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satt\Desktop\Current Lectures\6304-12-Thurs\"/>
    </mc:Choice>
  </mc:AlternateContent>
  <xr:revisionPtr revIDLastSave="0" documentId="8_{A04B6E9C-9805-4F17-9982-AB00EEF5C734}" xr6:coauthVersionLast="45" xr6:coauthVersionMax="45" xr10:uidLastSave="{00000000-0000-0000-0000-000000000000}"/>
  <bookViews>
    <workbookView xWindow="0" yWindow="0" windowWidth="16422" windowHeight="10344" xr2:uid="{00000000-000D-0000-FFFF-FFFF00000000}"/>
  </bookViews>
  <sheets>
    <sheet name="Quebec Car Sales" sheetId="1" r:id="rId1"/>
    <sheet name="Moving Average" sheetId="2" r:id="rId2"/>
    <sheet name="Basic ES" sheetId="3" r:id="rId3"/>
    <sheet name="Trend ES" sheetId="4" r:id="rId4"/>
    <sheet name="Midwest Data" sheetId="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5" i="1"/>
  <c r="C6" i="1" l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M9" i="1" s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M5" i="1" s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D5" i="1"/>
  <c r="M10" i="1" s="1"/>
  <c r="C5" i="1"/>
  <c r="M8" i="1" l="1"/>
  <c r="M15" i="1"/>
  <c r="M7" i="1"/>
  <c r="M14" i="1"/>
  <c r="M6" i="1"/>
  <c r="N6" i="1" s="1"/>
  <c r="F18" i="1" s="1"/>
  <c r="M16" i="1"/>
  <c r="M13" i="1"/>
  <c r="M12" i="1"/>
  <c r="M11" i="1"/>
  <c r="C6" i="2"/>
  <c r="C7" i="2"/>
  <c r="C8" i="2"/>
  <c r="C9" i="2"/>
  <c r="F78" i="1" l="1"/>
  <c r="N16" i="1"/>
  <c r="N13" i="1"/>
  <c r="F61" i="1" s="1"/>
  <c r="F30" i="1"/>
  <c r="N14" i="1"/>
  <c r="N5" i="1"/>
  <c r="F6" i="1"/>
  <c r="N7" i="1"/>
  <c r="F90" i="1"/>
  <c r="N15" i="1"/>
  <c r="F54" i="1"/>
  <c r="F66" i="1"/>
  <c r="N11" i="1"/>
  <c r="N8" i="1"/>
  <c r="F42" i="1"/>
  <c r="N12" i="1"/>
  <c r="N10" i="1"/>
  <c r="F102" i="1"/>
  <c r="N9" i="1"/>
  <c r="F17" i="1"/>
  <c r="F41" i="1"/>
  <c r="F65" i="1"/>
  <c r="F29" i="1"/>
  <c r="F53" i="1"/>
  <c r="F77" i="1"/>
  <c r="F101" i="1"/>
  <c r="F89" i="1"/>
  <c r="F5" i="1"/>
  <c r="F109" i="1"/>
  <c r="F25" i="1"/>
  <c r="C7" i="4"/>
  <c r="E8" i="4" s="1"/>
  <c r="C6" i="3"/>
  <c r="C7" i="3" s="1"/>
  <c r="D7" i="2"/>
  <c r="C71" i="2"/>
  <c r="C68" i="2"/>
  <c r="C89" i="2"/>
  <c r="C25" i="2"/>
  <c r="C62" i="2"/>
  <c r="C27" i="2"/>
  <c r="C91" i="2"/>
  <c r="C40" i="2"/>
  <c r="C72" i="2"/>
  <c r="C85" i="2"/>
  <c r="C21" i="2"/>
  <c r="C50" i="2"/>
  <c r="C34" i="2"/>
  <c r="C90" i="2"/>
  <c r="C86" i="2"/>
  <c r="C96" i="2"/>
  <c r="C43" i="2"/>
  <c r="C63" i="2"/>
  <c r="C60" i="2"/>
  <c r="C81" i="2"/>
  <c r="C17" i="2"/>
  <c r="C54" i="2"/>
  <c r="C11" i="2"/>
  <c r="C83" i="2"/>
  <c r="C64" i="2"/>
  <c r="C77" i="2"/>
  <c r="C13" i="2"/>
  <c r="C42" i="2"/>
  <c r="C69" i="2"/>
  <c r="C95" i="2"/>
  <c r="C26" i="2"/>
  <c r="C74" i="2"/>
  <c r="C93" i="2"/>
  <c r="C55" i="2"/>
  <c r="C52" i="2"/>
  <c r="C73" i="2"/>
  <c r="C46" i="2"/>
  <c r="C56" i="2"/>
  <c r="C75" i="2"/>
  <c r="C10" i="2"/>
  <c r="C48" i="2"/>
  <c r="C98" i="2"/>
  <c r="C18" i="2"/>
  <c r="C49" i="2"/>
  <c r="C20" i="2"/>
  <c r="C99" i="2"/>
  <c r="C29" i="2"/>
  <c r="C15" i="2"/>
  <c r="C44" i="2"/>
  <c r="C65" i="2"/>
  <c r="C102" i="2"/>
  <c r="C38" i="2"/>
  <c r="C32" i="2"/>
  <c r="C67" i="2"/>
  <c r="C31" i="2"/>
  <c r="C24" i="2"/>
  <c r="C61" i="2"/>
  <c r="C28" i="2"/>
  <c r="C22" i="2"/>
  <c r="C45" i="2"/>
  <c r="C80" i="2"/>
  <c r="C103" i="2"/>
  <c r="C100" i="2"/>
  <c r="C36" i="2"/>
  <c r="C57" i="2"/>
  <c r="C94" i="2"/>
  <c r="C30" i="2"/>
  <c r="C16" i="2"/>
  <c r="C59" i="2"/>
  <c r="C104" i="2"/>
  <c r="C23" i="2"/>
  <c r="C53" i="2"/>
  <c r="C82" i="2"/>
  <c r="C47" i="2"/>
  <c r="C92" i="2"/>
  <c r="C51" i="2"/>
  <c r="C12" i="2"/>
  <c r="C58" i="2"/>
  <c r="C87" i="2"/>
  <c r="C84" i="2"/>
  <c r="C105" i="2"/>
  <c r="C41" i="2"/>
  <c r="C78" i="2"/>
  <c r="C14" i="2"/>
  <c r="C39" i="2"/>
  <c r="C35" i="2"/>
  <c r="C88" i="2"/>
  <c r="C101" i="2"/>
  <c r="C37" i="2"/>
  <c r="C66" i="2"/>
  <c r="C79" i="2"/>
  <c r="C76" i="2"/>
  <c r="C97" i="2"/>
  <c r="C33" i="2"/>
  <c r="C70" i="2"/>
  <c r="C19" i="2"/>
  <c r="F13" i="1" l="1"/>
  <c r="F9" i="1"/>
  <c r="F33" i="1"/>
  <c r="F57" i="1"/>
  <c r="F81" i="1"/>
  <c r="F105" i="1"/>
  <c r="F21" i="1"/>
  <c r="F45" i="1"/>
  <c r="F69" i="1"/>
  <c r="F93" i="1"/>
  <c r="F37" i="1"/>
  <c r="F48" i="1"/>
  <c r="F72" i="1"/>
  <c r="F36" i="1"/>
  <c r="F12" i="1"/>
  <c r="F96" i="1"/>
  <c r="F108" i="1"/>
  <c r="F60" i="1"/>
  <c r="F84" i="1"/>
  <c r="F24" i="1"/>
  <c r="F43" i="1"/>
  <c r="F67" i="1"/>
  <c r="F91" i="1"/>
  <c r="F7" i="1"/>
  <c r="M18" i="1" s="1"/>
  <c r="F31" i="1"/>
  <c r="F55" i="1"/>
  <c r="F79" i="1"/>
  <c r="F19" i="1"/>
  <c r="F103" i="1"/>
  <c r="F49" i="1"/>
  <c r="F92" i="1"/>
  <c r="F8" i="1"/>
  <c r="F32" i="1"/>
  <c r="F56" i="1"/>
  <c r="F80" i="1"/>
  <c r="F20" i="1"/>
  <c r="F104" i="1"/>
  <c r="F44" i="1"/>
  <c r="F68" i="1"/>
  <c r="F73" i="1"/>
  <c r="F97" i="1"/>
  <c r="F23" i="1"/>
  <c r="F47" i="1"/>
  <c r="F95" i="1"/>
  <c r="F71" i="1"/>
  <c r="F11" i="1"/>
  <c r="F35" i="1"/>
  <c r="F59" i="1"/>
  <c r="F83" i="1"/>
  <c r="F107" i="1"/>
  <c r="F86" i="1"/>
  <c r="F26" i="1"/>
  <c r="F110" i="1"/>
  <c r="F50" i="1"/>
  <c r="F74" i="1"/>
  <c r="F98" i="1"/>
  <c r="F38" i="1"/>
  <c r="F14" i="1"/>
  <c r="F62" i="1"/>
  <c r="F85" i="1"/>
  <c r="F75" i="1"/>
  <c r="F99" i="1"/>
  <c r="F15" i="1"/>
  <c r="F39" i="1"/>
  <c r="F111" i="1"/>
  <c r="F63" i="1"/>
  <c r="F27" i="1"/>
  <c r="F87" i="1"/>
  <c r="F51" i="1"/>
  <c r="F16" i="1"/>
  <c r="F40" i="1"/>
  <c r="F64" i="1"/>
  <c r="F88" i="1"/>
  <c r="F28" i="1"/>
  <c r="F112" i="1"/>
  <c r="F76" i="1"/>
  <c r="F52" i="1"/>
  <c r="F100" i="1"/>
  <c r="F106" i="1"/>
  <c r="F22" i="1"/>
  <c r="F46" i="1"/>
  <c r="F70" i="1"/>
  <c r="F58" i="1"/>
  <c r="F10" i="1"/>
  <c r="F94" i="1"/>
  <c r="F34" i="1"/>
  <c r="F82" i="1"/>
  <c r="M19" i="1"/>
  <c r="C8" i="4"/>
  <c r="F8" i="4"/>
  <c r="E7" i="4"/>
  <c r="C8" i="3"/>
  <c r="D7" i="3"/>
  <c r="E7" i="3" s="1"/>
  <c r="D6" i="3"/>
  <c r="D6" i="2"/>
  <c r="E6" i="2" s="1"/>
  <c r="D12" i="2"/>
  <c r="E12" i="2" s="1"/>
  <c r="D47" i="2"/>
  <c r="E47" i="2" s="1"/>
  <c r="D18" i="2"/>
  <c r="E18" i="2" s="1"/>
  <c r="D34" i="2"/>
  <c r="E34" i="2" s="1"/>
  <c r="D42" i="2"/>
  <c r="E42" i="2" s="1"/>
  <c r="D50" i="2"/>
  <c r="E50" i="2" s="1"/>
  <c r="D58" i="2"/>
  <c r="E58" i="2" s="1"/>
  <c r="D66" i="2"/>
  <c r="E66" i="2" s="1"/>
  <c r="D74" i="2"/>
  <c r="E74" i="2" s="1"/>
  <c r="D82" i="2"/>
  <c r="E82" i="2" s="1"/>
  <c r="D90" i="2"/>
  <c r="E90" i="2" s="1"/>
  <c r="D98" i="2"/>
  <c r="E98" i="2" s="1"/>
  <c r="D13" i="2"/>
  <c r="E13" i="2" s="1"/>
  <c r="D21" i="2"/>
  <c r="E21" i="2" s="1"/>
  <c r="D29" i="2"/>
  <c r="E29" i="2" s="1"/>
  <c r="D37" i="2"/>
  <c r="E37" i="2" s="1"/>
  <c r="D45" i="2"/>
  <c r="E45" i="2" s="1"/>
  <c r="D53" i="2"/>
  <c r="E53" i="2" s="1"/>
  <c r="D61" i="2"/>
  <c r="E61" i="2" s="1"/>
  <c r="D69" i="2"/>
  <c r="E69" i="2" s="1"/>
  <c r="D77" i="2"/>
  <c r="E77" i="2" s="1"/>
  <c r="D85" i="2"/>
  <c r="E85" i="2" s="1"/>
  <c r="D93" i="2"/>
  <c r="E93" i="2" s="1"/>
  <c r="D101" i="2"/>
  <c r="E101" i="2" s="1"/>
  <c r="D20" i="2"/>
  <c r="E20" i="2" s="1"/>
  <c r="D23" i="2"/>
  <c r="E23" i="2" s="1"/>
  <c r="D24" i="2"/>
  <c r="E24" i="2" s="1"/>
  <c r="D48" i="2"/>
  <c r="E48" i="2" s="1"/>
  <c r="D64" i="2"/>
  <c r="E64" i="2" s="1"/>
  <c r="D72" i="2"/>
  <c r="E72" i="2" s="1"/>
  <c r="D80" i="2"/>
  <c r="E80" i="2" s="1"/>
  <c r="D88" i="2"/>
  <c r="E88" i="2" s="1"/>
  <c r="D96" i="2"/>
  <c r="E96" i="2" s="1"/>
  <c r="D104" i="2"/>
  <c r="E104" i="2" s="1"/>
  <c r="D31" i="2"/>
  <c r="E31" i="2" s="1"/>
  <c r="D10" i="2"/>
  <c r="E10" i="2" s="1"/>
  <c r="D8" i="2"/>
  <c r="E8" i="2" s="1"/>
  <c r="D40" i="2"/>
  <c r="E40" i="2" s="1"/>
  <c r="D19" i="2"/>
  <c r="E19" i="2" s="1"/>
  <c r="D35" i="2"/>
  <c r="E35" i="2" s="1"/>
  <c r="D51" i="2"/>
  <c r="E51" i="2" s="1"/>
  <c r="D59" i="2"/>
  <c r="E59" i="2" s="1"/>
  <c r="D67" i="2"/>
  <c r="E67" i="2" s="1"/>
  <c r="D75" i="2"/>
  <c r="E75" i="2" s="1"/>
  <c r="D83" i="2"/>
  <c r="E83" i="2" s="1"/>
  <c r="D91" i="2"/>
  <c r="E91" i="2" s="1"/>
  <c r="D99" i="2"/>
  <c r="E99" i="2" s="1"/>
  <c r="D39" i="2"/>
  <c r="E39" i="2" s="1"/>
  <c r="D26" i="2"/>
  <c r="E26" i="2" s="1"/>
  <c r="D16" i="2"/>
  <c r="E16" i="2" s="1"/>
  <c r="D32" i="2"/>
  <c r="E32" i="2" s="1"/>
  <c r="D56" i="2"/>
  <c r="E56" i="2" s="1"/>
  <c r="D11" i="2"/>
  <c r="E11" i="2" s="1"/>
  <c r="D27" i="2"/>
  <c r="E27" i="2" s="1"/>
  <c r="D43" i="2"/>
  <c r="E43" i="2" s="1"/>
  <c r="D14" i="2"/>
  <c r="E14" i="2" s="1"/>
  <c r="D22" i="2"/>
  <c r="E22" i="2" s="1"/>
  <c r="D30" i="2"/>
  <c r="E30" i="2" s="1"/>
  <c r="D38" i="2"/>
  <c r="E38" i="2" s="1"/>
  <c r="D46" i="2"/>
  <c r="E46" i="2" s="1"/>
  <c r="D54" i="2"/>
  <c r="E54" i="2" s="1"/>
  <c r="D62" i="2"/>
  <c r="E62" i="2" s="1"/>
  <c r="D70" i="2"/>
  <c r="E70" i="2" s="1"/>
  <c r="D78" i="2"/>
  <c r="E78" i="2" s="1"/>
  <c r="D86" i="2"/>
  <c r="E86" i="2" s="1"/>
  <c r="D94" i="2"/>
  <c r="E94" i="2" s="1"/>
  <c r="D102" i="2"/>
  <c r="E102" i="2" s="1"/>
  <c r="D9" i="2"/>
  <c r="E9" i="2" s="1"/>
  <c r="D17" i="2"/>
  <c r="E17" i="2" s="1"/>
  <c r="D25" i="2"/>
  <c r="E25" i="2" s="1"/>
  <c r="D33" i="2"/>
  <c r="E33" i="2" s="1"/>
  <c r="D41" i="2"/>
  <c r="E41" i="2" s="1"/>
  <c r="D49" i="2"/>
  <c r="E49" i="2" s="1"/>
  <c r="D57" i="2"/>
  <c r="E57" i="2" s="1"/>
  <c r="D65" i="2"/>
  <c r="E65" i="2" s="1"/>
  <c r="D73" i="2"/>
  <c r="E73" i="2" s="1"/>
  <c r="D81" i="2"/>
  <c r="E81" i="2" s="1"/>
  <c r="D89" i="2"/>
  <c r="E89" i="2" s="1"/>
  <c r="D97" i="2"/>
  <c r="E97" i="2" s="1"/>
  <c r="D105" i="2"/>
  <c r="E105" i="2" s="1"/>
  <c r="D28" i="2"/>
  <c r="E28" i="2" s="1"/>
  <c r="D36" i="2"/>
  <c r="E36" i="2" s="1"/>
  <c r="D44" i="2"/>
  <c r="E44" i="2" s="1"/>
  <c r="D52" i="2"/>
  <c r="E52" i="2" s="1"/>
  <c r="D60" i="2"/>
  <c r="E60" i="2" s="1"/>
  <c r="D68" i="2"/>
  <c r="E68" i="2" s="1"/>
  <c r="D76" i="2"/>
  <c r="E76" i="2" s="1"/>
  <c r="D84" i="2"/>
  <c r="E84" i="2" s="1"/>
  <c r="D92" i="2"/>
  <c r="E92" i="2" s="1"/>
  <c r="D100" i="2"/>
  <c r="E100" i="2" s="1"/>
  <c r="D15" i="2"/>
  <c r="E15" i="2" s="1"/>
  <c r="D55" i="2"/>
  <c r="E55" i="2" s="1"/>
  <c r="D63" i="2"/>
  <c r="E63" i="2" s="1"/>
  <c r="D71" i="2"/>
  <c r="E71" i="2" s="1"/>
  <c r="D79" i="2"/>
  <c r="E79" i="2" s="1"/>
  <c r="D87" i="2"/>
  <c r="E87" i="2" s="1"/>
  <c r="D95" i="2"/>
  <c r="E95" i="2" s="1"/>
  <c r="D103" i="2"/>
  <c r="E103" i="2" s="1"/>
  <c r="E7" i="2"/>
  <c r="G10" i="1" l="1"/>
  <c r="H10" i="1" s="1"/>
  <c r="G18" i="1"/>
  <c r="H18" i="1" s="1"/>
  <c r="G26" i="1"/>
  <c r="H26" i="1" s="1"/>
  <c r="G34" i="1"/>
  <c r="H34" i="1" s="1"/>
  <c r="G42" i="1"/>
  <c r="H42" i="1" s="1"/>
  <c r="G50" i="1"/>
  <c r="H50" i="1" s="1"/>
  <c r="G58" i="1"/>
  <c r="H58" i="1" s="1"/>
  <c r="G66" i="1"/>
  <c r="H66" i="1" s="1"/>
  <c r="G74" i="1"/>
  <c r="H74" i="1" s="1"/>
  <c r="G82" i="1"/>
  <c r="H82" i="1" s="1"/>
  <c r="G90" i="1"/>
  <c r="H90" i="1" s="1"/>
  <c r="G98" i="1"/>
  <c r="H98" i="1" s="1"/>
  <c r="G106" i="1"/>
  <c r="H106" i="1" s="1"/>
  <c r="G11" i="1"/>
  <c r="H11" i="1" s="1"/>
  <c r="G19" i="1"/>
  <c r="H19" i="1" s="1"/>
  <c r="G27" i="1"/>
  <c r="H27" i="1" s="1"/>
  <c r="G35" i="1"/>
  <c r="H35" i="1" s="1"/>
  <c r="G43" i="1"/>
  <c r="H43" i="1" s="1"/>
  <c r="G51" i="1"/>
  <c r="H51" i="1" s="1"/>
  <c r="G59" i="1"/>
  <c r="H59" i="1" s="1"/>
  <c r="G67" i="1"/>
  <c r="H67" i="1" s="1"/>
  <c r="G75" i="1"/>
  <c r="H75" i="1" s="1"/>
  <c r="G83" i="1"/>
  <c r="H83" i="1" s="1"/>
  <c r="G91" i="1"/>
  <c r="H91" i="1" s="1"/>
  <c r="G99" i="1"/>
  <c r="H99" i="1" s="1"/>
  <c r="G107" i="1"/>
  <c r="H107" i="1" s="1"/>
  <c r="G12" i="1"/>
  <c r="H12" i="1" s="1"/>
  <c r="G20" i="1"/>
  <c r="H20" i="1" s="1"/>
  <c r="G28" i="1"/>
  <c r="H28" i="1" s="1"/>
  <c r="G36" i="1"/>
  <c r="H36" i="1" s="1"/>
  <c r="G44" i="1"/>
  <c r="H44" i="1" s="1"/>
  <c r="G52" i="1"/>
  <c r="H52" i="1" s="1"/>
  <c r="G60" i="1"/>
  <c r="H60" i="1" s="1"/>
  <c r="G68" i="1"/>
  <c r="H68" i="1" s="1"/>
  <c r="G76" i="1"/>
  <c r="H76" i="1" s="1"/>
  <c r="G84" i="1"/>
  <c r="H84" i="1" s="1"/>
  <c r="G92" i="1"/>
  <c r="H92" i="1" s="1"/>
  <c r="G100" i="1"/>
  <c r="H100" i="1" s="1"/>
  <c r="G108" i="1"/>
  <c r="H108" i="1" s="1"/>
  <c r="G13" i="1"/>
  <c r="H13" i="1" s="1"/>
  <c r="G21" i="1"/>
  <c r="H21" i="1" s="1"/>
  <c r="G37" i="1"/>
  <c r="H37" i="1" s="1"/>
  <c r="G45" i="1"/>
  <c r="H45" i="1" s="1"/>
  <c r="G61" i="1"/>
  <c r="H61" i="1" s="1"/>
  <c r="G69" i="1"/>
  <c r="H69" i="1" s="1"/>
  <c r="G85" i="1"/>
  <c r="H85" i="1" s="1"/>
  <c r="G101" i="1"/>
  <c r="H101" i="1" s="1"/>
  <c r="G15" i="1"/>
  <c r="H15" i="1" s="1"/>
  <c r="G47" i="1"/>
  <c r="H47" i="1" s="1"/>
  <c r="G87" i="1"/>
  <c r="H87" i="1" s="1"/>
  <c r="G104" i="1"/>
  <c r="H104" i="1" s="1"/>
  <c r="G29" i="1"/>
  <c r="H29" i="1" s="1"/>
  <c r="G53" i="1"/>
  <c r="H53" i="1" s="1"/>
  <c r="G77" i="1"/>
  <c r="H77" i="1" s="1"/>
  <c r="G93" i="1"/>
  <c r="H93" i="1" s="1"/>
  <c r="G109" i="1"/>
  <c r="H109" i="1" s="1"/>
  <c r="G23" i="1"/>
  <c r="H23" i="1" s="1"/>
  <c r="G55" i="1"/>
  <c r="H55" i="1" s="1"/>
  <c r="G79" i="1"/>
  <c r="H79" i="1" s="1"/>
  <c r="G111" i="1"/>
  <c r="H111" i="1" s="1"/>
  <c r="G105" i="1"/>
  <c r="H105" i="1" s="1"/>
  <c r="G6" i="1"/>
  <c r="H6" i="1" s="1"/>
  <c r="G14" i="1"/>
  <c r="H14" i="1" s="1"/>
  <c r="G22" i="1"/>
  <c r="H22" i="1" s="1"/>
  <c r="G30" i="1"/>
  <c r="H30" i="1" s="1"/>
  <c r="G38" i="1"/>
  <c r="H38" i="1" s="1"/>
  <c r="G46" i="1"/>
  <c r="H46" i="1" s="1"/>
  <c r="G54" i="1"/>
  <c r="H54" i="1" s="1"/>
  <c r="G62" i="1"/>
  <c r="H62" i="1" s="1"/>
  <c r="G70" i="1"/>
  <c r="H70" i="1" s="1"/>
  <c r="G78" i="1"/>
  <c r="H78" i="1" s="1"/>
  <c r="G86" i="1"/>
  <c r="H86" i="1" s="1"/>
  <c r="G94" i="1"/>
  <c r="H94" i="1" s="1"/>
  <c r="G102" i="1"/>
  <c r="H102" i="1" s="1"/>
  <c r="G110" i="1"/>
  <c r="H110" i="1" s="1"/>
  <c r="G31" i="1"/>
  <c r="H31" i="1" s="1"/>
  <c r="G63" i="1"/>
  <c r="H63" i="1" s="1"/>
  <c r="G95" i="1"/>
  <c r="H95" i="1" s="1"/>
  <c r="G112" i="1"/>
  <c r="H112" i="1" s="1"/>
  <c r="G7" i="1"/>
  <c r="H7" i="1" s="1"/>
  <c r="G39" i="1"/>
  <c r="H39" i="1" s="1"/>
  <c r="G71" i="1"/>
  <c r="H71" i="1" s="1"/>
  <c r="G103" i="1"/>
  <c r="H103" i="1" s="1"/>
  <c r="G8" i="1"/>
  <c r="H8" i="1" s="1"/>
  <c r="G16" i="1"/>
  <c r="H16" i="1" s="1"/>
  <c r="G24" i="1"/>
  <c r="H24" i="1" s="1"/>
  <c r="G32" i="1"/>
  <c r="H32" i="1" s="1"/>
  <c r="G40" i="1"/>
  <c r="H40" i="1" s="1"/>
  <c r="G48" i="1"/>
  <c r="H48" i="1" s="1"/>
  <c r="G56" i="1"/>
  <c r="H56" i="1" s="1"/>
  <c r="G64" i="1"/>
  <c r="H64" i="1" s="1"/>
  <c r="G72" i="1"/>
  <c r="H72" i="1" s="1"/>
  <c r="G80" i="1"/>
  <c r="H80" i="1" s="1"/>
  <c r="G88" i="1"/>
  <c r="H88" i="1" s="1"/>
  <c r="G96" i="1"/>
  <c r="H96" i="1" s="1"/>
  <c r="G5" i="1"/>
  <c r="H5" i="1" s="1"/>
  <c r="G9" i="1"/>
  <c r="H9" i="1" s="1"/>
  <c r="G17" i="1"/>
  <c r="H17" i="1" s="1"/>
  <c r="G25" i="1"/>
  <c r="H25" i="1" s="1"/>
  <c r="G33" i="1"/>
  <c r="H33" i="1" s="1"/>
  <c r="G41" i="1"/>
  <c r="H41" i="1" s="1"/>
  <c r="G49" i="1"/>
  <c r="H49" i="1" s="1"/>
  <c r="G57" i="1"/>
  <c r="H57" i="1" s="1"/>
  <c r="G65" i="1"/>
  <c r="H65" i="1" s="1"/>
  <c r="G73" i="1"/>
  <c r="H73" i="1" s="1"/>
  <c r="G81" i="1"/>
  <c r="H81" i="1" s="1"/>
  <c r="G89" i="1"/>
  <c r="H89" i="1" s="1"/>
  <c r="G97" i="1"/>
  <c r="H97" i="1" s="1"/>
  <c r="G8" i="4"/>
  <c r="D8" i="4"/>
  <c r="E9" i="4" s="1"/>
  <c r="E6" i="3"/>
  <c r="C9" i="3"/>
  <c r="D8" i="3"/>
  <c r="E8" i="3" s="1"/>
  <c r="C2" i="2"/>
  <c r="C3" i="2"/>
  <c r="F9" i="4" l="1"/>
  <c r="C9" i="4"/>
  <c r="D9" i="3"/>
  <c r="C10" i="3"/>
  <c r="D9" i="4" l="1"/>
  <c r="E10" i="4" s="1"/>
  <c r="G9" i="4"/>
  <c r="C11" i="3"/>
  <c r="D10" i="3"/>
  <c r="E10" i="3" s="1"/>
  <c r="E9" i="3"/>
  <c r="F10" i="4" l="1"/>
  <c r="C10" i="4"/>
  <c r="C12" i="3"/>
  <c r="D11" i="3"/>
  <c r="D10" i="4" l="1"/>
  <c r="E11" i="4" s="1"/>
  <c r="G10" i="4"/>
  <c r="D12" i="3"/>
  <c r="E12" i="3" s="1"/>
  <c r="C13" i="3"/>
  <c r="E11" i="3"/>
  <c r="F11" i="4" l="1"/>
  <c r="C11" i="4"/>
  <c r="D13" i="3"/>
  <c r="C14" i="3"/>
  <c r="D11" i="4" l="1"/>
  <c r="E12" i="4" s="1"/>
  <c r="G11" i="4"/>
  <c r="C15" i="3"/>
  <c r="D14" i="3"/>
  <c r="E14" i="3" s="1"/>
  <c r="E13" i="3"/>
  <c r="C12" i="4" l="1"/>
  <c r="F12" i="4"/>
  <c r="C16" i="3"/>
  <c r="D15" i="3"/>
  <c r="G12" i="4" l="1"/>
  <c r="D12" i="4"/>
  <c r="E13" i="4" s="1"/>
  <c r="E15" i="3"/>
  <c r="C17" i="3"/>
  <c r="D16" i="3"/>
  <c r="E16" i="3" s="1"/>
  <c r="F13" i="4" l="1"/>
  <c r="G13" i="4" s="1"/>
  <c r="C13" i="4"/>
  <c r="D17" i="3"/>
  <c r="E17" i="3" s="1"/>
  <c r="C18" i="3"/>
  <c r="D13" i="4" l="1"/>
  <c r="E14" i="4" s="1"/>
  <c r="C19" i="3"/>
  <c r="D18" i="3"/>
  <c r="E18" i="3" s="1"/>
  <c r="F14" i="4" l="1"/>
  <c r="G14" i="4" s="1"/>
  <c r="C14" i="4"/>
  <c r="C20" i="3"/>
  <c r="D19" i="3"/>
  <c r="E19" i="3" s="1"/>
  <c r="D14" i="4" l="1"/>
  <c r="E15" i="4" s="1"/>
  <c r="D20" i="3"/>
  <c r="E20" i="3" s="1"/>
  <c r="C21" i="3"/>
  <c r="C15" i="4" l="1"/>
  <c r="F15" i="4"/>
  <c r="G15" i="4" s="1"/>
  <c r="C22" i="3"/>
  <c r="D21" i="3"/>
  <c r="E21" i="3" s="1"/>
  <c r="D15" i="4" l="1"/>
  <c r="E16" i="4" s="1"/>
  <c r="C23" i="3"/>
  <c r="D22" i="3"/>
  <c r="E22" i="3" s="1"/>
  <c r="C16" i="4" l="1"/>
  <c r="F16" i="4"/>
  <c r="G16" i="4" s="1"/>
  <c r="C24" i="3"/>
  <c r="D23" i="3"/>
  <c r="E23" i="3" s="1"/>
  <c r="D16" i="4" l="1"/>
  <c r="E17" i="4" s="1"/>
  <c r="C25" i="3"/>
  <c r="D24" i="3"/>
  <c r="E24" i="3" s="1"/>
  <c r="F17" i="4" l="1"/>
  <c r="G17" i="4" s="1"/>
  <c r="C17" i="4"/>
  <c r="D25" i="3"/>
  <c r="E25" i="3" s="1"/>
  <c r="C26" i="3"/>
  <c r="D17" i="4" l="1"/>
  <c r="E18" i="4" s="1"/>
  <c r="C27" i="3"/>
  <c r="D26" i="3"/>
  <c r="E26" i="3" s="1"/>
  <c r="F18" i="4" l="1"/>
  <c r="G18" i="4" s="1"/>
  <c r="C18" i="4"/>
  <c r="C28" i="3"/>
  <c r="D27" i="3"/>
  <c r="E27" i="3" s="1"/>
  <c r="D18" i="4" l="1"/>
  <c r="E19" i="4" s="1"/>
  <c r="D28" i="3"/>
  <c r="E28" i="3" s="1"/>
  <c r="C29" i="3"/>
  <c r="F19" i="4" l="1"/>
  <c r="G19" i="4" s="1"/>
  <c r="C19" i="4"/>
  <c r="C30" i="3"/>
  <c r="D29" i="3"/>
  <c r="E29" i="3" s="1"/>
  <c r="D19" i="4" l="1"/>
  <c r="E20" i="4" s="1"/>
  <c r="C31" i="3"/>
  <c r="D30" i="3"/>
  <c r="E30" i="3" s="1"/>
  <c r="C20" i="4" l="1"/>
  <c r="F20" i="4"/>
  <c r="G20" i="4" s="1"/>
  <c r="C32" i="3"/>
  <c r="D31" i="3"/>
  <c r="E31" i="3" s="1"/>
  <c r="D20" i="4" l="1"/>
  <c r="E21" i="4" s="1"/>
  <c r="C33" i="3"/>
  <c r="D32" i="3"/>
  <c r="E32" i="3" s="1"/>
  <c r="F21" i="4" l="1"/>
  <c r="G21" i="4" s="1"/>
  <c r="C21" i="4"/>
  <c r="D33" i="3"/>
  <c r="E33" i="3" s="1"/>
  <c r="C34" i="3"/>
  <c r="D21" i="4" l="1"/>
  <c r="E22" i="4" s="1"/>
  <c r="C35" i="3"/>
  <c r="D34" i="3"/>
  <c r="E34" i="3" s="1"/>
  <c r="C22" i="4" l="1"/>
  <c r="F22" i="4"/>
  <c r="G22" i="4" s="1"/>
  <c r="C36" i="3"/>
  <c r="D35" i="3"/>
  <c r="E35" i="3" s="1"/>
  <c r="D22" i="4" l="1"/>
  <c r="E23" i="4" s="1"/>
  <c r="D36" i="3"/>
  <c r="E36" i="3" s="1"/>
  <c r="C37" i="3"/>
  <c r="C23" i="4" l="1"/>
  <c r="F23" i="4"/>
  <c r="G23" i="4" s="1"/>
  <c r="D37" i="3"/>
  <c r="E37" i="3" s="1"/>
  <c r="C38" i="3"/>
  <c r="D23" i="4" l="1"/>
  <c r="E24" i="4" s="1"/>
  <c r="C39" i="3"/>
  <c r="D38" i="3"/>
  <c r="E38" i="3" s="1"/>
  <c r="C24" i="4" l="1"/>
  <c r="F24" i="4"/>
  <c r="G24" i="4" s="1"/>
  <c r="C40" i="3"/>
  <c r="D39" i="3"/>
  <c r="E39" i="3" s="1"/>
  <c r="D24" i="4" l="1"/>
  <c r="E25" i="4" s="1"/>
  <c r="C41" i="3"/>
  <c r="D40" i="3"/>
  <c r="E40" i="3" s="1"/>
  <c r="F25" i="4" l="1"/>
  <c r="G25" i="4" s="1"/>
  <c r="C25" i="4"/>
  <c r="D41" i="3"/>
  <c r="E41" i="3" s="1"/>
  <c r="C42" i="3"/>
  <c r="D25" i="4" l="1"/>
  <c r="E26" i="4" s="1"/>
  <c r="C43" i="3"/>
  <c r="D42" i="3"/>
  <c r="E42" i="3" s="1"/>
  <c r="F26" i="4" l="1"/>
  <c r="G26" i="4" s="1"/>
  <c r="C26" i="4"/>
  <c r="C44" i="3"/>
  <c r="D43" i="3"/>
  <c r="E43" i="3" s="1"/>
  <c r="D26" i="4" l="1"/>
  <c r="E27" i="4" s="1"/>
  <c r="D44" i="3"/>
  <c r="E44" i="3" s="1"/>
  <c r="C45" i="3"/>
  <c r="F27" i="4" l="1"/>
  <c r="G27" i="4" s="1"/>
  <c r="C27" i="4"/>
  <c r="D45" i="3"/>
  <c r="E45" i="3" s="1"/>
  <c r="C46" i="3"/>
  <c r="D27" i="4" l="1"/>
  <c r="E28" i="4" s="1"/>
  <c r="C47" i="3"/>
  <c r="D46" i="3"/>
  <c r="E46" i="3" s="1"/>
  <c r="C28" i="4" l="1"/>
  <c r="F28" i="4"/>
  <c r="G28" i="4" s="1"/>
  <c r="C48" i="3"/>
  <c r="D47" i="3"/>
  <c r="E47" i="3" s="1"/>
  <c r="D28" i="4" l="1"/>
  <c r="E29" i="4" s="1"/>
  <c r="C49" i="3"/>
  <c r="D48" i="3"/>
  <c r="E48" i="3" s="1"/>
  <c r="F29" i="4" l="1"/>
  <c r="G29" i="4" s="1"/>
  <c r="C29" i="4"/>
  <c r="D49" i="3"/>
  <c r="E49" i="3" s="1"/>
  <c r="C50" i="3"/>
  <c r="D29" i="4" l="1"/>
  <c r="E30" i="4" s="1"/>
  <c r="C51" i="3"/>
  <c r="D50" i="3"/>
  <c r="E50" i="3" s="1"/>
  <c r="C30" i="4" l="1"/>
  <c r="F30" i="4"/>
  <c r="G30" i="4" s="1"/>
  <c r="C52" i="3"/>
  <c r="D51" i="3"/>
  <c r="E51" i="3" s="1"/>
  <c r="D30" i="4" l="1"/>
  <c r="E31" i="4" s="1"/>
  <c r="D52" i="3"/>
  <c r="E52" i="3" s="1"/>
  <c r="C53" i="3"/>
  <c r="C31" i="4" l="1"/>
  <c r="F31" i="4"/>
  <c r="G31" i="4" s="1"/>
  <c r="D53" i="3"/>
  <c r="E53" i="3" s="1"/>
  <c r="C54" i="3"/>
  <c r="D31" i="4" l="1"/>
  <c r="E32" i="4" s="1"/>
  <c r="C55" i="3"/>
  <c r="D54" i="3"/>
  <c r="E54" i="3" s="1"/>
  <c r="C32" i="4" l="1"/>
  <c r="F32" i="4"/>
  <c r="G32" i="4" s="1"/>
  <c r="C56" i="3"/>
  <c r="D55" i="3"/>
  <c r="E55" i="3" s="1"/>
  <c r="D32" i="4" l="1"/>
  <c r="E33" i="4" s="1"/>
  <c r="C57" i="3"/>
  <c r="D56" i="3"/>
  <c r="E56" i="3" s="1"/>
  <c r="F33" i="4" l="1"/>
  <c r="G33" i="4" s="1"/>
  <c r="C33" i="4"/>
  <c r="D57" i="3"/>
  <c r="E57" i="3" s="1"/>
  <c r="C58" i="3"/>
  <c r="D33" i="4" l="1"/>
  <c r="E34" i="4" s="1"/>
  <c r="C59" i="3"/>
  <c r="D58" i="3"/>
  <c r="E58" i="3" s="1"/>
  <c r="F34" i="4" l="1"/>
  <c r="G34" i="4" s="1"/>
  <c r="C34" i="4"/>
  <c r="C60" i="3"/>
  <c r="D59" i="3"/>
  <c r="E59" i="3" s="1"/>
  <c r="D34" i="4" l="1"/>
  <c r="E35" i="4" s="1"/>
  <c r="D60" i="3"/>
  <c r="E60" i="3" s="1"/>
  <c r="C61" i="3"/>
  <c r="F35" i="4" l="1"/>
  <c r="G35" i="4" s="1"/>
  <c r="C35" i="4"/>
  <c r="C62" i="3"/>
  <c r="D61" i="3"/>
  <c r="E61" i="3" s="1"/>
  <c r="D35" i="4" l="1"/>
  <c r="E36" i="4" s="1"/>
  <c r="C63" i="3"/>
  <c r="D62" i="3"/>
  <c r="E62" i="3" s="1"/>
  <c r="C36" i="4" l="1"/>
  <c r="F36" i="4"/>
  <c r="G36" i="4" s="1"/>
  <c r="C64" i="3"/>
  <c r="D63" i="3"/>
  <c r="E63" i="3" s="1"/>
  <c r="D36" i="4" l="1"/>
  <c r="E37" i="4" s="1"/>
  <c r="C65" i="3"/>
  <c r="D64" i="3"/>
  <c r="E64" i="3" s="1"/>
  <c r="F37" i="4" l="1"/>
  <c r="G37" i="4" s="1"/>
  <c r="C37" i="4"/>
  <c r="D65" i="3"/>
  <c r="E65" i="3" s="1"/>
  <c r="C66" i="3"/>
  <c r="D37" i="4" l="1"/>
  <c r="E38" i="4" s="1"/>
  <c r="C67" i="3"/>
  <c r="D66" i="3"/>
  <c r="E66" i="3" s="1"/>
  <c r="F38" i="4" l="1"/>
  <c r="G38" i="4" s="1"/>
  <c r="C38" i="4"/>
  <c r="C68" i="3"/>
  <c r="D67" i="3"/>
  <c r="E67" i="3" s="1"/>
  <c r="D38" i="4" l="1"/>
  <c r="E39" i="4" s="1"/>
  <c r="D68" i="3"/>
  <c r="E68" i="3" s="1"/>
  <c r="C69" i="3"/>
  <c r="C39" i="4" l="1"/>
  <c r="F39" i="4"/>
  <c r="G39" i="4" s="1"/>
  <c r="D69" i="3"/>
  <c r="E69" i="3" s="1"/>
  <c r="C70" i="3"/>
  <c r="D39" i="4" l="1"/>
  <c r="E40" i="4" s="1"/>
  <c r="C71" i="3"/>
  <c r="D70" i="3"/>
  <c r="E70" i="3" s="1"/>
  <c r="C40" i="4" l="1"/>
  <c r="F40" i="4"/>
  <c r="G40" i="4" s="1"/>
  <c r="C72" i="3"/>
  <c r="D71" i="3"/>
  <c r="E71" i="3" s="1"/>
  <c r="D40" i="4" l="1"/>
  <c r="E41" i="4" s="1"/>
  <c r="C73" i="3"/>
  <c r="D72" i="3"/>
  <c r="E72" i="3" s="1"/>
  <c r="F41" i="4" l="1"/>
  <c r="G41" i="4" s="1"/>
  <c r="C41" i="4"/>
  <c r="D73" i="3"/>
  <c r="E73" i="3" s="1"/>
  <c r="C74" i="3"/>
  <c r="D41" i="4" l="1"/>
  <c r="E42" i="4" s="1"/>
  <c r="C75" i="3"/>
  <c r="D74" i="3"/>
  <c r="E74" i="3" s="1"/>
  <c r="F42" i="4" l="1"/>
  <c r="G42" i="4" s="1"/>
  <c r="C42" i="4"/>
  <c r="C76" i="3"/>
  <c r="D75" i="3"/>
  <c r="E75" i="3" s="1"/>
  <c r="D42" i="4" l="1"/>
  <c r="E43" i="4" s="1"/>
  <c r="D76" i="3"/>
  <c r="E76" i="3" s="1"/>
  <c r="C77" i="3"/>
  <c r="F43" i="4" l="1"/>
  <c r="G43" i="4" s="1"/>
  <c r="C43" i="4"/>
  <c r="D77" i="3"/>
  <c r="E77" i="3" s="1"/>
  <c r="C78" i="3"/>
  <c r="D43" i="4" l="1"/>
  <c r="E44" i="4" s="1"/>
  <c r="C79" i="3"/>
  <c r="D78" i="3"/>
  <c r="E78" i="3" s="1"/>
  <c r="C44" i="4" l="1"/>
  <c r="F44" i="4"/>
  <c r="G44" i="4" s="1"/>
  <c r="C80" i="3"/>
  <c r="D79" i="3"/>
  <c r="E79" i="3" s="1"/>
  <c r="D44" i="4" l="1"/>
  <c r="E45" i="4" s="1"/>
  <c r="C81" i="3"/>
  <c r="D80" i="3"/>
  <c r="E80" i="3" s="1"/>
  <c r="F45" i="4" l="1"/>
  <c r="G45" i="4" s="1"/>
  <c r="C45" i="4"/>
  <c r="D81" i="3"/>
  <c r="E81" i="3" s="1"/>
  <c r="C82" i="3"/>
  <c r="D45" i="4" l="1"/>
  <c r="E46" i="4" s="1"/>
  <c r="C83" i="3"/>
  <c r="D82" i="3"/>
  <c r="E82" i="3" s="1"/>
  <c r="F46" i="4" l="1"/>
  <c r="G46" i="4" s="1"/>
  <c r="C46" i="4"/>
  <c r="C84" i="3"/>
  <c r="D83" i="3"/>
  <c r="E83" i="3" s="1"/>
  <c r="D46" i="4" l="1"/>
  <c r="E47" i="4" s="1"/>
  <c r="D84" i="3"/>
  <c r="E84" i="3" s="1"/>
  <c r="C85" i="3"/>
  <c r="C47" i="4" l="1"/>
  <c r="F47" i="4"/>
  <c r="G47" i="4" s="1"/>
  <c r="D85" i="3"/>
  <c r="E85" i="3" s="1"/>
  <c r="C86" i="3"/>
  <c r="D47" i="4" l="1"/>
  <c r="E48" i="4" s="1"/>
  <c r="C87" i="3"/>
  <c r="D86" i="3"/>
  <c r="E86" i="3" s="1"/>
  <c r="C48" i="4" l="1"/>
  <c r="F48" i="4"/>
  <c r="G48" i="4" s="1"/>
  <c r="C88" i="3"/>
  <c r="D87" i="3"/>
  <c r="E87" i="3" s="1"/>
  <c r="D48" i="4" l="1"/>
  <c r="E49" i="4" s="1"/>
  <c r="D88" i="3"/>
  <c r="E88" i="3" s="1"/>
  <c r="C89" i="3"/>
  <c r="F49" i="4" l="1"/>
  <c r="G49" i="4" s="1"/>
  <c r="C49" i="4"/>
  <c r="D89" i="3"/>
  <c r="E89" i="3" s="1"/>
  <c r="C90" i="3"/>
  <c r="D49" i="4" l="1"/>
  <c r="E50" i="4" s="1"/>
  <c r="C91" i="3"/>
  <c r="D90" i="3"/>
  <c r="E90" i="3" s="1"/>
  <c r="F50" i="4" l="1"/>
  <c r="G50" i="4" s="1"/>
  <c r="C50" i="4"/>
  <c r="C92" i="3"/>
  <c r="D91" i="3"/>
  <c r="E91" i="3" s="1"/>
  <c r="D50" i="4" l="1"/>
  <c r="E51" i="4" s="1"/>
  <c r="D92" i="3"/>
  <c r="E92" i="3" s="1"/>
  <c r="C93" i="3"/>
  <c r="F51" i="4" l="1"/>
  <c r="G51" i="4" s="1"/>
  <c r="C51" i="4"/>
  <c r="D93" i="3"/>
  <c r="E93" i="3" s="1"/>
  <c r="C94" i="3"/>
  <c r="D51" i="4" l="1"/>
  <c r="E52" i="4" s="1"/>
  <c r="C95" i="3"/>
  <c r="D94" i="3"/>
  <c r="E94" i="3" s="1"/>
  <c r="C52" i="4" l="1"/>
  <c r="F52" i="4"/>
  <c r="G52" i="4" s="1"/>
  <c r="C96" i="3"/>
  <c r="D95" i="3"/>
  <c r="E95" i="3" s="1"/>
  <c r="D52" i="4" l="1"/>
  <c r="E53" i="4" s="1"/>
  <c r="C97" i="3"/>
  <c r="D96" i="3"/>
  <c r="E96" i="3" s="1"/>
  <c r="F53" i="4" l="1"/>
  <c r="G53" i="4" s="1"/>
  <c r="C53" i="4"/>
  <c r="D97" i="3"/>
  <c r="E97" i="3" s="1"/>
  <c r="C98" i="3"/>
  <c r="D53" i="4" l="1"/>
  <c r="E54" i="4" s="1"/>
  <c r="C99" i="3"/>
  <c r="D98" i="3"/>
  <c r="E98" i="3" s="1"/>
  <c r="C54" i="4" l="1"/>
  <c r="F54" i="4"/>
  <c r="G54" i="4" s="1"/>
  <c r="C100" i="3"/>
  <c r="D99" i="3"/>
  <c r="E99" i="3" s="1"/>
  <c r="D54" i="4" l="1"/>
  <c r="E55" i="4" s="1"/>
  <c r="D100" i="3"/>
  <c r="E100" i="3" s="1"/>
  <c r="C101" i="3"/>
  <c r="C55" i="4" l="1"/>
  <c r="F55" i="4"/>
  <c r="G55" i="4" s="1"/>
  <c r="C102" i="3"/>
  <c r="D101" i="3"/>
  <c r="E101" i="3" s="1"/>
  <c r="D55" i="4" l="1"/>
  <c r="E56" i="4" s="1"/>
  <c r="C103" i="3"/>
  <c r="D102" i="3"/>
  <c r="E102" i="3" s="1"/>
  <c r="C56" i="4" l="1"/>
  <c r="F56" i="4"/>
  <c r="G56" i="4" s="1"/>
  <c r="C104" i="3"/>
  <c r="D103" i="3"/>
  <c r="E103" i="3" s="1"/>
  <c r="D56" i="4" l="1"/>
  <c r="E57" i="4" s="1"/>
  <c r="C105" i="3"/>
  <c r="D105" i="3" s="1"/>
  <c r="D104" i="3"/>
  <c r="E104" i="3" s="1"/>
  <c r="F57" i="4" l="1"/>
  <c r="G57" i="4" s="1"/>
  <c r="C57" i="4"/>
  <c r="E105" i="3"/>
  <c r="C3" i="3" s="1"/>
  <c r="C2" i="3"/>
  <c r="D57" i="4" l="1"/>
  <c r="E58" i="4" s="1"/>
  <c r="F58" i="4" l="1"/>
  <c r="G58" i="4" s="1"/>
  <c r="C58" i="4"/>
  <c r="D58" i="4" l="1"/>
  <c r="E59" i="4" s="1"/>
  <c r="F59" i="4" l="1"/>
  <c r="G59" i="4" s="1"/>
  <c r="C59" i="4"/>
  <c r="D59" i="4" l="1"/>
  <c r="E60" i="4" s="1"/>
  <c r="C60" i="4" l="1"/>
  <c r="F60" i="4"/>
  <c r="G60" i="4" s="1"/>
  <c r="D60" i="4" l="1"/>
  <c r="E61" i="4" s="1"/>
  <c r="F61" i="4" l="1"/>
  <c r="G61" i="4" s="1"/>
  <c r="C61" i="4"/>
  <c r="D61" i="4" l="1"/>
  <c r="E62" i="4" s="1"/>
  <c r="F62" i="4" l="1"/>
  <c r="G62" i="4" s="1"/>
  <c r="C62" i="4"/>
  <c r="D62" i="4" l="1"/>
  <c r="E63" i="4" s="1"/>
  <c r="C63" i="4" l="1"/>
  <c r="F63" i="4"/>
  <c r="G63" i="4" s="1"/>
  <c r="D63" i="4" l="1"/>
  <c r="E64" i="4" s="1"/>
  <c r="C64" i="4" l="1"/>
  <c r="F64" i="4"/>
  <c r="G64" i="4" s="1"/>
  <c r="D64" i="4" l="1"/>
  <c r="E65" i="4" s="1"/>
  <c r="F65" i="4" l="1"/>
  <c r="G65" i="4" s="1"/>
  <c r="C65" i="4"/>
  <c r="D65" i="4" l="1"/>
  <c r="E66" i="4" s="1"/>
  <c r="F66" i="4" l="1"/>
  <c r="G66" i="4" s="1"/>
  <c r="C66" i="4"/>
  <c r="D66" i="4" l="1"/>
  <c r="E67" i="4" s="1"/>
  <c r="F67" i="4" l="1"/>
  <c r="G67" i="4" s="1"/>
  <c r="C67" i="4"/>
  <c r="D67" i="4" l="1"/>
  <c r="E68" i="4" s="1"/>
  <c r="C68" i="4" l="1"/>
  <c r="F68" i="4"/>
  <c r="G68" i="4" s="1"/>
  <c r="D68" i="4" l="1"/>
  <c r="E69" i="4" s="1"/>
  <c r="F69" i="4" l="1"/>
  <c r="G69" i="4" s="1"/>
  <c r="C69" i="4"/>
  <c r="D69" i="4" l="1"/>
  <c r="E70" i="4" s="1"/>
  <c r="C70" i="4" l="1"/>
  <c r="F70" i="4"/>
  <c r="G70" i="4" s="1"/>
  <c r="D70" i="4" l="1"/>
  <c r="E71" i="4" s="1"/>
  <c r="C71" i="4" l="1"/>
  <c r="F71" i="4"/>
  <c r="G71" i="4" s="1"/>
  <c r="D71" i="4" l="1"/>
  <c r="E72" i="4" s="1"/>
  <c r="C72" i="4" l="1"/>
  <c r="F72" i="4"/>
  <c r="G72" i="4" s="1"/>
  <c r="D72" i="4" l="1"/>
  <c r="E73" i="4" s="1"/>
  <c r="F73" i="4" l="1"/>
  <c r="G73" i="4" s="1"/>
  <c r="C73" i="4"/>
  <c r="D73" i="4" l="1"/>
  <c r="E74" i="4" s="1"/>
  <c r="F74" i="4" l="1"/>
  <c r="G74" i="4" s="1"/>
  <c r="C74" i="4"/>
  <c r="D74" i="4" l="1"/>
  <c r="E75" i="4" s="1"/>
  <c r="C75" i="4" l="1"/>
  <c r="F75" i="4"/>
  <c r="G75" i="4" s="1"/>
  <c r="D75" i="4" l="1"/>
  <c r="E76" i="4" s="1"/>
  <c r="F76" i="4" l="1"/>
  <c r="G76" i="4" s="1"/>
  <c r="C76" i="4"/>
  <c r="D76" i="4" l="1"/>
  <c r="E77" i="4" s="1"/>
  <c r="F77" i="4" l="1"/>
  <c r="G77" i="4" s="1"/>
  <c r="C77" i="4"/>
  <c r="D77" i="4" l="1"/>
  <c r="E78" i="4" s="1"/>
  <c r="F78" i="4" l="1"/>
  <c r="G78" i="4" s="1"/>
  <c r="C78" i="4"/>
  <c r="D78" i="4" l="1"/>
  <c r="E79" i="4" s="1"/>
  <c r="C79" i="4" l="1"/>
  <c r="F79" i="4"/>
  <c r="G79" i="4" s="1"/>
  <c r="D79" i="4" l="1"/>
  <c r="E80" i="4" s="1"/>
  <c r="C80" i="4" l="1"/>
  <c r="F80" i="4"/>
  <c r="G80" i="4" s="1"/>
  <c r="D80" i="4" l="1"/>
  <c r="E81" i="4" s="1"/>
  <c r="F81" i="4" l="1"/>
  <c r="G81" i="4" s="1"/>
  <c r="C81" i="4"/>
  <c r="D81" i="4" l="1"/>
  <c r="E82" i="4" s="1"/>
  <c r="F82" i="4" l="1"/>
  <c r="G82" i="4" s="1"/>
  <c r="C82" i="4"/>
  <c r="D82" i="4" l="1"/>
  <c r="E83" i="4" s="1"/>
  <c r="C83" i="4" l="1"/>
  <c r="F83" i="4"/>
  <c r="G83" i="4" s="1"/>
  <c r="D83" i="4" l="1"/>
  <c r="E84" i="4" s="1"/>
  <c r="F84" i="4" l="1"/>
  <c r="G84" i="4" s="1"/>
  <c r="C84" i="4"/>
  <c r="D84" i="4" l="1"/>
  <c r="E85" i="4" s="1"/>
  <c r="F85" i="4" l="1"/>
  <c r="G85" i="4" s="1"/>
  <c r="C85" i="4"/>
  <c r="D85" i="4" l="1"/>
  <c r="E86" i="4" s="1"/>
  <c r="F86" i="4" l="1"/>
  <c r="G86" i="4" s="1"/>
  <c r="C86" i="4"/>
  <c r="D86" i="4" l="1"/>
  <c r="E87" i="4" s="1"/>
  <c r="C87" i="4" l="1"/>
  <c r="F87" i="4"/>
  <c r="G87" i="4" s="1"/>
  <c r="D87" i="4" l="1"/>
  <c r="E88" i="4" s="1"/>
  <c r="C88" i="4" l="1"/>
  <c r="F88" i="4"/>
  <c r="G88" i="4" s="1"/>
  <c r="D88" i="4" l="1"/>
  <c r="E89" i="4" s="1"/>
  <c r="F89" i="4" l="1"/>
  <c r="G89" i="4" s="1"/>
  <c r="C89" i="4"/>
  <c r="D89" i="4" l="1"/>
  <c r="E90" i="4" s="1"/>
  <c r="F90" i="4" l="1"/>
  <c r="G90" i="4" s="1"/>
  <c r="C90" i="4"/>
  <c r="D90" i="4" l="1"/>
  <c r="E91" i="4" s="1"/>
  <c r="C91" i="4" l="1"/>
  <c r="F91" i="4"/>
  <c r="G91" i="4" s="1"/>
  <c r="D91" i="4" l="1"/>
  <c r="E92" i="4" s="1"/>
  <c r="F92" i="4" l="1"/>
  <c r="G92" i="4" s="1"/>
  <c r="C92" i="4"/>
  <c r="D92" i="4" l="1"/>
  <c r="E93" i="4" s="1"/>
  <c r="F93" i="4" l="1"/>
  <c r="G93" i="4" s="1"/>
  <c r="C93" i="4"/>
  <c r="D93" i="4" l="1"/>
  <c r="E94" i="4" s="1"/>
  <c r="F94" i="4" l="1"/>
  <c r="G94" i="4" s="1"/>
  <c r="C94" i="4"/>
  <c r="D94" i="4" l="1"/>
  <c r="E95" i="4" s="1"/>
  <c r="C95" i="4" l="1"/>
  <c r="F95" i="4"/>
  <c r="G95" i="4" s="1"/>
  <c r="D95" i="4" l="1"/>
  <c r="E96" i="4" s="1"/>
  <c r="C96" i="4" l="1"/>
  <c r="F96" i="4"/>
  <c r="G96" i="4" s="1"/>
  <c r="D96" i="4" l="1"/>
  <c r="E97" i="4" s="1"/>
  <c r="F97" i="4" l="1"/>
  <c r="G97" i="4" s="1"/>
  <c r="C97" i="4"/>
  <c r="D97" i="4" l="1"/>
  <c r="E98" i="4" s="1"/>
  <c r="F98" i="4" l="1"/>
  <c r="G98" i="4" s="1"/>
  <c r="C98" i="4"/>
  <c r="D98" i="4" l="1"/>
  <c r="E99" i="4" s="1"/>
  <c r="C99" i="4" l="1"/>
  <c r="F99" i="4"/>
  <c r="G99" i="4" s="1"/>
  <c r="D99" i="4" l="1"/>
  <c r="E100" i="4" s="1"/>
  <c r="F100" i="4" l="1"/>
  <c r="G100" i="4" s="1"/>
  <c r="C100" i="4"/>
  <c r="D100" i="4" l="1"/>
  <c r="E101" i="4" s="1"/>
  <c r="F101" i="4" l="1"/>
  <c r="G101" i="4" s="1"/>
  <c r="C101" i="4"/>
  <c r="D101" i="4" l="1"/>
  <c r="E102" i="4" s="1"/>
  <c r="F102" i="4" l="1"/>
  <c r="G102" i="4" s="1"/>
  <c r="C102" i="4"/>
  <c r="D102" i="4" l="1"/>
  <c r="E103" i="4" s="1"/>
  <c r="C103" i="4" l="1"/>
  <c r="F103" i="4"/>
  <c r="G103" i="4" s="1"/>
  <c r="D103" i="4" l="1"/>
  <c r="E104" i="4" s="1"/>
  <c r="C104" i="4" l="1"/>
  <c r="F104" i="4"/>
  <c r="G104" i="4" s="1"/>
  <c r="D104" i="4" l="1"/>
  <c r="E105" i="4" s="1"/>
  <c r="F105" i="4" l="1"/>
  <c r="G105" i="4" s="1"/>
  <c r="C105" i="4"/>
  <c r="D105" i="4" l="1"/>
  <c r="E106" i="4" s="1"/>
  <c r="F106" i="4" l="1"/>
  <c r="C106" i="4"/>
  <c r="D106" i="4" l="1"/>
  <c r="E107" i="4" s="1"/>
  <c r="G106" i="4"/>
  <c r="C4" i="4" s="1"/>
  <c r="C3" i="4"/>
  <c r="C107" i="4" l="1"/>
  <c r="F107" i="4"/>
  <c r="G107" i="4" s="1"/>
  <c r="D107" i="4" l="1"/>
  <c r="E108" i="4" s="1"/>
  <c r="F108" i="4" l="1"/>
  <c r="G108" i="4" s="1"/>
  <c r="C108" i="4"/>
  <c r="D108" i="4" s="1"/>
</calcChain>
</file>

<file path=xl/sharedStrings.xml><?xml version="1.0" encoding="utf-8"?>
<sst xmlns="http://schemas.openxmlformats.org/spreadsheetml/2006/main" count="946" uniqueCount="382">
  <si>
    <t>Monthly car sales in Quebec 1960-1968</t>
  </si>
  <si>
    <t>Exported from datamarket.com</t>
  </si>
  <si>
    <t>Yrmo</t>
  </si>
  <si>
    <t>Avg Period</t>
  </si>
  <si>
    <t>MAD</t>
  </si>
  <si>
    <t>MAPE</t>
  </si>
  <si>
    <t>Time</t>
  </si>
  <si>
    <t>Actual</t>
  </si>
  <si>
    <t>Forecast</t>
  </si>
  <si>
    <t>ABS(Error)</t>
  </si>
  <si>
    <t>Pct. Error</t>
  </si>
  <si>
    <t xml:space="preserve">alpha = </t>
  </si>
  <si>
    <t>beta =</t>
  </si>
  <si>
    <t>Base</t>
  </si>
  <si>
    <t>Trend</t>
  </si>
  <si>
    <t>index</t>
  </si>
  <si>
    <t>county</t>
  </si>
  <si>
    <t>state</t>
  </si>
  <si>
    <t>area</t>
  </si>
  <si>
    <t>poptotal</t>
  </si>
  <si>
    <t>popdensity</t>
  </si>
  <si>
    <t>popwhite</t>
  </si>
  <si>
    <t>popblack</t>
  </si>
  <si>
    <t>popamerindian</t>
  </si>
  <si>
    <t>popasian</t>
  </si>
  <si>
    <t>popother</t>
  </si>
  <si>
    <t>popadults</t>
  </si>
  <si>
    <t>popchild</t>
  </si>
  <si>
    <t>percollege</t>
  </si>
  <si>
    <t>percprof</t>
  </si>
  <si>
    <t>percbelowpoverty</t>
  </si>
  <si>
    <t>percchildbelowpovert</t>
  </si>
  <si>
    <t>percadultpoverty</t>
  </si>
  <si>
    <t>percelderlypoverty</t>
  </si>
  <si>
    <t>inmetro</t>
  </si>
  <si>
    <t>ADAMS</t>
  </si>
  <si>
    <t>IL</t>
  </si>
  <si>
    <t>ALEXANDER</t>
  </si>
  <si>
    <t>BOND</t>
  </si>
  <si>
    <t>BOONE</t>
  </si>
  <si>
    <t>BROWN</t>
  </si>
  <si>
    <t>BUREAU</t>
  </si>
  <si>
    <t>CALHOUN</t>
  </si>
  <si>
    <t>CARROLL</t>
  </si>
  <si>
    <t>CASS</t>
  </si>
  <si>
    <t>CHAMPAIGN</t>
  </si>
  <si>
    <t>CHRISTIAN</t>
  </si>
  <si>
    <t>CLARK</t>
  </si>
  <si>
    <t>CLAY</t>
  </si>
  <si>
    <t>CLINTON</t>
  </si>
  <si>
    <t>COLES</t>
  </si>
  <si>
    <t>COOK</t>
  </si>
  <si>
    <t>CRAWFORD</t>
  </si>
  <si>
    <t>CUMBERLAND</t>
  </si>
  <si>
    <t>DE KALB</t>
  </si>
  <si>
    <t>DE WITT</t>
  </si>
  <si>
    <t>DOUGLAS</t>
  </si>
  <si>
    <t>DU PAGE</t>
  </si>
  <si>
    <t>EDGAR</t>
  </si>
  <si>
    <t>EDWARDS</t>
  </si>
  <si>
    <t>EFFINGHAM</t>
  </si>
  <si>
    <t>FAYETTE</t>
  </si>
  <si>
    <t>FORD</t>
  </si>
  <si>
    <t>FRANKLIN</t>
  </si>
  <si>
    <t>FULTON</t>
  </si>
  <si>
    <t>GALLATIN</t>
  </si>
  <si>
    <t>GREENE</t>
  </si>
  <si>
    <t>GRUNDY</t>
  </si>
  <si>
    <t>HAMILTON</t>
  </si>
  <si>
    <t>HANCOCK</t>
  </si>
  <si>
    <t>HARDIN</t>
  </si>
  <si>
    <t>HENDERSON</t>
  </si>
  <si>
    <t>HENRY</t>
  </si>
  <si>
    <t>IROQUOIS</t>
  </si>
  <si>
    <t>JACKSON</t>
  </si>
  <si>
    <t>JASPER</t>
  </si>
  <si>
    <t>JEFFERSON</t>
  </si>
  <si>
    <t>JERSEY</t>
  </si>
  <si>
    <t>JO DAVIESS</t>
  </si>
  <si>
    <t>JOHNSON</t>
  </si>
  <si>
    <t>KANE</t>
  </si>
  <si>
    <t>KANKAKEE</t>
  </si>
  <si>
    <t>KENDALL</t>
  </si>
  <si>
    <t>KNOX</t>
  </si>
  <si>
    <t>LAKE</t>
  </si>
  <si>
    <t>LA SALLE</t>
  </si>
  <si>
    <t>LAWRENCE</t>
  </si>
  <si>
    <t>LEE</t>
  </si>
  <si>
    <t>LIVINGSTON</t>
  </si>
  <si>
    <t>LOGAN</t>
  </si>
  <si>
    <t>MCDONOUGH</t>
  </si>
  <si>
    <t>MCHENRY</t>
  </si>
  <si>
    <t>MCLEAN</t>
  </si>
  <si>
    <t>MACON</t>
  </si>
  <si>
    <t>MACOUPIN</t>
  </si>
  <si>
    <t>MADISON</t>
  </si>
  <si>
    <t>MARION</t>
  </si>
  <si>
    <t>MARSHALL</t>
  </si>
  <si>
    <t>MASON</t>
  </si>
  <si>
    <t>MASSAC</t>
  </si>
  <si>
    <t>MENARD</t>
  </si>
  <si>
    <t>MERCER</t>
  </si>
  <si>
    <t>MONROE</t>
  </si>
  <si>
    <t>MONTGOMERY</t>
  </si>
  <si>
    <t>MORGAN</t>
  </si>
  <si>
    <t>MOULTRIE</t>
  </si>
  <si>
    <t>OGLE</t>
  </si>
  <si>
    <t>PEORIA</t>
  </si>
  <si>
    <t>PERRY</t>
  </si>
  <si>
    <t>PIATT</t>
  </si>
  <si>
    <t>PIKE</t>
  </si>
  <si>
    <t>POPE</t>
  </si>
  <si>
    <t>PULASKI</t>
  </si>
  <si>
    <t>PUTNAM</t>
  </si>
  <si>
    <t>RANDOLPH</t>
  </si>
  <si>
    <t>RICHLAND</t>
  </si>
  <si>
    <t>ROCK ISLAND</t>
  </si>
  <si>
    <t>ST CLAIR</t>
  </si>
  <si>
    <t>SALINE</t>
  </si>
  <si>
    <t>SANGAMON</t>
  </si>
  <si>
    <t>SCHUYLER</t>
  </si>
  <si>
    <t>SCOTT</t>
  </si>
  <si>
    <t>SHELBY</t>
  </si>
  <si>
    <t>STARK</t>
  </si>
  <si>
    <t>STEPHENSON</t>
  </si>
  <si>
    <t>TAZEWELL</t>
  </si>
  <si>
    <t>UNION</t>
  </si>
  <si>
    <t>VERMILION</t>
  </si>
  <si>
    <t>WABASH</t>
  </si>
  <si>
    <t>WARREN</t>
  </si>
  <si>
    <t>WASHINGTON</t>
  </si>
  <si>
    <t>WAYNE</t>
  </si>
  <si>
    <t>WHITE</t>
  </si>
  <si>
    <t>WHITESIDE</t>
  </si>
  <si>
    <t>WILL</t>
  </si>
  <si>
    <t>WILLIAMSON</t>
  </si>
  <si>
    <t>Winnebago</t>
  </si>
  <si>
    <t>WOODFORD</t>
  </si>
  <si>
    <t>IN</t>
  </si>
  <si>
    <t>ALLEN</t>
  </si>
  <si>
    <t>BARTHOLOMEW</t>
  </si>
  <si>
    <t>BENTON</t>
  </si>
  <si>
    <t>BLACKFORD</t>
  </si>
  <si>
    <t>DAVIESS</t>
  </si>
  <si>
    <t>DEARBORN</t>
  </si>
  <si>
    <t>DECATUR</t>
  </si>
  <si>
    <t>DELAWARE</t>
  </si>
  <si>
    <t>DUBOIS</t>
  </si>
  <si>
    <t>ELKHART</t>
  </si>
  <si>
    <t>FLOYD</t>
  </si>
  <si>
    <t>FOUNTAIN</t>
  </si>
  <si>
    <t>GIBSON</t>
  </si>
  <si>
    <t>GRANT</t>
  </si>
  <si>
    <t>HARRISON</t>
  </si>
  <si>
    <t>HENDRICKS</t>
  </si>
  <si>
    <t>HOWARD</t>
  </si>
  <si>
    <t>HUNTINGTON</t>
  </si>
  <si>
    <t>JAY</t>
  </si>
  <si>
    <t>JENNINGS</t>
  </si>
  <si>
    <t>KOSCIUSKO</t>
  </si>
  <si>
    <t>LAGRANGE</t>
  </si>
  <si>
    <t>LA PORTE</t>
  </si>
  <si>
    <t>MARTIN</t>
  </si>
  <si>
    <t>MIAMI</t>
  </si>
  <si>
    <t>NEWTON</t>
  </si>
  <si>
    <t>NOBLE</t>
  </si>
  <si>
    <t>OHIO</t>
  </si>
  <si>
    <t>ORANGE</t>
  </si>
  <si>
    <t>OWEN</t>
  </si>
  <si>
    <t>PARKE</t>
  </si>
  <si>
    <t>PORTER</t>
  </si>
  <si>
    <t>POSEY</t>
  </si>
  <si>
    <t>RIPLEY</t>
  </si>
  <si>
    <t>RUSH</t>
  </si>
  <si>
    <t>ST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</si>
  <si>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</si>
  <si>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</si>
  <si>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</si>
  <si>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</si>
  <si>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</si>
  <si>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</si>
  <si>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</si>
  <si>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</si>
  <si>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</si>
  <si>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</si>
  <si>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</si>
  <si>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</si>
  <si>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</si>
  <si>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ALCONA</t>
  </si>
  <si>
    <t>MI</t>
  </si>
  <si>
    <t>ALGER</t>
  </si>
  <si>
    <t>ALLEGAN</t>
  </si>
  <si>
    <t>ALPENA</t>
  </si>
  <si>
    <t>ANTRIM</t>
  </si>
  <si>
    <t>ARENAC</t>
  </si>
  <si>
    <t>BARAGA</t>
  </si>
  <si>
    <t>BARRY</t>
  </si>
  <si>
    <t>BAY</t>
  </si>
  <si>
    <t>BENZIE</t>
  </si>
  <si>
    <t>BERRIEN</t>
  </si>
  <si>
    <t>BRANCH</t>
  </si>
  <si>
    <t>CHARLEVOIX</t>
  </si>
  <si>
    <t>CHEBOYGAN</t>
  </si>
  <si>
    <t>CHIPPEWA</t>
  </si>
  <si>
    <t>CLARE</t>
  </si>
  <si>
    <t>DELTA</t>
  </si>
  <si>
    <t>DICKINSON</t>
  </si>
  <si>
    <t>EATON</t>
  </si>
  <si>
    <t>EMMET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</si>
  <si>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</si>
  <si>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</si>
  <si>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</si>
  <si>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</si>
  <si>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</si>
  <si>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</si>
  <si>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</si>
  <si>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</si>
  <si>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</si>
  <si>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</si>
  <si>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</si>
  <si>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</si>
  <si>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</si>
  <si>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</si>
  <si>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</si>
  <si>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KENT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</si>
  <si>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</si>
  <si>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</si>
  <si>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</si>
  <si>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</si>
  <si>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</si>
  <si>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</si>
  <si>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</si>
  <si>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</si>
  <si>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</si>
  <si>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</si>
  <si>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</si>
  <si>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</si>
  <si>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</si>
  <si>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</si>
  <si>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</si>
  <si>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</si>
  <si>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</si>
  <si>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</si>
  <si>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</si>
  <si>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</si>
  <si>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</si>
  <si>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OSCEOLA</t>
  </si>
  <si>
    <t>OSCODA</t>
  </si>
  <si>
    <t>OTSEGO</t>
  </si>
  <si>
    <t>OTTAWA</t>
  </si>
  <si>
    <t>PRESQUE ISLE</t>
  </si>
  <si>
    <t>ROSCOMMON</t>
  </si>
  <si>
    <t>SAGINAW</t>
  </si>
  <si>
    <t>SANILAC</t>
  </si>
  <si>
    <t>SCHOOLCRAFT</t>
  </si>
  <si>
    <t>SHIAWASSEE</t>
  </si>
  <si>
    <t>TUSCOLA</t>
  </si>
  <si>
    <t>VAN BUREN</t>
  </si>
  <si>
    <t>WASHTENAW</t>
  </si>
  <si>
    <t>WEXFORD</t>
  </si>
  <si>
    <t>OH</t>
  </si>
  <si>
    <t>ASHLAND</t>
  </si>
  <si>
    <t>ASHTABULA</t>
  </si>
  <si>
    <t>ATHENS</t>
  </si>
  <si>
    <t>AUGLAIZE</t>
  </si>
  <si>
    <t>BELMONT</t>
  </si>
  <si>
    <t>BUTLER</t>
  </si>
  <si>
    <t>CLERMONT</t>
  </si>
  <si>
    <t>COLUMBIANA</t>
  </si>
  <si>
    <t>COSHOCTON</t>
  </si>
  <si>
    <t>CUYAHOGA</t>
  </si>
  <si>
    <t>DARKE</t>
  </si>
  <si>
    <t>DEFIANCE</t>
  </si>
  <si>
    <t>ERIE</t>
  </si>
  <si>
    <t>FAIRFIELD</t>
  </si>
  <si>
    <t>GALLIA</t>
  </si>
  <si>
    <t>GEAUGA</t>
  </si>
  <si>
    <t>GUERNSEY</t>
  </si>
  <si>
    <t>HIGHLAND</t>
  </si>
  <si>
    <t>HOCKING</t>
  </si>
  <si>
    <t>HOLMES</t>
  </si>
  <si>
    <t>LICKING</t>
  </si>
  <si>
    <t>LORAIN</t>
  </si>
  <si>
    <t>LUCAS</t>
  </si>
  <si>
    <t>MAHONING</t>
  </si>
  <si>
    <t>MEDINA</t>
  </si>
  <si>
    <t>MEIGS</t>
  </si>
  <si>
    <t>MORROW</t>
  </si>
  <si>
    <t>MUSKINGUM</t>
  </si>
  <si>
    <t>PAULDING</t>
  </si>
  <si>
    <t>PICKAWAY</t>
  </si>
  <si>
    <t>PORTAGE</t>
  </si>
  <si>
    <t>PREBLE</t>
  </si>
  <si>
    <t>ROSS</t>
  </si>
  <si>
    <t>SANDUSKY</t>
  </si>
  <si>
    <t>SCIOTO</t>
  </si>
  <si>
    <t>SENECA</t>
  </si>
  <si>
    <t>SUMMIT</t>
  </si>
  <si>
    <t>TRUMBULL</t>
  </si>
  <si>
    <t>TUSCARAWAS</t>
  </si>
  <si>
    <t>VAN WERT</t>
  </si>
  <si>
    <t>VINTON</t>
  </si>
  <si>
    <t>WILLIAMS</t>
  </si>
  <si>
    <t>WOOD</t>
  </si>
  <si>
    <t>WYANDOT</t>
  </si>
  <si>
    <t>WI</t>
  </si>
  <si>
    <t>BARRON</t>
  </si>
  <si>
    <t>BAYFIELD</t>
  </si>
  <si>
    <t>BUFFALO</t>
  </si>
  <si>
    <t>BURNETT</t>
  </si>
  <si>
    <t>CALUMET</t>
  </si>
  <si>
    <t>COLUMBIA</t>
  </si>
  <si>
    <t>DANE</t>
  </si>
  <si>
    <t>DODGE</t>
  </si>
  <si>
    <t>DOOR</t>
  </si>
  <si>
    <t>DUNN</t>
  </si>
  <si>
    <t>EAU CLAIRE</t>
  </si>
  <si>
    <t>FLORENCE</t>
  </si>
  <si>
    <t>FOND DU LAC</t>
  </si>
  <si>
    <t>FOREST</t>
  </si>
  <si>
    <t>GREEN</t>
  </si>
  <si>
    <t>GREEN LAKE</t>
  </si>
  <si>
    <t>IOWA</t>
  </si>
  <si>
    <t>JUNEAU</t>
  </si>
  <si>
    <t>KENOSHA</t>
  </si>
  <si>
    <t>KEWAUNEE</t>
  </si>
  <si>
    <t>LA CROSSE</t>
  </si>
  <si>
    <t>LAFAYETTE</t>
  </si>
  <si>
    <t>LANGLADE</t>
  </si>
  <si>
    <t>LINCOLN</t>
  </si>
  <si>
    <t>MANITOWOC</t>
  </si>
  <si>
    <t>MARATHON</t>
  </si>
  <si>
    <t>MARINETTE</t>
  </si>
  <si>
    <t>MILWAUKEE</t>
  </si>
  <si>
    <t>OCONTO</t>
  </si>
  <si>
    <t>ONEIDA</t>
  </si>
  <si>
    <t>OUTAGAMIE</t>
  </si>
  <si>
    <t>OZAUKEE</t>
  </si>
  <si>
    <t>PEPIN</t>
  </si>
  <si>
    <t>PIERCE</t>
  </si>
  <si>
    <t>POLK</t>
  </si>
  <si>
    <t>PRICE</t>
  </si>
  <si>
    <t>RACINE</t>
  </si>
  <si>
    <t>ROCK</t>
  </si>
  <si>
    <t>RUSK</t>
  </si>
  <si>
    <t>ST CROIX</t>
  </si>
  <si>
    <t>SAUK</t>
  </si>
  <si>
    <t>SAWYER</t>
  </si>
  <si>
    <t>SHAWANO</t>
  </si>
  <si>
    <t>SHEBOYGAN</t>
  </si>
  <si>
    <t>TAYLOR</t>
  </si>
  <si>
    <t>TREMPEALEAU</t>
  </si>
  <si>
    <t>VERNON</t>
  </si>
  <si>
    <t>VILAS</t>
  </si>
  <si>
    <t>WALWORTH</t>
  </si>
  <si>
    <t>WASHBURN</t>
  </si>
  <si>
    <t>WAUKESHA</t>
  </si>
  <si>
    <t>WAUPACA</t>
  </si>
  <si>
    <t>WAUSHARA</t>
  </si>
  <si>
    <t>WINNEBAGO</t>
  </si>
  <si>
    <t>Sales</t>
  </si>
  <si>
    <t>Sequence</t>
  </si>
  <si>
    <t>Year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</si>
  <si>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</si>
  <si>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</si>
  <si>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</si>
  <si>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</si>
  <si>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</si>
  <si>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</si>
  <si>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</si>
  <si>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</si>
  <si>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</si>
  <si>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</si>
  <si>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</si>
  <si>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</si>
  <si>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</si>
  <si>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Slope</t>
  </si>
  <si>
    <t>Intercept</t>
  </si>
  <si>
    <t>Error</t>
  </si>
  <si>
    <t>Dsn Sales</t>
  </si>
  <si>
    <t>Dsn Fcst</t>
  </si>
  <si>
    <t>Rsn Fcst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</si>
</sst>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"/>
  </numFmts>
  <fonts count="4" x14ac:knownFonts="1">
    <font>
      <sz val="11"/>
      <color theme="1"/>
      <name val="Calibri"/>
      <family val="2"/>
      <scheme val="minor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" fillId="0" borderId="0" xfId="0" applyNumberFormat="1" applyFont="1"/>
    <xf numFmtId="0" fontId="0" fillId="0" borderId="0" xfId="0" applyNumberFormat="1"/>
    <xf numFmtId="0" fontId="2" fillId="0" borderId="0" xfId="0" applyNumberFormat="1" applyFont="1"/>
    <xf numFmtId="2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Average'!$B$5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'Moving Average'!$B$6:$B$105</c:f>
              <c:numCache>
                <c:formatCode>General</c:formatCode>
                <c:ptCount val="100"/>
                <c:pt idx="0">
                  <c:v>581.75552529405695</c:v>
                </c:pt>
                <c:pt idx="1">
                  <c:v>548.23697594111877</c:v>
                </c:pt>
                <c:pt idx="2">
                  <c:v>496.92645071759051</c:v>
                </c:pt>
                <c:pt idx="3">
                  <c:v>540.40669863170331</c:v>
                </c:pt>
                <c:pt idx="4">
                  <c:v>459.29189687436809</c:v>
                </c:pt>
                <c:pt idx="5">
                  <c:v>466.17917544824951</c:v>
                </c:pt>
                <c:pt idx="6">
                  <c:v>416.55996963470284</c:v>
                </c:pt>
                <c:pt idx="7">
                  <c:v>454.73783697578608</c:v>
                </c:pt>
                <c:pt idx="8">
                  <c:v>402.48752393366078</c:v>
                </c:pt>
                <c:pt idx="9">
                  <c:v>496.31369920237722</c:v>
                </c:pt>
                <c:pt idx="10">
                  <c:v>530.17809994120159</c:v>
                </c:pt>
                <c:pt idx="11">
                  <c:v>468.66635838436224</c:v>
                </c:pt>
                <c:pt idx="12">
                  <c:v>597.98633439933394</c:v>
                </c:pt>
                <c:pt idx="13">
                  <c:v>532.68210304379602</c:v>
                </c:pt>
                <c:pt idx="14">
                  <c:v>472.78124335662767</c:v>
                </c:pt>
                <c:pt idx="15">
                  <c:v>599.8115249337875</c:v>
                </c:pt>
                <c:pt idx="16">
                  <c:v>430.63482753417151</c:v>
                </c:pt>
                <c:pt idx="17">
                  <c:v>558.35846050835164</c:v>
                </c:pt>
                <c:pt idx="18">
                  <c:v>599.36166151060866</c:v>
                </c:pt>
                <c:pt idx="19">
                  <c:v>429.53867687642423</c:v>
                </c:pt>
                <c:pt idx="20">
                  <c:v>527.01287351911492</c:v>
                </c:pt>
                <c:pt idx="21">
                  <c:v>589.54304247292293</c:v>
                </c:pt>
                <c:pt idx="22">
                  <c:v>499.33953578611403</c:v>
                </c:pt>
                <c:pt idx="23">
                  <c:v>453.63523798812128</c:v>
                </c:pt>
                <c:pt idx="24">
                  <c:v>504.64640851741927</c:v>
                </c:pt>
                <c:pt idx="25">
                  <c:v>496.81455928930495</c:v>
                </c:pt>
                <c:pt idx="26">
                  <c:v>472.07940872169144</c:v>
                </c:pt>
                <c:pt idx="27">
                  <c:v>405.97861356433646</c:v>
                </c:pt>
                <c:pt idx="28">
                  <c:v>437.20707546363053</c:v>
                </c:pt>
                <c:pt idx="29">
                  <c:v>438.37040623720554</c:v>
                </c:pt>
                <c:pt idx="30">
                  <c:v>523.22865372875731</c:v>
                </c:pt>
                <c:pt idx="31">
                  <c:v>440.53906235020065</c:v>
                </c:pt>
                <c:pt idx="32">
                  <c:v>432.73794501140543</c:v>
                </c:pt>
                <c:pt idx="33">
                  <c:v>537.74460395725191</c:v>
                </c:pt>
                <c:pt idx="34">
                  <c:v>546.10763372121573</c:v>
                </c:pt>
                <c:pt idx="35">
                  <c:v>428.68205737407442</c:v>
                </c:pt>
                <c:pt idx="36">
                  <c:v>493.36060397387797</c:v>
                </c:pt>
                <c:pt idx="37">
                  <c:v>400.86031816910349</c:v>
                </c:pt>
                <c:pt idx="38">
                  <c:v>423.92100563539623</c:v>
                </c:pt>
                <c:pt idx="39">
                  <c:v>567.64341299530815</c:v>
                </c:pt>
                <c:pt idx="40">
                  <c:v>458.46518796860198</c:v>
                </c:pt>
                <c:pt idx="41">
                  <c:v>494.20455482952281</c:v>
                </c:pt>
                <c:pt idx="42">
                  <c:v>433.46024959255061</c:v>
                </c:pt>
                <c:pt idx="43">
                  <c:v>451.63241296722219</c:v>
                </c:pt>
                <c:pt idx="44">
                  <c:v>445.11031352431604</c:v>
                </c:pt>
                <c:pt idx="45">
                  <c:v>470.71029019897111</c:v>
                </c:pt>
                <c:pt idx="46">
                  <c:v>516.68234197074264</c:v>
                </c:pt>
                <c:pt idx="47">
                  <c:v>588.35047312106951</c:v>
                </c:pt>
                <c:pt idx="48">
                  <c:v>567.59503473357267</c:v>
                </c:pt>
                <c:pt idx="49">
                  <c:v>411.08528194559403</c:v>
                </c:pt>
                <c:pt idx="50">
                  <c:v>504.67857888897043</c:v>
                </c:pt>
                <c:pt idx="51">
                  <c:v>423.91582531572931</c:v>
                </c:pt>
                <c:pt idx="52">
                  <c:v>504.72109153047029</c:v>
                </c:pt>
                <c:pt idx="53">
                  <c:v>406.36226533797452</c:v>
                </c:pt>
                <c:pt idx="54">
                  <c:v>452.72420413401596</c:v>
                </c:pt>
                <c:pt idx="55">
                  <c:v>473.60130613719554</c:v>
                </c:pt>
                <c:pt idx="56">
                  <c:v>478.04684517290633</c:v>
                </c:pt>
                <c:pt idx="57">
                  <c:v>529.75346216440505</c:v>
                </c:pt>
                <c:pt idx="58">
                  <c:v>432.43294396822216</c:v>
                </c:pt>
                <c:pt idx="59">
                  <c:v>502.15780156392583</c:v>
                </c:pt>
                <c:pt idx="60">
                  <c:v>562.89827425791418</c:v>
                </c:pt>
                <c:pt idx="61">
                  <c:v>443.21387351286052</c:v>
                </c:pt>
                <c:pt idx="62">
                  <c:v>580.78916507763324</c:v>
                </c:pt>
                <c:pt idx="63">
                  <c:v>450.81411659843621</c:v>
                </c:pt>
                <c:pt idx="64">
                  <c:v>519.46743588130903</c:v>
                </c:pt>
                <c:pt idx="65">
                  <c:v>544.5283641581035</c:v>
                </c:pt>
                <c:pt idx="66">
                  <c:v>430.04258094831931</c:v>
                </c:pt>
                <c:pt idx="67">
                  <c:v>450.31176199498503</c:v>
                </c:pt>
                <c:pt idx="68">
                  <c:v>503.73305285172466</c:v>
                </c:pt>
                <c:pt idx="69">
                  <c:v>430.23499982060616</c:v>
                </c:pt>
                <c:pt idx="70">
                  <c:v>433.61281370975246</c:v>
                </c:pt>
                <c:pt idx="71">
                  <c:v>597.86957132647808</c:v>
                </c:pt>
                <c:pt idx="72">
                  <c:v>409.18695319944084</c:v>
                </c:pt>
                <c:pt idx="73">
                  <c:v>559.38273926904174</c:v>
                </c:pt>
                <c:pt idx="74">
                  <c:v>406.71230287031653</c:v>
                </c:pt>
                <c:pt idx="75">
                  <c:v>493.65684504960205</c:v>
                </c:pt>
                <c:pt idx="76">
                  <c:v>419.10625767917094</c:v>
                </c:pt>
                <c:pt idx="77">
                  <c:v>446.62349578562049</c:v>
                </c:pt>
                <c:pt idx="78">
                  <c:v>452.06229607690989</c:v>
                </c:pt>
                <c:pt idx="79">
                  <c:v>437.76814220036152</c:v>
                </c:pt>
                <c:pt idx="80">
                  <c:v>575.15806753625498</c:v>
                </c:pt>
                <c:pt idx="81">
                  <c:v>494.14804392068646</c:v>
                </c:pt>
                <c:pt idx="82">
                  <c:v>583.3661890719959</c:v>
                </c:pt>
                <c:pt idx="83">
                  <c:v>506.62153927091049</c:v>
                </c:pt>
                <c:pt idx="84">
                  <c:v>491.19218408605218</c:v>
                </c:pt>
                <c:pt idx="85">
                  <c:v>490.04316413885635</c:v>
                </c:pt>
                <c:pt idx="86">
                  <c:v>440.79159989211155</c:v>
                </c:pt>
                <c:pt idx="87">
                  <c:v>597.96354744807161</c:v>
                </c:pt>
                <c:pt idx="88">
                  <c:v>430.73267603778964</c:v>
                </c:pt>
                <c:pt idx="89">
                  <c:v>557.13409207758968</c:v>
                </c:pt>
                <c:pt idx="90">
                  <c:v>594.89512967700091</c:v>
                </c:pt>
                <c:pt idx="91">
                  <c:v>452.72347197731403</c:v>
                </c:pt>
                <c:pt idx="92">
                  <c:v>564.04070906456127</c:v>
                </c:pt>
                <c:pt idx="93">
                  <c:v>493.50156351348835</c:v>
                </c:pt>
                <c:pt idx="94">
                  <c:v>599.09582530377929</c:v>
                </c:pt>
                <c:pt idx="95">
                  <c:v>588.23504902208595</c:v>
                </c:pt>
                <c:pt idx="96">
                  <c:v>477.27120565233901</c:v>
                </c:pt>
                <c:pt idx="97">
                  <c:v>584.31054415440644</c:v>
                </c:pt>
                <c:pt idx="98">
                  <c:v>539.23985254457011</c:v>
                </c:pt>
                <c:pt idx="99">
                  <c:v>536.61915511403367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9-4C42-8FF9-03D81BAD8E32}"/>
            </c:ext>
          </c:extLst>
        </c:ser>
        <c:ser>
          <c:idx val="1"/>
          <c:order val="1"/>
          <c:tx>
            <c:strRef>
              <c:f>'Moving Average'!$C$5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'Moving Average'!$C$6:$C$105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564.99625061758786</c:v>
                </c:pt>
                <c:pt idx="3">
                  <c:v>522.58171332935467</c:v>
                </c:pt>
                <c:pt idx="4">
                  <c:v>518.66657467464688</c:v>
                </c:pt>
                <c:pt idx="5">
                  <c:v>499.84929775303567</c:v>
                </c:pt>
                <c:pt idx="6">
                  <c:v>462.7355361613088</c:v>
                </c:pt>
                <c:pt idx="7">
                  <c:v>441.36957254147615</c:v>
                </c:pt>
                <c:pt idx="8">
                  <c:v>435.64890330524446</c:v>
                </c:pt>
                <c:pt idx="9">
                  <c:v>428.61268045472343</c:v>
                </c:pt>
                <c:pt idx="10">
                  <c:v>449.40061156801903</c:v>
                </c:pt>
                <c:pt idx="11">
                  <c:v>513.24589957178944</c:v>
                </c:pt>
                <c:pt idx="12">
                  <c:v>499.42222916278195</c:v>
                </c:pt>
                <c:pt idx="13">
                  <c:v>533.32634639184812</c:v>
                </c:pt>
                <c:pt idx="14">
                  <c:v>565.33421872156498</c:v>
                </c:pt>
                <c:pt idx="15">
                  <c:v>502.73167320021184</c:v>
                </c:pt>
                <c:pt idx="16">
                  <c:v>536.29638414520764</c:v>
                </c:pt>
                <c:pt idx="17">
                  <c:v>515.22317623397953</c:v>
                </c:pt>
                <c:pt idx="18">
                  <c:v>494.49664402126155</c:v>
                </c:pt>
                <c:pt idx="19">
                  <c:v>578.86006100948021</c:v>
                </c:pt>
                <c:pt idx="20">
                  <c:v>514.45016919351644</c:v>
                </c:pt>
                <c:pt idx="21">
                  <c:v>478.27577519776958</c:v>
                </c:pt>
                <c:pt idx="22">
                  <c:v>558.27795799601893</c:v>
                </c:pt>
                <c:pt idx="23">
                  <c:v>544.44128912951851</c:v>
                </c:pt>
                <c:pt idx="24">
                  <c:v>476.48738688711762</c:v>
                </c:pt>
                <c:pt idx="25">
                  <c:v>479.14082325277025</c:v>
                </c:pt>
                <c:pt idx="26">
                  <c:v>500.73048390336214</c:v>
                </c:pt>
                <c:pt idx="27">
                  <c:v>484.44698400549817</c:v>
                </c:pt>
                <c:pt idx="28">
                  <c:v>439.02901114301392</c:v>
                </c:pt>
                <c:pt idx="29">
                  <c:v>421.59284451398349</c:v>
                </c:pt>
                <c:pt idx="30">
                  <c:v>437.78874085041804</c:v>
                </c:pt>
                <c:pt idx="31">
                  <c:v>480.79952998298143</c:v>
                </c:pt>
                <c:pt idx="32">
                  <c:v>481.88385803947898</c:v>
                </c:pt>
                <c:pt idx="33">
                  <c:v>436.63850368080307</c:v>
                </c:pt>
                <c:pt idx="34">
                  <c:v>485.24127448432864</c:v>
                </c:pt>
                <c:pt idx="35">
                  <c:v>541.92611883923382</c:v>
                </c:pt>
                <c:pt idx="36">
                  <c:v>487.3948455476451</c:v>
                </c:pt>
                <c:pt idx="37">
                  <c:v>461.02133067397619</c:v>
                </c:pt>
                <c:pt idx="38">
                  <c:v>447.1104610714907</c:v>
                </c:pt>
                <c:pt idx="39">
                  <c:v>412.39066190224986</c:v>
                </c:pt>
                <c:pt idx="40">
                  <c:v>495.78220931535219</c:v>
                </c:pt>
                <c:pt idx="41">
                  <c:v>513.05430048195512</c:v>
                </c:pt>
                <c:pt idx="42">
                  <c:v>476.33487139906242</c:v>
                </c:pt>
                <c:pt idx="43">
                  <c:v>463.83240221103671</c:v>
                </c:pt>
                <c:pt idx="44">
                  <c:v>442.54633127988643</c:v>
                </c:pt>
                <c:pt idx="45">
                  <c:v>448.37136324576909</c:v>
                </c:pt>
                <c:pt idx="46">
                  <c:v>457.91030186164357</c:v>
                </c:pt>
                <c:pt idx="47">
                  <c:v>493.6963160848569</c:v>
                </c:pt>
                <c:pt idx="48">
                  <c:v>552.51640754590608</c:v>
                </c:pt>
                <c:pt idx="49">
                  <c:v>577.97275392732104</c:v>
                </c:pt>
                <c:pt idx="50">
                  <c:v>489.34015833958335</c:v>
                </c:pt>
                <c:pt idx="51">
                  <c:v>457.88193041728221</c:v>
                </c:pt>
                <c:pt idx="52">
                  <c:v>464.29720210234984</c:v>
                </c:pt>
                <c:pt idx="53">
                  <c:v>464.3184584230998</c:v>
                </c:pt>
                <c:pt idx="54">
                  <c:v>455.54167843422238</c:v>
                </c:pt>
                <c:pt idx="55">
                  <c:v>429.54323473599527</c:v>
                </c:pt>
                <c:pt idx="56">
                  <c:v>463.16275513560572</c:v>
                </c:pt>
                <c:pt idx="57">
                  <c:v>475.82407565505093</c:v>
                </c:pt>
                <c:pt idx="58">
                  <c:v>503.90015366865566</c:v>
                </c:pt>
                <c:pt idx="59">
                  <c:v>481.09320306631361</c:v>
                </c:pt>
                <c:pt idx="60">
                  <c:v>467.29537276607402</c:v>
                </c:pt>
                <c:pt idx="61">
                  <c:v>532.52803791092003</c:v>
                </c:pt>
                <c:pt idx="62">
                  <c:v>503.05607388538738</c:v>
                </c:pt>
                <c:pt idx="63">
                  <c:v>512.00151929524691</c:v>
                </c:pt>
                <c:pt idx="64">
                  <c:v>515.8016408380347</c:v>
                </c:pt>
                <c:pt idx="65">
                  <c:v>485.14077623987259</c:v>
                </c:pt>
                <c:pt idx="66">
                  <c:v>531.99790001970632</c:v>
                </c:pt>
                <c:pt idx="67">
                  <c:v>487.28547255321143</c:v>
                </c:pt>
                <c:pt idx="68">
                  <c:v>440.17717147165217</c:v>
                </c:pt>
                <c:pt idx="69">
                  <c:v>477.02240742335482</c:v>
                </c:pt>
                <c:pt idx="70">
                  <c:v>466.98402633616541</c:v>
                </c:pt>
                <c:pt idx="71">
                  <c:v>431.92390676517931</c:v>
                </c:pt>
                <c:pt idx="72">
                  <c:v>515.74119251811521</c:v>
                </c:pt>
                <c:pt idx="73">
                  <c:v>503.52826226295946</c:v>
                </c:pt>
                <c:pt idx="74">
                  <c:v>484.28484623424129</c:v>
                </c:pt>
                <c:pt idx="75">
                  <c:v>483.04752106967914</c:v>
                </c:pt>
                <c:pt idx="76">
                  <c:v>450.18457395995927</c:v>
                </c:pt>
                <c:pt idx="77">
                  <c:v>456.3815513643865</c:v>
                </c:pt>
                <c:pt idx="78">
                  <c:v>432.86487673239571</c:v>
                </c:pt>
                <c:pt idx="79">
                  <c:v>449.34289593126516</c:v>
                </c:pt>
                <c:pt idx="80">
                  <c:v>444.91521913863573</c:v>
                </c:pt>
                <c:pt idx="81">
                  <c:v>506.46310486830828</c:v>
                </c:pt>
                <c:pt idx="82">
                  <c:v>534.65305572847069</c:v>
                </c:pt>
                <c:pt idx="83">
                  <c:v>538.75711649634115</c:v>
                </c:pt>
                <c:pt idx="84">
                  <c:v>544.9938641714532</c:v>
                </c:pt>
                <c:pt idx="85">
                  <c:v>498.90686167848133</c:v>
                </c:pt>
                <c:pt idx="86">
                  <c:v>490.61767411245427</c:v>
                </c:pt>
                <c:pt idx="87">
                  <c:v>465.41738201548395</c:v>
                </c:pt>
                <c:pt idx="88">
                  <c:v>519.37757367009158</c:v>
                </c:pt>
                <c:pt idx="89">
                  <c:v>514.34811174293066</c:v>
                </c:pt>
                <c:pt idx="90">
                  <c:v>493.93338405768964</c:v>
                </c:pt>
                <c:pt idx="91">
                  <c:v>576.01461087729535</c:v>
                </c:pt>
                <c:pt idx="92">
                  <c:v>523.80930082715747</c:v>
                </c:pt>
                <c:pt idx="93">
                  <c:v>508.38209052093765</c:v>
                </c:pt>
                <c:pt idx="94">
                  <c:v>528.77113628902475</c:v>
                </c:pt>
                <c:pt idx="95">
                  <c:v>546.29869440863376</c:v>
                </c:pt>
                <c:pt idx="96">
                  <c:v>593.66543716293268</c:v>
                </c:pt>
                <c:pt idx="97">
                  <c:v>532.7531273372125</c:v>
                </c:pt>
                <c:pt idx="98">
                  <c:v>530.7908749033727</c:v>
                </c:pt>
                <c:pt idx="99">
                  <c:v>561.77519834948828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09-4C42-8FF9-03D81BAD8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387456"/>
        <c:axId val="251115808"/>
      </c:lineChart>
      <c:catAx>
        <c:axId val="26038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15808"/>
        <c:crosses val="autoZero"/>
        <c:auto val="1"/>
        <c:lblAlgn val="ctr"/>
        <c:lblOffset val="100"/>
        <c:noMultiLvlLbl val="0"/>
      </c:catAx>
      <c:valAx>
        <c:axId val="25111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8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'Basic ES'!$B$5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'Basic ES'!$B$6:$B$105</c:f>
              <c:numCache>
                <c:formatCode>General</c:formatCode>
                <c:ptCount val="100"/>
                <c:pt idx="0">
                  <c:v>581.75552529405695</c:v>
                </c:pt>
                <c:pt idx="1">
                  <c:v>548.23697594111877</c:v>
                </c:pt>
                <c:pt idx="2">
                  <c:v>496.92645071759051</c:v>
                </c:pt>
                <c:pt idx="3">
                  <c:v>540.40669863170331</c:v>
                </c:pt>
                <c:pt idx="4">
                  <c:v>459.29189687436809</c:v>
                </c:pt>
                <c:pt idx="5">
                  <c:v>466.17917544824951</c:v>
                </c:pt>
                <c:pt idx="6">
                  <c:v>416.55996963470284</c:v>
                </c:pt>
                <c:pt idx="7">
                  <c:v>454.73783697578608</c:v>
                </c:pt>
                <c:pt idx="8">
                  <c:v>402.48752393366078</c:v>
                </c:pt>
                <c:pt idx="9">
                  <c:v>496.31369920237722</c:v>
                </c:pt>
                <c:pt idx="10">
                  <c:v>530.17809994120159</c:v>
                </c:pt>
                <c:pt idx="11">
                  <c:v>468.66635838436224</c:v>
                </c:pt>
                <c:pt idx="12">
                  <c:v>597.98633439933394</c:v>
                </c:pt>
                <c:pt idx="13">
                  <c:v>532.68210304379602</c:v>
                </c:pt>
                <c:pt idx="14">
                  <c:v>472.78124335662767</c:v>
                </c:pt>
                <c:pt idx="15">
                  <c:v>599.8115249337875</c:v>
                </c:pt>
                <c:pt idx="16">
                  <c:v>430.63482753417151</c:v>
                </c:pt>
                <c:pt idx="17">
                  <c:v>558.35846050835164</c:v>
                </c:pt>
                <c:pt idx="18">
                  <c:v>599.36166151060866</c:v>
                </c:pt>
                <c:pt idx="19">
                  <c:v>429.53867687642423</c:v>
                </c:pt>
                <c:pt idx="20">
                  <c:v>527.01287351911492</c:v>
                </c:pt>
                <c:pt idx="21">
                  <c:v>589.54304247292293</c:v>
                </c:pt>
                <c:pt idx="22">
                  <c:v>499.33953578611403</c:v>
                </c:pt>
                <c:pt idx="23">
                  <c:v>453.63523798812128</c:v>
                </c:pt>
                <c:pt idx="24">
                  <c:v>504.64640851741927</c:v>
                </c:pt>
                <c:pt idx="25">
                  <c:v>496.81455928930495</c:v>
                </c:pt>
                <c:pt idx="26">
                  <c:v>472.07940872169144</c:v>
                </c:pt>
                <c:pt idx="27">
                  <c:v>405.97861356433646</c:v>
                </c:pt>
                <c:pt idx="28">
                  <c:v>437.20707546363053</c:v>
                </c:pt>
                <c:pt idx="29">
                  <c:v>438.37040623720554</c:v>
                </c:pt>
                <c:pt idx="30">
                  <c:v>523.22865372875731</c:v>
                </c:pt>
                <c:pt idx="31">
                  <c:v>440.53906235020065</c:v>
                </c:pt>
                <c:pt idx="32">
                  <c:v>432.73794501140543</c:v>
                </c:pt>
                <c:pt idx="33">
                  <c:v>537.74460395725191</c:v>
                </c:pt>
                <c:pt idx="34">
                  <c:v>546.10763372121573</c:v>
                </c:pt>
                <c:pt idx="35">
                  <c:v>428.68205737407442</c:v>
                </c:pt>
                <c:pt idx="36">
                  <c:v>493.36060397387797</c:v>
                </c:pt>
                <c:pt idx="37">
                  <c:v>400.86031816910349</c:v>
                </c:pt>
                <c:pt idx="38">
                  <c:v>423.92100563539623</c:v>
                </c:pt>
                <c:pt idx="39">
                  <c:v>567.64341299530815</c:v>
                </c:pt>
                <c:pt idx="40">
                  <c:v>458.46518796860198</c:v>
                </c:pt>
                <c:pt idx="41">
                  <c:v>494.20455482952281</c:v>
                </c:pt>
                <c:pt idx="42">
                  <c:v>433.46024959255061</c:v>
                </c:pt>
                <c:pt idx="43">
                  <c:v>451.63241296722219</c:v>
                </c:pt>
                <c:pt idx="44">
                  <c:v>445.11031352431604</c:v>
                </c:pt>
                <c:pt idx="45">
                  <c:v>470.71029019897111</c:v>
                </c:pt>
                <c:pt idx="46">
                  <c:v>516.68234197074264</c:v>
                </c:pt>
                <c:pt idx="47">
                  <c:v>588.35047312106951</c:v>
                </c:pt>
                <c:pt idx="48">
                  <c:v>567.59503473357267</c:v>
                </c:pt>
                <c:pt idx="49">
                  <c:v>411.08528194559403</c:v>
                </c:pt>
                <c:pt idx="50">
                  <c:v>504.67857888897043</c:v>
                </c:pt>
                <c:pt idx="51">
                  <c:v>423.91582531572931</c:v>
                </c:pt>
                <c:pt idx="52">
                  <c:v>504.72109153047029</c:v>
                </c:pt>
                <c:pt idx="53">
                  <c:v>406.36226533797452</c:v>
                </c:pt>
                <c:pt idx="54">
                  <c:v>452.72420413401596</c:v>
                </c:pt>
                <c:pt idx="55">
                  <c:v>473.60130613719554</c:v>
                </c:pt>
                <c:pt idx="56">
                  <c:v>478.04684517290633</c:v>
                </c:pt>
                <c:pt idx="57">
                  <c:v>529.75346216440505</c:v>
                </c:pt>
                <c:pt idx="58">
                  <c:v>432.43294396822216</c:v>
                </c:pt>
                <c:pt idx="59">
                  <c:v>502.15780156392583</c:v>
                </c:pt>
                <c:pt idx="60">
                  <c:v>562.89827425791418</c:v>
                </c:pt>
                <c:pt idx="61">
                  <c:v>443.21387351286052</c:v>
                </c:pt>
                <c:pt idx="62">
                  <c:v>580.78916507763324</c:v>
                </c:pt>
                <c:pt idx="63">
                  <c:v>450.81411659843621</c:v>
                </c:pt>
                <c:pt idx="64">
                  <c:v>519.46743588130903</c:v>
                </c:pt>
                <c:pt idx="65">
                  <c:v>544.5283641581035</c:v>
                </c:pt>
                <c:pt idx="66">
                  <c:v>430.04258094831931</c:v>
                </c:pt>
                <c:pt idx="67">
                  <c:v>450.31176199498503</c:v>
                </c:pt>
                <c:pt idx="68">
                  <c:v>503.73305285172466</c:v>
                </c:pt>
                <c:pt idx="69">
                  <c:v>430.23499982060616</c:v>
                </c:pt>
                <c:pt idx="70">
                  <c:v>433.61281370975246</c:v>
                </c:pt>
                <c:pt idx="71">
                  <c:v>597.86957132647808</c:v>
                </c:pt>
                <c:pt idx="72">
                  <c:v>409.18695319944084</c:v>
                </c:pt>
                <c:pt idx="73">
                  <c:v>559.38273926904174</c:v>
                </c:pt>
                <c:pt idx="74">
                  <c:v>406.71230287031653</c:v>
                </c:pt>
                <c:pt idx="75">
                  <c:v>493.65684504960205</c:v>
                </c:pt>
                <c:pt idx="76">
                  <c:v>419.10625767917094</c:v>
                </c:pt>
                <c:pt idx="77">
                  <c:v>446.62349578562049</c:v>
                </c:pt>
                <c:pt idx="78">
                  <c:v>452.06229607690989</c:v>
                </c:pt>
                <c:pt idx="79">
                  <c:v>437.76814220036152</c:v>
                </c:pt>
                <c:pt idx="80">
                  <c:v>575.15806753625498</c:v>
                </c:pt>
                <c:pt idx="81">
                  <c:v>494.14804392068646</c:v>
                </c:pt>
                <c:pt idx="82">
                  <c:v>583.3661890719959</c:v>
                </c:pt>
                <c:pt idx="83">
                  <c:v>506.62153927091049</c:v>
                </c:pt>
                <c:pt idx="84">
                  <c:v>491.19218408605218</c:v>
                </c:pt>
                <c:pt idx="85">
                  <c:v>490.04316413885635</c:v>
                </c:pt>
                <c:pt idx="86">
                  <c:v>440.79159989211155</c:v>
                </c:pt>
                <c:pt idx="87">
                  <c:v>597.96354744807161</c:v>
                </c:pt>
                <c:pt idx="88">
                  <c:v>430.73267603778964</c:v>
                </c:pt>
                <c:pt idx="89">
                  <c:v>557.13409207758968</c:v>
                </c:pt>
                <c:pt idx="90">
                  <c:v>594.89512967700091</c:v>
                </c:pt>
                <c:pt idx="91">
                  <c:v>452.72347197731403</c:v>
                </c:pt>
                <c:pt idx="92">
                  <c:v>564.04070906456127</c:v>
                </c:pt>
                <c:pt idx="93">
                  <c:v>493.50156351348835</c:v>
                </c:pt>
                <c:pt idx="94">
                  <c:v>599.09582530377929</c:v>
                </c:pt>
                <c:pt idx="95">
                  <c:v>588.23504902208595</c:v>
                </c:pt>
                <c:pt idx="96">
                  <c:v>477.27120565233901</c:v>
                </c:pt>
                <c:pt idx="97">
                  <c:v>584.31054415440644</c:v>
                </c:pt>
                <c:pt idx="98">
                  <c:v>539.23985254457011</c:v>
                </c:pt>
                <c:pt idx="99">
                  <c:v>536.61915511403367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60-4D62-AC72-C178D6D98576}"/>
            </c:ext>
          </c:extLst>
        </c:ser>
        <c:ser>
          <c:idx val="1"/>
          <c:order val="1"/>
          <c:tx>
            <c:strRef>
              <c:f>'Basic ES'!$C$5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'Basic ES'!$C$6:$C$105</c:f>
              <c:numCache>
                <c:formatCode>General</c:formatCode>
                <c:ptCount val="100"/>
                <c:pt idx="0">
                  <c:v>581.75552529405695</c:v>
                </c:pt>
                <c:pt idx="1">
                  <c:v>581.75552529405695</c:v>
                </c:pt>
                <c:pt idx="2">
                  <c:v>578.40367035876318</c:v>
                </c:pt>
                <c:pt idx="3">
                  <c:v>570.255948394646</c:v>
                </c:pt>
                <c:pt idx="4">
                  <c:v>567.27102341835177</c:v>
                </c:pt>
                <c:pt idx="5">
                  <c:v>556.4731107639534</c:v>
                </c:pt>
                <c:pt idx="6">
                  <c:v>547.44371723238305</c:v>
                </c:pt>
                <c:pt idx="7">
                  <c:v>534.35534247261501</c:v>
                </c:pt>
                <c:pt idx="8">
                  <c:v>526.39359192293216</c:v>
                </c:pt>
                <c:pt idx="9">
                  <c:v>514.00298512400502</c:v>
                </c:pt>
                <c:pt idx="10">
                  <c:v>512.23405653184227</c:v>
                </c:pt>
                <c:pt idx="11">
                  <c:v>514.02846087277817</c:v>
                </c:pt>
                <c:pt idx="12">
                  <c:v>509.49225062393657</c:v>
                </c:pt>
                <c:pt idx="13">
                  <c:v>518.34165900147639</c:v>
                </c:pt>
                <c:pt idx="14">
                  <c:v>519.77570340570833</c:v>
                </c:pt>
                <c:pt idx="15">
                  <c:v>515.07625740080027</c:v>
                </c:pt>
                <c:pt idx="16">
                  <c:v>523.54978415409903</c:v>
                </c:pt>
                <c:pt idx="17">
                  <c:v>514.25828849210632</c:v>
                </c:pt>
                <c:pt idx="18">
                  <c:v>518.66830569373087</c:v>
                </c:pt>
                <c:pt idx="19">
                  <c:v>526.7376412754187</c:v>
                </c:pt>
                <c:pt idx="20">
                  <c:v>517.01774483551924</c:v>
                </c:pt>
                <c:pt idx="21">
                  <c:v>518.01725770387884</c:v>
                </c:pt>
                <c:pt idx="22">
                  <c:v>525.16983618078325</c:v>
                </c:pt>
                <c:pt idx="23">
                  <c:v>522.5868061413164</c:v>
                </c:pt>
                <c:pt idx="24">
                  <c:v>515.69164932599688</c:v>
                </c:pt>
                <c:pt idx="25">
                  <c:v>514.58712524513908</c:v>
                </c:pt>
                <c:pt idx="26">
                  <c:v>512.80986864955571</c:v>
                </c:pt>
                <c:pt idx="27">
                  <c:v>508.73682265676933</c:v>
                </c:pt>
                <c:pt idx="28">
                  <c:v>498.4610017475261</c:v>
                </c:pt>
                <c:pt idx="29">
                  <c:v>492.33560911913651</c:v>
                </c:pt>
                <c:pt idx="30">
                  <c:v>486.93908883094343</c:v>
                </c:pt>
                <c:pt idx="31">
                  <c:v>490.56804532072488</c:v>
                </c:pt>
                <c:pt idx="32">
                  <c:v>485.56514702367247</c:v>
                </c:pt>
                <c:pt idx="33">
                  <c:v>480.28242682244581</c:v>
                </c:pt>
                <c:pt idx="34">
                  <c:v>486.02864453592645</c:v>
                </c:pt>
                <c:pt idx="35">
                  <c:v>492.0365434544554</c:v>
                </c:pt>
                <c:pt idx="36">
                  <c:v>485.70109484641728</c:v>
                </c:pt>
                <c:pt idx="37">
                  <c:v>486.4670457591634</c:v>
                </c:pt>
                <c:pt idx="38">
                  <c:v>477.90637300015743</c:v>
                </c:pt>
                <c:pt idx="39">
                  <c:v>472.50783626368127</c:v>
                </c:pt>
                <c:pt idx="40">
                  <c:v>482.02139393684399</c:v>
                </c:pt>
                <c:pt idx="41">
                  <c:v>479.66577334001983</c:v>
                </c:pt>
                <c:pt idx="42">
                  <c:v>481.11965148897013</c:v>
                </c:pt>
                <c:pt idx="43">
                  <c:v>476.35371129932821</c:v>
                </c:pt>
                <c:pt idx="44">
                  <c:v>473.88158146611761</c:v>
                </c:pt>
                <c:pt idx="45">
                  <c:v>471.00445467193742</c:v>
                </c:pt>
                <c:pt idx="46">
                  <c:v>470.9750382246408</c:v>
                </c:pt>
                <c:pt idx="47">
                  <c:v>475.54576859925101</c:v>
                </c:pt>
                <c:pt idx="48">
                  <c:v>486.82623905143288</c:v>
                </c:pt>
                <c:pt idx="49">
                  <c:v>494.90311861964688</c:v>
                </c:pt>
                <c:pt idx="50">
                  <c:v>486.5213349522416</c:v>
                </c:pt>
                <c:pt idx="51">
                  <c:v>488.33705934591444</c:v>
                </c:pt>
                <c:pt idx="52">
                  <c:v>481.89493594289593</c:v>
                </c:pt>
                <c:pt idx="53">
                  <c:v>484.1775515016534</c:v>
                </c:pt>
                <c:pt idx="54">
                  <c:v>476.39602288528556</c:v>
                </c:pt>
                <c:pt idx="55">
                  <c:v>474.02884101015866</c:v>
                </c:pt>
                <c:pt idx="56">
                  <c:v>473.98608752286236</c:v>
                </c:pt>
                <c:pt idx="57">
                  <c:v>474.39216328786677</c:v>
                </c:pt>
                <c:pt idx="58">
                  <c:v>479.92829317552065</c:v>
                </c:pt>
                <c:pt idx="59">
                  <c:v>475.17875825479086</c:v>
                </c:pt>
                <c:pt idx="60">
                  <c:v>477.87666258570437</c:v>
                </c:pt>
                <c:pt idx="61">
                  <c:v>486.37882375292537</c:v>
                </c:pt>
                <c:pt idx="62">
                  <c:v>482.06232872891889</c:v>
                </c:pt>
                <c:pt idx="63">
                  <c:v>491.93501236379035</c:v>
                </c:pt>
                <c:pt idx="64">
                  <c:v>487.82292278725498</c:v>
                </c:pt>
                <c:pt idx="65">
                  <c:v>490.9873740966604</c:v>
                </c:pt>
                <c:pt idx="66">
                  <c:v>496.34147310280468</c:v>
                </c:pt>
                <c:pt idx="67">
                  <c:v>489.71158388735614</c:v>
                </c:pt>
                <c:pt idx="68">
                  <c:v>485.77160169811907</c:v>
                </c:pt>
                <c:pt idx="69">
                  <c:v>487.56774681347963</c:v>
                </c:pt>
                <c:pt idx="70">
                  <c:v>481.83447211419229</c:v>
                </c:pt>
                <c:pt idx="71">
                  <c:v>477.01230627374832</c:v>
                </c:pt>
                <c:pt idx="72">
                  <c:v>489.09803277902131</c:v>
                </c:pt>
                <c:pt idx="73">
                  <c:v>481.10692482106327</c:v>
                </c:pt>
                <c:pt idx="74">
                  <c:v>488.9345062658611</c:v>
                </c:pt>
                <c:pt idx="75">
                  <c:v>480.71228592630666</c:v>
                </c:pt>
                <c:pt idx="76">
                  <c:v>482.00674183863623</c:v>
                </c:pt>
                <c:pt idx="77">
                  <c:v>475.71669342268973</c:v>
                </c:pt>
                <c:pt idx="78">
                  <c:v>472.80737365898278</c:v>
                </c:pt>
                <c:pt idx="79">
                  <c:v>470.73286590077549</c:v>
                </c:pt>
                <c:pt idx="80">
                  <c:v>467.43639353073411</c:v>
                </c:pt>
                <c:pt idx="81">
                  <c:v>478.20856093128623</c:v>
                </c:pt>
                <c:pt idx="82">
                  <c:v>479.80250923022629</c:v>
                </c:pt>
                <c:pt idx="83">
                  <c:v>490.15887721440328</c:v>
                </c:pt>
                <c:pt idx="84">
                  <c:v>491.80514342005404</c:v>
                </c:pt>
                <c:pt idx="85">
                  <c:v>491.74384748665386</c:v>
                </c:pt>
                <c:pt idx="86">
                  <c:v>491.57377915187413</c:v>
                </c:pt>
                <c:pt idx="87">
                  <c:v>486.49556122589792</c:v>
                </c:pt>
                <c:pt idx="88">
                  <c:v>497.64235984811529</c:v>
                </c:pt>
                <c:pt idx="89">
                  <c:v>490.95139146708271</c:v>
                </c:pt>
                <c:pt idx="90">
                  <c:v>497.56966152813339</c:v>
                </c:pt>
                <c:pt idx="91">
                  <c:v>507.30220834302014</c:v>
                </c:pt>
                <c:pt idx="92">
                  <c:v>501.8443347064495</c:v>
                </c:pt>
                <c:pt idx="93">
                  <c:v>508.0639721422607</c:v>
                </c:pt>
                <c:pt idx="94">
                  <c:v>506.60773127938347</c:v>
                </c:pt>
                <c:pt idx="95">
                  <c:v>515.85654068182305</c:v>
                </c:pt>
                <c:pt idx="96">
                  <c:v>523.09439151584934</c:v>
                </c:pt>
                <c:pt idx="97">
                  <c:v>518.51207292949834</c:v>
                </c:pt>
                <c:pt idx="98">
                  <c:v>525.09192005198918</c:v>
                </c:pt>
                <c:pt idx="99">
                  <c:v>526.50671330124726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60-4D62-AC72-C178D6D98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59392"/>
        <c:axId val="543000544"/>
      </c:lineChart>
      <c:catAx>
        <c:axId val="25659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00544"/>
        <c:crosses val="autoZero"/>
        <c:auto val="1"/>
        <c:lblAlgn val="ctr"/>
        <c:lblOffset val="100"/>
        <c:noMultiLvlLbl val="0"/>
      </c:catAx>
      <c:valAx>
        <c:axId val="5430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5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 ES'!$B$6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'Trend ES'!$B$7:$B$108</c:f>
              <c:numCache>
                <c:formatCode>General</c:formatCode>
                <c:ptCount val="102"/>
                <c:pt idx="0">
                  <c:v>100</c:v>
                </c:pt>
                <c:pt idx="1">
                  <c:v>104.25035396726983</c:v>
                </c:pt>
                <c:pt idx="2">
                  <c:v>106.00688220188243</c:v>
                </c:pt>
                <c:pt idx="3">
                  <c:v>108.20194054416932</c:v>
                </c:pt>
                <c:pt idx="4">
                  <c:v>114.2702995436475</c:v>
                </c:pt>
                <c:pt idx="5">
                  <c:v>119.38692294784467</c:v>
                </c:pt>
                <c:pt idx="6">
                  <c:v>126.98962939776423</c:v>
                </c:pt>
                <c:pt idx="7">
                  <c:v>126.09627892603278</c:v>
                </c:pt>
                <c:pt idx="8">
                  <c:v>133.63092867461282</c:v>
                </c:pt>
                <c:pt idx="9">
                  <c:v>139.49018437900529</c:v>
                </c:pt>
                <c:pt idx="10">
                  <c:v>141.2040592229026</c:v>
                </c:pt>
                <c:pt idx="11">
                  <c:v>141.89833482902617</c:v>
                </c:pt>
                <c:pt idx="12">
                  <c:v>144.10714513592796</c:v>
                </c:pt>
                <c:pt idx="13">
                  <c:v>146.3104534862961</c:v>
                </c:pt>
                <c:pt idx="14">
                  <c:v>149.26861596987968</c:v>
                </c:pt>
                <c:pt idx="15">
                  <c:v>149.60411657288356</c:v>
                </c:pt>
                <c:pt idx="16">
                  <c:v>150.66137161545925</c:v>
                </c:pt>
                <c:pt idx="17">
                  <c:v>153.14518397873343</c:v>
                </c:pt>
                <c:pt idx="18">
                  <c:v>153.66714016741062</c:v>
                </c:pt>
                <c:pt idx="19">
                  <c:v>153.54465931243783</c:v>
                </c:pt>
                <c:pt idx="20">
                  <c:v>157.71632995358902</c:v>
                </c:pt>
                <c:pt idx="21">
                  <c:v>159.69741543349531</c:v>
                </c:pt>
                <c:pt idx="22">
                  <c:v>164.36680941104365</c:v>
                </c:pt>
                <c:pt idx="23">
                  <c:v>165.40571434468393</c:v>
                </c:pt>
                <c:pt idx="24">
                  <c:v>164.92669102904696</c:v>
                </c:pt>
                <c:pt idx="25">
                  <c:v>168.29221086156414</c:v>
                </c:pt>
                <c:pt idx="26">
                  <c:v>168.69335875767126</c:v>
                </c:pt>
                <c:pt idx="27">
                  <c:v>174.50805912718883</c:v>
                </c:pt>
                <c:pt idx="28">
                  <c:v>176.64167509335118</c:v>
                </c:pt>
                <c:pt idx="29">
                  <c:v>179.79327173576021</c:v>
                </c:pt>
                <c:pt idx="30">
                  <c:v>188.49383958019362</c:v>
                </c:pt>
                <c:pt idx="31">
                  <c:v>194.17029046179718</c:v>
                </c:pt>
                <c:pt idx="32">
                  <c:v>198.12775211585526</c:v>
                </c:pt>
                <c:pt idx="33">
                  <c:v>206.68211902602485</c:v>
                </c:pt>
                <c:pt idx="34">
                  <c:v>214.3968768045622</c:v>
                </c:pt>
                <c:pt idx="35">
                  <c:v>221.13447957344147</c:v>
                </c:pt>
                <c:pt idx="36">
                  <c:v>227.27509314298095</c:v>
                </c:pt>
                <c:pt idx="37">
                  <c:v>227.53255779816624</c:v>
                </c:pt>
                <c:pt idx="38">
                  <c:v>233.79684041316423</c:v>
                </c:pt>
                <c:pt idx="39">
                  <c:v>233.05056662529216</c:v>
                </c:pt>
                <c:pt idx="40">
                  <c:v>237.86922070378171</c:v>
                </c:pt>
                <c:pt idx="41">
                  <c:v>243.35826057510312</c:v>
                </c:pt>
                <c:pt idx="42">
                  <c:v>250.48259189735319</c:v>
                </c:pt>
                <c:pt idx="43">
                  <c:v>253.34285957105814</c:v>
                </c:pt>
                <c:pt idx="44">
                  <c:v>259.38611887128849</c:v>
                </c:pt>
                <c:pt idx="45">
                  <c:v>260.57274447946446</c:v>
                </c:pt>
                <c:pt idx="46">
                  <c:v>268.06047584437658</c:v>
                </c:pt>
                <c:pt idx="47">
                  <c:v>274.06354992007681</c:v>
                </c:pt>
                <c:pt idx="48">
                  <c:v>274.56246874219016</c:v>
                </c:pt>
                <c:pt idx="49">
                  <c:v>280.96705748049743</c:v>
                </c:pt>
                <c:pt idx="50">
                  <c:v>282.37618308289854</c:v>
                </c:pt>
                <c:pt idx="51">
                  <c:v>290.70074083954972</c:v>
                </c:pt>
                <c:pt idx="52">
                  <c:v>291.83322890523942</c:v>
                </c:pt>
                <c:pt idx="53">
                  <c:v>292.12584164739269</c:v>
                </c:pt>
                <c:pt idx="54">
                  <c:v>293.41369010791038</c:v>
                </c:pt>
                <c:pt idx="55">
                  <c:v>295.76375101865079</c:v>
                </c:pt>
                <c:pt idx="56">
                  <c:v>301.42067332504109</c:v>
                </c:pt>
                <c:pt idx="57">
                  <c:v>307.18001399708066</c:v>
                </c:pt>
                <c:pt idx="58">
                  <c:v>308.83414975587698</c:v>
                </c:pt>
                <c:pt idx="59">
                  <c:v>308.51012563853828</c:v>
                </c:pt>
                <c:pt idx="60">
                  <c:v>309.51493202374957</c:v>
                </c:pt>
                <c:pt idx="61">
                  <c:v>315.13850915539427</c:v>
                </c:pt>
                <c:pt idx="62">
                  <c:v>322.94121274879518</c:v>
                </c:pt>
                <c:pt idx="63">
                  <c:v>322.69172350792377</c:v>
                </c:pt>
                <c:pt idx="64">
                  <c:v>324.70883414457347</c:v>
                </c:pt>
                <c:pt idx="65">
                  <c:v>324.75716903800929</c:v>
                </c:pt>
                <c:pt idx="66">
                  <c:v>333.58796657685753</c:v>
                </c:pt>
                <c:pt idx="67">
                  <c:v>334.94359207900709</c:v>
                </c:pt>
                <c:pt idx="68">
                  <c:v>342.05991774772338</c:v>
                </c:pt>
                <c:pt idx="69">
                  <c:v>345.63677385124078</c:v>
                </c:pt>
                <c:pt idx="70">
                  <c:v>349.38072732969425</c:v>
                </c:pt>
                <c:pt idx="71">
                  <c:v>352.56243536329231</c:v>
                </c:pt>
                <c:pt idx="72">
                  <c:v>361.13754392186672</c:v>
                </c:pt>
                <c:pt idx="73">
                  <c:v>361.81048614028845</c:v>
                </c:pt>
                <c:pt idx="74">
                  <c:v>362.45537995175897</c:v>
                </c:pt>
                <c:pt idx="75">
                  <c:v>370.75338552211332</c:v>
                </c:pt>
                <c:pt idx="76">
                  <c:v>379.53333646587123</c:v>
                </c:pt>
                <c:pt idx="77">
                  <c:v>386.32465771602716</c:v>
                </c:pt>
                <c:pt idx="78">
                  <c:v>385.65821990266898</c:v>
                </c:pt>
                <c:pt idx="79">
                  <c:v>389.19412416767415</c:v>
                </c:pt>
                <c:pt idx="80">
                  <c:v>390.64388949483993</c:v>
                </c:pt>
                <c:pt idx="81">
                  <c:v>396.57752320856423</c:v>
                </c:pt>
                <c:pt idx="82">
                  <c:v>400.90596879836875</c:v>
                </c:pt>
                <c:pt idx="83">
                  <c:v>402.1521344430783</c:v>
                </c:pt>
                <c:pt idx="84">
                  <c:v>401.63854440470163</c:v>
                </c:pt>
                <c:pt idx="85">
                  <c:v>409.5098281925525</c:v>
                </c:pt>
                <c:pt idx="86">
                  <c:v>412.69716134155595</c:v>
                </c:pt>
                <c:pt idx="87">
                  <c:v>417.08991031347875</c:v>
                </c:pt>
                <c:pt idx="88">
                  <c:v>424.98013984311598</c:v>
                </c:pt>
                <c:pt idx="89">
                  <c:v>426.06248933715375</c:v>
                </c:pt>
                <c:pt idx="90">
                  <c:v>428.91685527235973</c:v>
                </c:pt>
                <c:pt idx="91">
                  <c:v>431.32191725415606</c:v>
                </c:pt>
                <c:pt idx="92">
                  <c:v>430.46581438474476</c:v>
                </c:pt>
                <c:pt idx="93">
                  <c:v>431.26859534722291</c:v>
                </c:pt>
                <c:pt idx="94">
                  <c:v>439.45496739027419</c:v>
                </c:pt>
                <c:pt idx="95">
                  <c:v>441.41507571669695</c:v>
                </c:pt>
                <c:pt idx="96">
                  <c:v>446.4412453625082</c:v>
                </c:pt>
                <c:pt idx="97">
                  <c:v>452.22364012827353</c:v>
                </c:pt>
                <c:pt idx="98">
                  <c:v>452.95109355756466</c:v>
                </c:pt>
                <c:pt idx="99">
                  <c:v>461.08875403386628</c:v>
                </c:pt>
                <c:pt idx="100">
                  <c:v>468.06548331343583</c:v>
                </c:pt>
                <c:pt idx="101">
                  <c:v>476.82487970925035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92-40B8-9AF9-A2E6C8C60D09}"/>
            </c:ext>
          </c:extLst>
        </c:ser>
        <c:ser>
          <c:idx val="1"/>
          <c:order val="1"/>
          <c:tx>
            <c:strRef>
              <c:f>'Trend ES'!$E$6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'Trend ES'!$E$7:$E$108</c:f>
              <c:numCache>
                <c:formatCode>General</c:formatCode>
                <c:ptCount val="10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100.04292857506942</c:v>
                </c:pt>
                <c:pt idx="4">
                  <c:v>100.10358954209696</c:v>
                </c:pt>
                <c:pt idx="5">
                  <c:v>100.18640431797731</c:v>
                </c:pt>
                <c:pt idx="6">
                  <c:v>100.3304829256162</c:v>
                </c:pt>
                <c:pt idx="7">
                  <c:v>100.52619262522289</c:v>
                </c:pt>
                <c:pt idx="8">
                  <c:v>100.79861863600996</c:v>
                </c:pt>
                <c:pt idx="9">
                  <c:v>101.06191664800086</c:v>
                </c:pt>
                <c:pt idx="10">
                  <c:v>101.4011850785603</c:v>
                </c:pt>
                <c:pt idx="11">
                  <c:v>101.79946228178811</c:v>
                </c:pt>
                <c:pt idx="12">
                  <c:v>102.21483592111674</c:v>
                </c:pt>
                <c:pt idx="13">
                  <c:v>102.63696693000411</c:v>
                </c:pt>
                <c:pt idx="14">
                  <c:v>103.08111174969221</c:v>
                </c:pt>
                <c:pt idx="15">
                  <c:v>103.54717113886078</c:v>
                </c:pt>
                <c:pt idx="16">
                  <c:v>104.04272370345659</c:v>
                </c:pt>
                <c:pt idx="17">
                  <c:v>104.54123188772343</c:v>
                </c:pt>
                <c:pt idx="18">
                  <c:v>105.04993955454611</c:v>
                </c:pt>
                <c:pt idx="19">
                  <c:v>105.58320779277575</c:v>
                </c:pt>
                <c:pt idx="20">
                  <c:v>106.12117130374733</c:v>
                </c:pt>
                <c:pt idx="21">
                  <c:v>106.65727271986032</c:v>
                </c:pt>
                <c:pt idx="22">
                  <c:v>107.23483573394708</c:v>
                </c:pt>
                <c:pt idx="23">
                  <c:v>107.83168023066197</c:v>
                </c:pt>
                <c:pt idx="24">
                  <c:v>108.47490373510325</c:v>
                </c:pt>
                <c:pt idx="25">
                  <c:v>109.12777713489747</c:v>
                </c:pt>
                <c:pt idx="26">
                  <c:v>109.77491145892679</c:v>
                </c:pt>
                <c:pt idx="27">
                  <c:v>110.45508136798126</c:v>
                </c:pt>
                <c:pt idx="28">
                  <c:v>111.13828488464524</c:v>
                </c:pt>
                <c:pt idx="29">
                  <c:v>111.87914034726201</c:v>
                </c:pt>
                <c:pt idx="30">
                  <c:v>112.64039966838882</c:v>
                </c:pt>
                <c:pt idx="31">
                  <c:v>113.43227764993519</c:v>
                </c:pt>
                <c:pt idx="32">
                  <c:v>114.31074868630346</c:v>
                </c:pt>
                <c:pt idx="33">
                  <c:v>115.24518547530164</c:v>
                </c:pt>
                <c:pt idx="34">
                  <c:v>116.21814076961446</c:v>
                </c:pt>
                <c:pt idx="35">
                  <c:v>117.27595657791149</c:v>
                </c:pt>
                <c:pt idx="36">
                  <c:v>118.41005389793359</c:v>
                </c:pt>
                <c:pt idx="37">
                  <c:v>119.61045871501183</c:v>
                </c:pt>
                <c:pt idx="38">
                  <c:v>120.87103208305747</c:v>
                </c:pt>
                <c:pt idx="39">
                  <c:v>122.13224051654602</c:v>
                </c:pt>
                <c:pt idx="40">
                  <c:v>123.45464615183931</c:v>
                </c:pt>
                <c:pt idx="41">
                  <c:v>124.76732458494831</c:v>
                </c:pt>
                <c:pt idx="42">
                  <c:v>126.12637296412299</c:v>
                </c:pt>
                <c:pt idx="43">
                  <c:v>127.53844444698024</c:v>
                </c:pt>
                <c:pt idx="44">
                  <c:v>129.01993294297642</c:v>
                </c:pt>
                <c:pt idx="45">
                  <c:v>130.52764152341254</c:v>
                </c:pt>
                <c:pt idx="46">
                  <c:v>132.09359145878139</c:v>
                </c:pt>
                <c:pt idx="47">
                  <c:v>133.66859606618036</c:v>
                </c:pt>
                <c:pt idx="48">
                  <c:v>135.31616712913228</c:v>
                </c:pt>
                <c:pt idx="49">
                  <c:v>137.0211679604908</c:v>
                </c:pt>
                <c:pt idx="50">
                  <c:v>138.727862101835</c:v>
                </c:pt>
                <c:pt idx="51">
                  <c:v>140.49575910868674</c:v>
                </c:pt>
                <c:pt idx="52">
                  <c:v>142.2742564438914</c:v>
                </c:pt>
                <c:pt idx="53">
                  <c:v>144.13305703175004</c:v>
                </c:pt>
                <c:pt idx="54">
                  <c:v>145.99936451157438</c:v>
                </c:pt>
                <c:pt idx="55">
                  <c:v>147.86454769173557</c:v>
                </c:pt>
                <c:pt idx="56">
                  <c:v>149.73851243894194</c:v>
                </c:pt>
                <c:pt idx="57">
                  <c:v>151.63184067164164</c:v>
                </c:pt>
                <c:pt idx="58">
                  <c:v>153.57778372834358</c:v>
                </c:pt>
                <c:pt idx="59">
                  <c:v>155.57722098422576</c:v>
                </c:pt>
                <c:pt idx="60">
                  <c:v>157.58853091801427</c:v>
                </c:pt>
                <c:pt idx="61">
                  <c:v>159.59157967076354</c:v>
                </c:pt>
                <c:pt idx="62">
                  <c:v>161.59963833507271</c:v>
                </c:pt>
                <c:pt idx="63">
                  <c:v>163.65920607113731</c:v>
                </c:pt>
                <c:pt idx="64">
                  <c:v>165.79213336644304</c:v>
                </c:pt>
                <c:pt idx="65">
                  <c:v>167.91692645540112</c:v>
                </c:pt>
                <c:pt idx="66">
                  <c:v>170.05632191060505</c:v>
                </c:pt>
                <c:pt idx="67">
                  <c:v>172.19027684490402</c:v>
                </c:pt>
                <c:pt idx="68">
                  <c:v>174.40733997422168</c:v>
                </c:pt>
                <c:pt idx="69">
                  <c:v>176.63184235247815</c:v>
                </c:pt>
                <c:pt idx="70">
                  <c:v>178.92180577117875</c:v>
                </c:pt>
                <c:pt idx="71">
                  <c:v>181.24130961353549</c:v>
                </c:pt>
                <c:pt idx="72">
                  <c:v>183.59187189402485</c:v>
                </c:pt>
                <c:pt idx="73">
                  <c:v>185.9676426883922</c:v>
                </c:pt>
                <c:pt idx="74">
                  <c:v>188.42292385052497</c:v>
                </c:pt>
                <c:pt idx="75">
                  <c:v>190.87772037944961</c:v>
                </c:pt>
                <c:pt idx="76">
                  <c:v>193.33157564715697</c:v>
                </c:pt>
                <c:pt idx="77">
                  <c:v>195.86161459887828</c:v>
                </c:pt>
                <c:pt idx="78">
                  <c:v>198.47251984270665</c:v>
                </c:pt>
                <c:pt idx="79">
                  <c:v>201.14401446038562</c:v>
                </c:pt>
                <c:pt idx="80">
                  <c:v>203.80058117429846</c:v>
                </c:pt>
                <c:pt idx="81">
                  <c:v>206.48448061802154</c:v>
                </c:pt>
                <c:pt idx="82">
                  <c:v>209.17445466146674</c:v>
                </c:pt>
                <c:pt idx="83">
                  <c:v>211.91560560846943</c:v>
                </c:pt>
                <c:pt idx="84">
                  <c:v>214.69152853821913</c:v>
                </c:pt>
                <c:pt idx="85">
                  <c:v>217.47089995570894</c:v>
                </c:pt>
                <c:pt idx="86">
                  <c:v>220.23575852308497</c:v>
                </c:pt>
                <c:pt idx="87">
                  <c:v>223.07060874963267</c:v>
                </c:pt>
                <c:pt idx="88">
                  <c:v>225.92794646066415</c:v>
                </c:pt>
                <c:pt idx="89">
                  <c:v>228.81975448068982</c:v>
                </c:pt>
                <c:pt idx="90">
                  <c:v>231.78116275434783</c:v>
                </c:pt>
                <c:pt idx="91">
                  <c:v>234.74320857286793</c:v>
                </c:pt>
                <c:pt idx="92">
                  <c:v>237.72359495722483</c:v>
                </c:pt>
                <c:pt idx="93">
                  <c:v>240.71758792978582</c:v>
                </c:pt>
                <c:pt idx="94">
                  <c:v>243.69205476657262</c:v>
                </c:pt>
                <c:pt idx="95">
                  <c:v>246.66356239867437</c:v>
                </c:pt>
                <c:pt idx="96">
                  <c:v>249.70649781538475</c:v>
                </c:pt>
                <c:pt idx="97">
                  <c:v>252.7577758189824</c:v>
                </c:pt>
                <c:pt idx="98">
                  <c:v>255.84817108595652</c:v>
                </c:pt>
                <c:pt idx="99">
                  <c:v>258.98512389482278</c:v>
                </c:pt>
                <c:pt idx="100">
                  <c:v>262.11737830685956</c:v>
                </c:pt>
                <c:pt idx="101">
                  <c:v>265.31958391711174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92-40B8-9AF9-A2E6C8C60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280064"/>
        <c:axId val="158936448"/>
      </c:lineChart>
      <c:catAx>
        <c:axId val="54728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36448"/>
        <c:crosses val="autoZero"/>
        <c:auto val="1"/>
        <c:lblAlgn val="ctr"/>
        <c:lblOffset val="100"/>
        <c:noMultiLvlLbl val="0"/>
      </c:catAx>
      <c:valAx>
        <c:axId val="1589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8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2</xdr:row>
      <xdr:rowOff>112395</xdr:rowOff>
    </xdr:from>
    <xdr:to>
      <xdr:col>13</xdr:col>
      <xdr:colOff>529590</xdr:colOff>
      <xdr:row>17</xdr:row>
      <xdr:rowOff>112395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BDB14C-F3DA-48A2-BCC8-CA615EDC8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453390</xdr:colOff>
      <xdr:row>1</xdr:row>
      <xdr:rowOff>150495</xdr:rowOff>
    </xdr:from>
    <xdr:to>
      <xdr:col>14</xdr:col>
      <xdr:colOff>544830</xdr:colOff>
      <xdr:row>16</xdr:row>
      <xdr:rowOff>150495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307B5C-139C-45D1-858B-E04E30CC0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596265</xdr:colOff>
      <xdr:row>2</xdr:row>
      <xdr:rowOff>51435</xdr:rowOff>
    </xdr:from>
    <xdr:to>
      <xdr:col>14</xdr:col>
      <xdr:colOff>47625</xdr:colOff>
      <xdr:row>16</xdr:row>
      <xdr:rowOff>158115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FB349A-A48B-4308-812D-A07FF6AFD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satt/Desktop/Exponential%20Smooth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ving Average"/>
      <sheetName val="Basic ES"/>
      <sheetName val="Trend ES"/>
      <sheetName val="Sheet1"/>
    </sheetNames>
    <sheetDataSet>
      <sheetData sheetId="0">
        <row r="5">
          <cell r="B5" t="str">
            <v>Actual</v>
          </cell>
          <cell r="C5" t="str">
            <v>Forecast</v>
          </cell>
        </row>
        <row r="6">
          <cell r="B6">
            <v>581.75552529405695</v>
          </cell>
          <cell r="C6" t="str">
            <v/>
          </cell>
        </row>
        <row r="7">
          <cell r="B7">
            <v>548.23697594111877</v>
          </cell>
          <cell r="C7" t="str">
            <v/>
          </cell>
        </row>
        <row r="8">
          <cell r="B8">
            <v>496.92645071759051</v>
          </cell>
          <cell r="C8">
            <v>564.99625061758786</v>
          </cell>
        </row>
        <row r="9">
          <cell r="B9">
            <v>540.40669863170331</v>
          </cell>
          <cell r="C9">
            <v>522.58171332935467</v>
          </cell>
        </row>
        <row r="10">
          <cell r="B10">
            <v>459.29189687436809</v>
          </cell>
          <cell r="C10">
            <v>518.66657467464688</v>
          </cell>
        </row>
        <row r="11">
          <cell r="B11">
            <v>466.17917544824951</v>
          </cell>
          <cell r="C11">
            <v>499.84929775303567</v>
          </cell>
        </row>
        <row r="12">
          <cell r="B12">
            <v>416.55996963470284</v>
          </cell>
          <cell r="C12">
            <v>462.7355361613088</v>
          </cell>
        </row>
        <row r="13">
          <cell r="B13">
            <v>454.73783697578608</v>
          </cell>
          <cell r="C13">
            <v>441.36957254147615</v>
          </cell>
        </row>
        <row r="14">
          <cell r="B14">
            <v>402.48752393366078</v>
          </cell>
          <cell r="C14">
            <v>435.64890330524446</v>
          </cell>
        </row>
        <row r="15">
          <cell r="B15">
            <v>496.31369920237722</v>
          </cell>
          <cell r="C15">
            <v>428.61268045472343</v>
          </cell>
        </row>
        <row r="16">
          <cell r="B16">
            <v>530.17809994120159</v>
          </cell>
          <cell r="C16">
            <v>449.40061156801903</v>
          </cell>
        </row>
        <row r="17">
          <cell r="B17">
            <v>468.66635838436224</v>
          </cell>
          <cell r="C17">
            <v>513.24589957178944</v>
          </cell>
        </row>
        <row r="18">
          <cell r="B18">
            <v>597.98633439933394</v>
          </cell>
          <cell r="C18">
            <v>499.42222916278195</v>
          </cell>
        </row>
        <row r="19">
          <cell r="B19">
            <v>532.68210304379602</v>
          </cell>
          <cell r="C19">
            <v>533.32634639184812</v>
          </cell>
        </row>
        <row r="20">
          <cell r="B20">
            <v>472.78124335662767</v>
          </cell>
          <cell r="C20">
            <v>565.33421872156498</v>
          </cell>
        </row>
        <row r="21">
          <cell r="B21">
            <v>599.8115249337875</v>
          </cell>
          <cell r="C21">
            <v>502.73167320021184</v>
          </cell>
        </row>
        <row r="22">
          <cell r="B22">
            <v>430.63482753417151</v>
          </cell>
          <cell r="C22">
            <v>536.29638414520764</v>
          </cell>
        </row>
        <row r="23">
          <cell r="B23">
            <v>558.35846050835164</v>
          </cell>
          <cell r="C23">
            <v>515.22317623397953</v>
          </cell>
        </row>
        <row r="24">
          <cell r="B24">
            <v>599.36166151060866</v>
          </cell>
          <cell r="C24">
            <v>494.49664402126155</v>
          </cell>
        </row>
        <row r="25">
          <cell r="B25">
            <v>429.53867687642423</v>
          </cell>
          <cell r="C25">
            <v>578.86006100948021</v>
          </cell>
        </row>
        <row r="26">
          <cell r="B26">
            <v>527.01287351911492</v>
          </cell>
          <cell r="C26">
            <v>514.45016919351644</v>
          </cell>
        </row>
        <row r="27">
          <cell r="B27">
            <v>589.54304247292293</v>
          </cell>
          <cell r="C27">
            <v>478.27577519776958</v>
          </cell>
        </row>
        <row r="28">
          <cell r="B28">
            <v>499.33953578611403</v>
          </cell>
          <cell r="C28">
            <v>558.27795799601893</v>
          </cell>
        </row>
        <row r="29">
          <cell r="B29">
            <v>453.63523798812128</v>
          </cell>
          <cell r="C29">
            <v>544.44128912951851</v>
          </cell>
        </row>
        <row r="30">
          <cell r="B30">
            <v>504.64640851741927</v>
          </cell>
          <cell r="C30">
            <v>476.48738688711762</v>
          </cell>
        </row>
        <row r="31">
          <cell r="B31">
            <v>496.81455928930495</v>
          </cell>
          <cell r="C31">
            <v>479.14082325277025</v>
          </cell>
        </row>
        <row r="32">
          <cell r="B32">
            <v>472.07940872169144</v>
          </cell>
          <cell r="C32">
            <v>500.73048390336214</v>
          </cell>
        </row>
        <row r="33">
          <cell r="B33">
            <v>405.97861356433646</v>
          </cell>
          <cell r="C33">
            <v>484.44698400549817</v>
          </cell>
        </row>
        <row r="34">
          <cell r="B34">
            <v>437.20707546363053</v>
          </cell>
          <cell r="C34">
            <v>439.02901114301392</v>
          </cell>
        </row>
        <row r="35">
          <cell r="B35">
            <v>438.37040623720554</v>
          </cell>
          <cell r="C35">
            <v>421.59284451398349</v>
          </cell>
        </row>
        <row r="36">
          <cell r="B36">
            <v>523.22865372875731</v>
          </cell>
          <cell r="C36">
            <v>437.78874085041804</v>
          </cell>
        </row>
        <row r="37">
          <cell r="B37">
            <v>440.53906235020065</v>
          </cell>
          <cell r="C37">
            <v>480.79952998298143</v>
          </cell>
        </row>
        <row r="38">
          <cell r="B38">
            <v>432.73794501140543</v>
          </cell>
          <cell r="C38">
            <v>481.88385803947898</v>
          </cell>
        </row>
        <row r="39">
          <cell r="B39">
            <v>537.74460395725191</v>
          </cell>
          <cell r="C39">
            <v>436.63850368080307</v>
          </cell>
        </row>
        <row r="40">
          <cell r="B40">
            <v>546.10763372121573</v>
          </cell>
          <cell r="C40">
            <v>485.24127448432864</v>
          </cell>
        </row>
        <row r="41">
          <cell r="B41">
            <v>428.68205737407442</v>
          </cell>
          <cell r="C41">
            <v>541.92611883923382</v>
          </cell>
        </row>
        <row r="42">
          <cell r="B42">
            <v>493.36060397387797</v>
          </cell>
          <cell r="C42">
            <v>487.3948455476451</v>
          </cell>
        </row>
        <row r="43">
          <cell r="B43">
            <v>400.86031816910349</v>
          </cell>
          <cell r="C43">
            <v>461.02133067397619</v>
          </cell>
        </row>
        <row r="44">
          <cell r="B44">
            <v>423.92100563539623</v>
          </cell>
          <cell r="C44">
            <v>447.1104610714907</v>
          </cell>
        </row>
        <row r="45">
          <cell r="B45">
            <v>567.64341299530815</v>
          </cell>
          <cell r="C45">
            <v>412.39066190224986</v>
          </cell>
        </row>
        <row r="46">
          <cell r="B46">
            <v>458.46518796860198</v>
          </cell>
          <cell r="C46">
            <v>495.78220931535219</v>
          </cell>
        </row>
        <row r="47">
          <cell r="B47">
            <v>494.20455482952281</v>
          </cell>
          <cell r="C47">
            <v>513.05430048195512</v>
          </cell>
        </row>
        <row r="48">
          <cell r="B48">
            <v>433.46024959255061</v>
          </cell>
          <cell r="C48">
            <v>476.33487139906242</v>
          </cell>
        </row>
        <row r="49">
          <cell r="B49">
            <v>451.63241296722219</v>
          </cell>
          <cell r="C49">
            <v>463.83240221103671</v>
          </cell>
        </row>
        <row r="50">
          <cell r="B50">
            <v>445.11031352431604</v>
          </cell>
          <cell r="C50">
            <v>442.54633127988643</v>
          </cell>
        </row>
        <row r="51">
          <cell r="B51">
            <v>470.71029019897111</v>
          </cell>
          <cell r="C51">
            <v>448.37136324576909</v>
          </cell>
        </row>
        <row r="52">
          <cell r="B52">
            <v>516.68234197074264</v>
          </cell>
          <cell r="C52">
            <v>457.91030186164357</v>
          </cell>
        </row>
        <row r="53">
          <cell r="B53">
            <v>588.35047312106951</v>
          </cell>
          <cell r="C53">
            <v>493.6963160848569</v>
          </cell>
        </row>
        <row r="54">
          <cell r="B54">
            <v>567.59503473357267</v>
          </cell>
          <cell r="C54">
            <v>552.51640754590608</v>
          </cell>
        </row>
        <row r="55">
          <cell r="B55">
            <v>411.08528194559403</v>
          </cell>
          <cell r="C55">
            <v>577.97275392732104</v>
          </cell>
        </row>
        <row r="56">
          <cell r="B56">
            <v>504.67857888897043</v>
          </cell>
          <cell r="C56">
            <v>489.34015833958335</v>
          </cell>
        </row>
        <row r="57">
          <cell r="B57">
            <v>423.91582531572931</v>
          </cell>
          <cell r="C57">
            <v>457.88193041728221</v>
          </cell>
        </row>
        <row r="58">
          <cell r="B58">
            <v>504.72109153047029</v>
          </cell>
          <cell r="C58">
            <v>464.29720210234984</v>
          </cell>
        </row>
        <row r="59">
          <cell r="B59">
            <v>406.36226533797452</v>
          </cell>
          <cell r="C59">
            <v>464.3184584230998</v>
          </cell>
        </row>
        <row r="60">
          <cell r="B60">
            <v>452.72420413401596</v>
          </cell>
          <cell r="C60">
            <v>455.54167843422238</v>
          </cell>
        </row>
        <row r="61">
          <cell r="B61">
            <v>473.60130613719554</v>
          </cell>
          <cell r="C61">
            <v>429.54323473599527</v>
          </cell>
        </row>
        <row r="62">
          <cell r="B62">
            <v>478.04684517290633</v>
          </cell>
          <cell r="C62">
            <v>463.16275513560572</v>
          </cell>
        </row>
        <row r="63">
          <cell r="B63">
            <v>529.75346216440505</v>
          </cell>
          <cell r="C63">
            <v>475.82407565505093</v>
          </cell>
        </row>
        <row r="64">
          <cell r="B64">
            <v>432.43294396822216</v>
          </cell>
          <cell r="C64">
            <v>503.90015366865566</v>
          </cell>
        </row>
        <row r="65">
          <cell r="B65">
            <v>502.15780156392583</v>
          </cell>
          <cell r="C65">
            <v>481.09320306631361</v>
          </cell>
        </row>
        <row r="66">
          <cell r="B66">
            <v>562.89827425791418</v>
          </cell>
          <cell r="C66">
            <v>467.29537276607402</v>
          </cell>
        </row>
        <row r="67">
          <cell r="B67">
            <v>443.21387351286052</v>
          </cell>
          <cell r="C67">
            <v>532.52803791092003</v>
          </cell>
        </row>
        <row r="68">
          <cell r="B68">
            <v>580.78916507763324</v>
          </cell>
          <cell r="C68">
            <v>503.05607388538738</v>
          </cell>
        </row>
        <row r="69">
          <cell r="B69">
            <v>450.81411659843621</v>
          </cell>
          <cell r="C69">
            <v>512.00151929524691</v>
          </cell>
        </row>
        <row r="70">
          <cell r="B70">
            <v>519.46743588130903</v>
          </cell>
          <cell r="C70">
            <v>515.8016408380347</v>
          </cell>
        </row>
        <row r="71">
          <cell r="B71">
            <v>544.5283641581035</v>
          </cell>
          <cell r="C71">
            <v>485.14077623987259</v>
          </cell>
        </row>
        <row r="72">
          <cell r="B72">
            <v>430.04258094831931</v>
          </cell>
          <cell r="C72">
            <v>531.99790001970632</v>
          </cell>
        </row>
        <row r="73">
          <cell r="B73">
            <v>450.31176199498503</v>
          </cell>
          <cell r="C73">
            <v>487.28547255321143</v>
          </cell>
        </row>
        <row r="74">
          <cell r="B74">
            <v>503.73305285172466</v>
          </cell>
          <cell r="C74">
            <v>440.17717147165217</v>
          </cell>
        </row>
        <row r="75">
          <cell r="B75">
            <v>430.23499982060616</v>
          </cell>
          <cell r="C75">
            <v>477.02240742335482</v>
          </cell>
        </row>
        <row r="76">
          <cell r="B76">
            <v>433.61281370975246</v>
          </cell>
          <cell r="C76">
            <v>466.98402633616541</v>
          </cell>
        </row>
        <row r="77">
          <cell r="B77">
            <v>597.86957132647808</v>
          </cell>
          <cell r="C77">
            <v>431.92390676517931</v>
          </cell>
        </row>
        <row r="78">
          <cell r="B78">
            <v>409.18695319944084</v>
          </cell>
          <cell r="C78">
            <v>515.74119251811521</v>
          </cell>
        </row>
        <row r="79">
          <cell r="B79">
            <v>559.38273926904174</v>
          </cell>
          <cell r="C79">
            <v>503.52826226295946</v>
          </cell>
        </row>
        <row r="80">
          <cell r="B80">
            <v>406.71230287031653</v>
          </cell>
          <cell r="C80">
            <v>484.28484623424129</v>
          </cell>
        </row>
        <row r="81">
          <cell r="B81">
            <v>493.65684504960205</v>
          </cell>
          <cell r="C81">
            <v>483.04752106967914</v>
          </cell>
        </row>
        <row r="82">
          <cell r="B82">
            <v>419.10625767917094</v>
          </cell>
          <cell r="C82">
            <v>450.18457395995927</v>
          </cell>
        </row>
        <row r="83">
          <cell r="B83">
            <v>446.62349578562049</v>
          </cell>
          <cell r="C83">
            <v>456.3815513643865</v>
          </cell>
        </row>
        <row r="84">
          <cell r="B84">
            <v>452.06229607690989</v>
          </cell>
          <cell r="C84">
            <v>432.86487673239571</v>
          </cell>
        </row>
        <row r="85">
          <cell r="B85">
            <v>437.76814220036152</v>
          </cell>
          <cell r="C85">
            <v>449.34289593126516</v>
          </cell>
        </row>
        <row r="86">
          <cell r="B86">
            <v>575.15806753625498</v>
          </cell>
          <cell r="C86">
            <v>444.91521913863573</v>
          </cell>
        </row>
        <row r="87">
          <cell r="B87">
            <v>494.14804392068646</v>
          </cell>
          <cell r="C87">
            <v>506.46310486830828</v>
          </cell>
        </row>
        <row r="88">
          <cell r="B88">
            <v>583.3661890719959</v>
          </cell>
          <cell r="C88">
            <v>534.65305572847069</v>
          </cell>
        </row>
        <row r="89">
          <cell r="B89">
            <v>506.62153927091049</v>
          </cell>
          <cell r="C89">
            <v>538.75711649634115</v>
          </cell>
        </row>
        <row r="90">
          <cell r="B90">
            <v>491.19218408605218</v>
          </cell>
          <cell r="C90">
            <v>544.9938641714532</v>
          </cell>
        </row>
        <row r="91">
          <cell r="B91">
            <v>490.04316413885635</v>
          </cell>
          <cell r="C91">
            <v>498.90686167848133</v>
          </cell>
        </row>
        <row r="92">
          <cell r="B92">
            <v>440.79159989211155</v>
          </cell>
          <cell r="C92">
            <v>490.61767411245427</v>
          </cell>
        </row>
        <row r="93">
          <cell r="B93">
            <v>597.96354744807161</v>
          </cell>
          <cell r="C93">
            <v>465.41738201548395</v>
          </cell>
        </row>
        <row r="94">
          <cell r="B94">
            <v>430.73267603778964</v>
          </cell>
          <cell r="C94">
            <v>519.37757367009158</v>
          </cell>
        </row>
        <row r="95">
          <cell r="B95">
            <v>557.13409207758968</v>
          </cell>
          <cell r="C95">
            <v>514.34811174293066</v>
          </cell>
        </row>
        <row r="96">
          <cell r="B96">
            <v>594.89512967700091</v>
          </cell>
          <cell r="C96">
            <v>493.93338405768964</v>
          </cell>
        </row>
        <row r="97">
          <cell r="B97">
            <v>452.72347197731403</v>
          </cell>
          <cell r="C97">
            <v>576.01461087729535</v>
          </cell>
        </row>
        <row r="98">
          <cell r="B98">
            <v>564.04070906456127</v>
          </cell>
          <cell r="C98">
            <v>523.80930082715747</v>
          </cell>
        </row>
        <row r="99">
          <cell r="B99">
            <v>493.50156351348835</v>
          </cell>
          <cell r="C99">
            <v>508.38209052093765</v>
          </cell>
        </row>
        <row r="100">
          <cell r="B100">
            <v>599.09582530377929</v>
          </cell>
          <cell r="C100">
            <v>528.77113628902475</v>
          </cell>
        </row>
        <row r="101">
          <cell r="B101">
            <v>588.23504902208595</v>
          </cell>
          <cell r="C101">
            <v>546.29869440863376</v>
          </cell>
        </row>
        <row r="102">
          <cell r="B102">
            <v>477.27120565233901</v>
          </cell>
          <cell r="C102">
            <v>593.66543716293268</v>
          </cell>
        </row>
        <row r="103">
          <cell r="B103">
            <v>584.31054415440644</v>
          </cell>
          <cell r="C103">
            <v>532.7531273372125</v>
          </cell>
        </row>
        <row r="104">
          <cell r="B104">
            <v>539.23985254457011</v>
          </cell>
          <cell r="C104">
            <v>530.7908749033727</v>
          </cell>
        </row>
        <row r="105">
          <cell r="B105">
            <v>536.61915511403367</v>
          </cell>
          <cell r="C105">
            <v>561.77519834948828</v>
          </cell>
        </row>
      </sheetData>
      <sheetData sheetId="1">
        <row r="6">
          <cell r="B6">
            <v>581.75552529405695</v>
          </cell>
          <cell r="C6">
            <v>581.75552529405695</v>
          </cell>
        </row>
        <row r="7">
          <cell r="B7">
            <v>548.23697594111877</v>
          </cell>
          <cell r="C7">
            <v>581.75552529405695</v>
          </cell>
        </row>
        <row r="8">
          <cell r="B8">
            <v>496.92645071759051</v>
          </cell>
          <cell r="C8">
            <v>578.40367035876318</v>
          </cell>
        </row>
        <row r="9">
          <cell r="B9">
            <v>540.40669863170331</v>
          </cell>
          <cell r="C9">
            <v>570.255948394646</v>
          </cell>
        </row>
        <row r="10">
          <cell r="B10">
            <v>459.29189687436809</v>
          </cell>
          <cell r="C10">
            <v>567.27102341835177</v>
          </cell>
        </row>
        <row r="11">
          <cell r="B11">
            <v>466.17917544824951</v>
          </cell>
          <cell r="C11">
            <v>556.4731107639534</v>
          </cell>
        </row>
        <row r="12">
          <cell r="B12">
            <v>416.55996963470284</v>
          </cell>
          <cell r="C12">
            <v>547.44371723238305</v>
          </cell>
        </row>
        <row r="13">
          <cell r="B13">
            <v>454.73783697578608</v>
          </cell>
          <cell r="C13">
            <v>534.35534247261501</v>
          </cell>
        </row>
        <row r="14">
          <cell r="B14">
            <v>402.48752393366078</v>
          </cell>
          <cell r="C14">
            <v>526.39359192293216</v>
          </cell>
        </row>
        <row r="15">
          <cell r="B15">
            <v>496.31369920237722</v>
          </cell>
          <cell r="C15">
            <v>514.00298512400502</v>
          </cell>
        </row>
        <row r="16">
          <cell r="B16">
            <v>530.17809994120159</v>
          </cell>
          <cell r="C16">
            <v>512.23405653184227</v>
          </cell>
        </row>
        <row r="17">
          <cell r="B17">
            <v>468.66635838436224</v>
          </cell>
          <cell r="C17">
            <v>514.02846087277817</v>
          </cell>
        </row>
        <row r="18">
          <cell r="B18">
            <v>597.98633439933394</v>
          </cell>
          <cell r="C18">
            <v>509.49225062393657</v>
          </cell>
        </row>
        <row r="19">
          <cell r="B19">
            <v>532.68210304379602</v>
          </cell>
          <cell r="C19">
            <v>518.34165900147639</v>
          </cell>
        </row>
        <row r="20">
          <cell r="B20">
            <v>472.78124335662767</v>
          </cell>
          <cell r="C20">
            <v>519.77570340570833</v>
          </cell>
        </row>
        <row r="21">
          <cell r="B21">
            <v>599.8115249337875</v>
          </cell>
          <cell r="C21">
            <v>515.07625740080027</v>
          </cell>
        </row>
        <row r="22">
          <cell r="B22">
            <v>430.63482753417151</v>
          </cell>
          <cell r="C22">
            <v>523.54978415409903</v>
          </cell>
        </row>
        <row r="23">
          <cell r="B23">
            <v>558.35846050835164</v>
          </cell>
          <cell r="C23">
            <v>514.25828849210632</v>
          </cell>
        </row>
        <row r="24">
          <cell r="B24">
            <v>599.36166151060866</v>
          </cell>
          <cell r="C24">
            <v>518.66830569373087</v>
          </cell>
        </row>
        <row r="25">
          <cell r="B25">
            <v>429.53867687642423</v>
          </cell>
          <cell r="C25">
            <v>526.7376412754187</v>
          </cell>
        </row>
        <row r="26">
          <cell r="B26">
            <v>527.01287351911492</v>
          </cell>
          <cell r="C26">
            <v>517.01774483551924</v>
          </cell>
        </row>
        <row r="27">
          <cell r="B27">
            <v>589.54304247292293</v>
          </cell>
          <cell r="C27">
            <v>518.01725770387884</v>
          </cell>
        </row>
        <row r="28">
          <cell r="B28">
            <v>499.33953578611403</v>
          </cell>
          <cell r="C28">
            <v>525.16983618078325</v>
          </cell>
        </row>
        <row r="29">
          <cell r="B29">
            <v>453.63523798812128</v>
          </cell>
          <cell r="C29">
            <v>522.5868061413164</v>
          </cell>
        </row>
        <row r="30">
          <cell r="B30">
            <v>504.64640851741927</v>
          </cell>
          <cell r="C30">
            <v>515.69164932599688</v>
          </cell>
        </row>
        <row r="31">
          <cell r="B31">
            <v>496.81455928930495</v>
          </cell>
          <cell r="C31">
            <v>514.58712524513908</v>
          </cell>
        </row>
        <row r="32">
          <cell r="B32">
            <v>472.07940872169144</v>
          </cell>
          <cell r="C32">
            <v>512.80986864955571</v>
          </cell>
        </row>
        <row r="33">
          <cell r="B33">
            <v>405.97861356433646</v>
          </cell>
          <cell r="C33">
            <v>508.73682265676933</v>
          </cell>
        </row>
        <row r="34">
          <cell r="B34">
            <v>437.20707546363053</v>
          </cell>
          <cell r="C34">
            <v>498.4610017475261</v>
          </cell>
        </row>
        <row r="35">
          <cell r="B35">
            <v>438.37040623720554</v>
          </cell>
          <cell r="C35">
            <v>492.33560911913651</v>
          </cell>
        </row>
        <row r="36">
          <cell r="B36">
            <v>523.22865372875731</v>
          </cell>
          <cell r="C36">
            <v>486.93908883094343</v>
          </cell>
        </row>
        <row r="37">
          <cell r="B37">
            <v>440.53906235020065</v>
          </cell>
          <cell r="C37">
            <v>490.56804532072488</v>
          </cell>
        </row>
        <row r="38">
          <cell r="B38">
            <v>432.73794501140543</v>
          </cell>
          <cell r="C38">
            <v>485.56514702367247</v>
          </cell>
        </row>
        <row r="39">
          <cell r="B39">
            <v>537.74460395725191</v>
          </cell>
          <cell r="C39">
            <v>480.28242682244581</v>
          </cell>
        </row>
        <row r="40">
          <cell r="B40">
            <v>546.10763372121573</v>
          </cell>
          <cell r="C40">
            <v>486.02864453592645</v>
          </cell>
        </row>
        <row r="41">
          <cell r="B41">
            <v>428.68205737407442</v>
          </cell>
          <cell r="C41">
            <v>492.0365434544554</v>
          </cell>
        </row>
        <row r="42">
          <cell r="B42">
            <v>493.36060397387797</v>
          </cell>
          <cell r="C42">
            <v>485.70109484641728</v>
          </cell>
        </row>
        <row r="43">
          <cell r="B43">
            <v>400.86031816910349</v>
          </cell>
          <cell r="C43">
            <v>486.4670457591634</v>
          </cell>
        </row>
        <row r="44">
          <cell r="B44">
            <v>423.92100563539623</v>
          </cell>
          <cell r="C44">
            <v>477.90637300015743</v>
          </cell>
        </row>
        <row r="45">
          <cell r="B45">
            <v>567.64341299530815</v>
          </cell>
          <cell r="C45">
            <v>472.50783626368127</v>
          </cell>
        </row>
        <row r="46">
          <cell r="B46">
            <v>458.46518796860198</v>
          </cell>
          <cell r="C46">
            <v>482.02139393684399</v>
          </cell>
        </row>
        <row r="47">
          <cell r="B47">
            <v>494.20455482952281</v>
          </cell>
          <cell r="C47">
            <v>479.66577334001983</v>
          </cell>
        </row>
        <row r="48">
          <cell r="B48">
            <v>433.46024959255061</v>
          </cell>
          <cell r="C48">
            <v>481.11965148897013</v>
          </cell>
        </row>
        <row r="49">
          <cell r="B49">
            <v>451.63241296722219</v>
          </cell>
          <cell r="C49">
            <v>476.35371129932821</v>
          </cell>
        </row>
        <row r="50">
          <cell r="B50">
            <v>445.11031352431604</v>
          </cell>
          <cell r="C50">
            <v>473.88158146611761</v>
          </cell>
        </row>
        <row r="51">
          <cell r="B51">
            <v>470.71029019897111</v>
          </cell>
          <cell r="C51">
            <v>471.00445467193742</v>
          </cell>
        </row>
        <row r="52">
          <cell r="B52">
            <v>516.68234197074264</v>
          </cell>
          <cell r="C52">
            <v>470.9750382246408</v>
          </cell>
        </row>
        <row r="53">
          <cell r="B53">
            <v>588.35047312106951</v>
          </cell>
          <cell r="C53">
            <v>475.54576859925101</v>
          </cell>
        </row>
        <row r="54">
          <cell r="B54">
            <v>567.59503473357267</v>
          </cell>
          <cell r="C54">
            <v>486.82623905143288</v>
          </cell>
        </row>
        <row r="55">
          <cell r="B55">
            <v>411.08528194559403</v>
          </cell>
          <cell r="C55">
            <v>494.90311861964688</v>
          </cell>
        </row>
        <row r="56">
          <cell r="B56">
            <v>504.67857888897043</v>
          </cell>
          <cell r="C56">
            <v>486.5213349522416</v>
          </cell>
        </row>
        <row r="57">
          <cell r="B57">
            <v>423.91582531572931</v>
          </cell>
          <cell r="C57">
            <v>488.33705934591444</v>
          </cell>
        </row>
        <row r="58">
          <cell r="B58">
            <v>504.72109153047029</v>
          </cell>
          <cell r="C58">
            <v>481.89493594289593</v>
          </cell>
        </row>
        <row r="59">
          <cell r="B59">
            <v>406.36226533797452</v>
          </cell>
          <cell r="C59">
            <v>484.1775515016534</v>
          </cell>
        </row>
        <row r="60">
          <cell r="B60">
            <v>452.72420413401596</v>
          </cell>
          <cell r="C60">
            <v>476.39602288528556</v>
          </cell>
        </row>
        <row r="61">
          <cell r="B61">
            <v>473.60130613719554</v>
          </cell>
          <cell r="C61">
            <v>474.02884101015866</v>
          </cell>
        </row>
        <row r="62">
          <cell r="B62">
            <v>478.04684517290633</v>
          </cell>
          <cell r="C62">
            <v>473.98608752286236</v>
          </cell>
        </row>
        <row r="63">
          <cell r="B63">
            <v>529.75346216440505</v>
          </cell>
          <cell r="C63">
            <v>474.39216328786677</v>
          </cell>
        </row>
        <row r="64">
          <cell r="B64">
            <v>432.43294396822216</v>
          </cell>
          <cell r="C64">
            <v>479.92829317552065</v>
          </cell>
        </row>
        <row r="65">
          <cell r="B65">
            <v>502.15780156392583</v>
          </cell>
          <cell r="C65">
            <v>475.17875825479086</v>
          </cell>
        </row>
        <row r="66">
          <cell r="B66">
            <v>562.89827425791418</v>
          </cell>
          <cell r="C66">
            <v>477.87666258570437</v>
          </cell>
        </row>
        <row r="67">
          <cell r="B67">
            <v>443.21387351286052</v>
          </cell>
          <cell r="C67">
            <v>486.37882375292537</v>
          </cell>
        </row>
        <row r="68">
          <cell r="B68">
            <v>580.78916507763324</v>
          </cell>
          <cell r="C68">
            <v>482.06232872891889</v>
          </cell>
        </row>
        <row r="69">
          <cell r="B69">
            <v>450.81411659843621</v>
          </cell>
          <cell r="C69">
            <v>491.93501236379035</v>
          </cell>
        </row>
        <row r="70">
          <cell r="B70">
            <v>519.46743588130903</v>
          </cell>
          <cell r="C70">
            <v>487.82292278725498</v>
          </cell>
        </row>
        <row r="71">
          <cell r="B71">
            <v>544.5283641581035</v>
          </cell>
          <cell r="C71">
            <v>490.9873740966604</v>
          </cell>
        </row>
        <row r="72">
          <cell r="B72">
            <v>430.04258094831931</v>
          </cell>
          <cell r="C72">
            <v>496.34147310280468</v>
          </cell>
        </row>
        <row r="73">
          <cell r="B73">
            <v>450.31176199498503</v>
          </cell>
          <cell r="C73">
            <v>489.71158388735614</v>
          </cell>
        </row>
        <row r="74">
          <cell r="B74">
            <v>503.73305285172466</v>
          </cell>
          <cell r="C74">
            <v>485.77160169811907</v>
          </cell>
        </row>
        <row r="75">
          <cell r="B75">
            <v>430.23499982060616</v>
          </cell>
          <cell r="C75">
            <v>487.56774681347963</v>
          </cell>
        </row>
        <row r="76">
          <cell r="B76">
            <v>433.61281370975246</v>
          </cell>
          <cell r="C76">
            <v>481.83447211419229</v>
          </cell>
        </row>
        <row r="77">
          <cell r="B77">
            <v>597.86957132647808</v>
          </cell>
          <cell r="C77">
            <v>477.01230627374832</v>
          </cell>
        </row>
        <row r="78">
          <cell r="B78">
            <v>409.18695319944084</v>
          </cell>
          <cell r="C78">
            <v>489.09803277902131</v>
          </cell>
        </row>
        <row r="79">
          <cell r="B79">
            <v>559.38273926904174</v>
          </cell>
          <cell r="C79">
            <v>481.10692482106327</v>
          </cell>
        </row>
        <row r="80">
          <cell r="B80">
            <v>406.71230287031653</v>
          </cell>
          <cell r="C80">
            <v>488.9345062658611</v>
          </cell>
        </row>
        <row r="81">
          <cell r="B81">
            <v>493.65684504960205</v>
          </cell>
          <cell r="C81">
            <v>480.71228592630666</v>
          </cell>
        </row>
        <row r="82">
          <cell r="B82">
            <v>419.10625767917094</v>
          </cell>
          <cell r="C82">
            <v>482.00674183863623</v>
          </cell>
        </row>
        <row r="83">
          <cell r="B83">
            <v>446.62349578562049</v>
          </cell>
          <cell r="C83">
            <v>475.71669342268973</v>
          </cell>
        </row>
        <row r="84">
          <cell r="B84">
            <v>452.06229607690989</v>
          </cell>
          <cell r="C84">
            <v>472.80737365898278</v>
          </cell>
        </row>
        <row r="85">
          <cell r="B85">
            <v>437.76814220036152</v>
          </cell>
          <cell r="C85">
            <v>470.73286590077549</v>
          </cell>
        </row>
        <row r="86">
          <cell r="B86">
            <v>575.15806753625498</v>
          </cell>
          <cell r="C86">
            <v>467.43639353073411</v>
          </cell>
        </row>
        <row r="87">
          <cell r="B87">
            <v>494.14804392068646</v>
          </cell>
          <cell r="C87">
            <v>478.20856093128623</v>
          </cell>
        </row>
        <row r="88">
          <cell r="B88">
            <v>583.3661890719959</v>
          </cell>
          <cell r="C88">
            <v>479.80250923022629</v>
          </cell>
        </row>
        <row r="89">
          <cell r="B89">
            <v>506.62153927091049</v>
          </cell>
          <cell r="C89">
            <v>490.15887721440328</v>
          </cell>
        </row>
        <row r="90">
          <cell r="B90">
            <v>491.19218408605218</v>
          </cell>
          <cell r="C90">
            <v>491.80514342005404</v>
          </cell>
        </row>
        <row r="91">
          <cell r="B91">
            <v>490.04316413885635</v>
          </cell>
          <cell r="C91">
            <v>491.74384748665386</v>
          </cell>
        </row>
        <row r="92">
          <cell r="B92">
            <v>440.79159989211155</v>
          </cell>
          <cell r="C92">
            <v>491.57377915187413</v>
          </cell>
        </row>
        <row r="93">
          <cell r="B93">
            <v>597.96354744807161</v>
          </cell>
          <cell r="C93">
            <v>486.49556122589792</v>
          </cell>
        </row>
        <row r="94">
          <cell r="B94">
            <v>430.73267603778964</v>
          </cell>
          <cell r="C94">
            <v>497.64235984811529</v>
          </cell>
        </row>
        <row r="95">
          <cell r="B95">
            <v>557.13409207758968</v>
          </cell>
          <cell r="C95">
            <v>490.95139146708271</v>
          </cell>
        </row>
        <row r="96">
          <cell r="B96">
            <v>594.89512967700091</v>
          </cell>
          <cell r="C96">
            <v>497.56966152813339</v>
          </cell>
        </row>
        <row r="97">
          <cell r="B97">
            <v>452.72347197731403</v>
          </cell>
          <cell r="C97">
            <v>507.30220834302014</v>
          </cell>
        </row>
        <row r="98">
          <cell r="B98">
            <v>564.04070906456127</v>
          </cell>
          <cell r="C98">
            <v>501.8443347064495</v>
          </cell>
        </row>
        <row r="99">
          <cell r="B99">
            <v>493.50156351348835</v>
          </cell>
          <cell r="C99">
            <v>508.0639721422607</v>
          </cell>
        </row>
        <row r="100">
          <cell r="B100">
            <v>599.09582530377929</v>
          </cell>
          <cell r="C100">
            <v>506.60773127938347</v>
          </cell>
        </row>
        <row r="101">
          <cell r="B101">
            <v>588.23504902208595</v>
          </cell>
          <cell r="C101">
            <v>515.85654068182305</v>
          </cell>
        </row>
        <row r="102">
          <cell r="B102">
            <v>477.27120565233901</v>
          </cell>
          <cell r="C102">
            <v>523.09439151584934</v>
          </cell>
        </row>
        <row r="103">
          <cell r="B103">
            <v>584.31054415440644</v>
          </cell>
          <cell r="C103">
            <v>518.51207292949834</v>
          </cell>
        </row>
        <row r="104">
          <cell r="B104">
            <v>539.23985254457011</v>
          </cell>
          <cell r="C104">
            <v>525.09192005198918</v>
          </cell>
        </row>
        <row r="105">
          <cell r="B105">
            <v>536.61915511403367</v>
          </cell>
          <cell r="C105">
            <v>526.50671330124726</v>
          </cell>
        </row>
      </sheetData>
      <sheetData sheetId="2">
        <row r="6">
          <cell r="B6" t="str">
            <v>Actual</v>
          </cell>
          <cell r="E6" t="str">
            <v>Forecast</v>
          </cell>
        </row>
        <row r="7">
          <cell r="B7">
            <v>100</v>
          </cell>
          <cell r="E7">
            <v>100</v>
          </cell>
        </row>
        <row r="8">
          <cell r="B8">
            <v>104.25035396726983</v>
          </cell>
          <cell r="E8">
            <v>100</v>
          </cell>
        </row>
        <row r="9">
          <cell r="B9">
            <v>106.00688220188243</v>
          </cell>
          <cell r="E9">
            <v>100</v>
          </cell>
        </row>
        <row r="10">
          <cell r="B10">
            <v>108.20194054416932</v>
          </cell>
          <cell r="E10">
            <v>100.04292857506942</v>
          </cell>
        </row>
        <row r="11">
          <cell r="B11">
            <v>114.2702995436475</v>
          </cell>
          <cell r="E11">
            <v>100.10358954209696</v>
          </cell>
        </row>
        <row r="12">
          <cell r="B12">
            <v>119.38692294784467</v>
          </cell>
          <cell r="E12">
            <v>100.18640431797731</v>
          </cell>
        </row>
        <row r="13">
          <cell r="B13">
            <v>126.98962939776423</v>
          </cell>
          <cell r="E13">
            <v>100.3304829256162</v>
          </cell>
        </row>
        <row r="14">
          <cell r="B14">
            <v>126.09627892603278</v>
          </cell>
          <cell r="E14">
            <v>100.52619262522289</v>
          </cell>
        </row>
        <row r="15">
          <cell r="B15">
            <v>133.63092867461282</v>
          </cell>
          <cell r="E15">
            <v>100.79861863600996</v>
          </cell>
        </row>
        <row r="16">
          <cell r="B16">
            <v>139.49018437900529</v>
          </cell>
          <cell r="E16">
            <v>101.06191664800086</v>
          </cell>
        </row>
        <row r="17">
          <cell r="B17">
            <v>141.2040592229026</v>
          </cell>
          <cell r="E17">
            <v>101.4011850785603</v>
          </cell>
        </row>
        <row r="18">
          <cell r="B18">
            <v>141.89833482902617</v>
          </cell>
          <cell r="E18">
            <v>101.79946228178811</v>
          </cell>
        </row>
        <row r="19">
          <cell r="B19">
            <v>144.10714513592796</v>
          </cell>
          <cell r="E19">
            <v>102.21483592111674</v>
          </cell>
        </row>
        <row r="20">
          <cell r="B20">
            <v>146.3104534862961</v>
          </cell>
          <cell r="E20">
            <v>102.63696693000411</v>
          </cell>
        </row>
        <row r="21">
          <cell r="B21">
            <v>149.26861596987968</v>
          </cell>
          <cell r="E21">
            <v>103.08111174969221</v>
          </cell>
        </row>
        <row r="22">
          <cell r="B22">
            <v>149.60411657288356</v>
          </cell>
          <cell r="E22">
            <v>103.54717113886078</v>
          </cell>
        </row>
        <row r="23">
          <cell r="B23">
            <v>150.66137161545925</v>
          </cell>
          <cell r="E23">
            <v>104.04272370345659</v>
          </cell>
        </row>
        <row r="24">
          <cell r="B24">
            <v>153.14518397873343</v>
          </cell>
          <cell r="E24">
            <v>104.54123188772343</v>
          </cell>
        </row>
        <row r="25">
          <cell r="B25">
            <v>153.66714016741062</v>
          </cell>
          <cell r="E25">
            <v>105.04993955454611</v>
          </cell>
        </row>
        <row r="26">
          <cell r="B26">
            <v>153.54465931243783</v>
          </cell>
          <cell r="E26">
            <v>105.58320779277575</v>
          </cell>
        </row>
        <row r="27">
          <cell r="B27">
            <v>157.71632995358902</v>
          </cell>
          <cell r="E27">
            <v>106.12117130374733</v>
          </cell>
        </row>
        <row r="28">
          <cell r="B28">
            <v>159.69741543349531</v>
          </cell>
          <cell r="E28">
            <v>106.65727271986032</v>
          </cell>
        </row>
        <row r="29">
          <cell r="B29">
            <v>164.36680941104365</v>
          </cell>
          <cell r="E29">
            <v>107.23483573394708</v>
          </cell>
        </row>
        <row r="30">
          <cell r="B30">
            <v>165.40571434468393</v>
          </cell>
          <cell r="E30">
            <v>107.83168023066197</v>
          </cell>
        </row>
        <row r="31">
          <cell r="B31">
            <v>164.92669102904696</v>
          </cell>
          <cell r="E31">
            <v>108.47490373510325</v>
          </cell>
        </row>
        <row r="32">
          <cell r="B32">
            <v>168.29221086156414</v>
          </cell>
          <cell r="E32">
            <v>109.12777713489747</v>
          </cell>
        </row>
        <row r="33">
          <cell r="B33">
            <v>168.69335875767126</v>
          </cell>
          <cell r="E33">
            <v>109.77491145892679</v>
          </cell>
        </row>
        <row r="34">
          <cell r="B34">
            <v>174.50805912718883</v>
          </cell>
          <cell r="E34">
            <v>110.45508136798126</v>
          </cell>
        </row>
        <row r="35">
          <cell r="B35">
            <v>176.64167509335118</v>
          </cell>
          <cell r="E35">
            <v>111.13828488464524</v>
          </cell>
        </row>
        <row r="36">
          <cell r="B36">
            <v>179.79327173576021</v>
          </cell>
          <cell r="E36">
            <v>111.87914034726201</v>
          </cell>
        </row>
        <row r="37">
          <cell r="B37">
            <v>188.49383958019362</v>
          </cell>
          <cell r="E37">
            <v>112.64039966838882</v>
          </cell>
        </row>
        <row r="38">
          <cell r="B38">
            <v>194.17029046179718</v>
          </cell>
          <cell r="E38">
            <v>113.43227764993519</v>
          </cell>
        </row>
        <row r="39">
          <cell r="B39">
            <v>198.12775211585526</v>
          </cell>
          <cell r="E39">
            <v>114.31074868630346</v>
          </cell>
        </row>
        <row r="40">
          <cell r="B40">
            <v>206.68211902602485</v>
          </cell>
          <cell r="E40">
            <v>115.24518547530164</v>
          </cell>
        </row>
        <row r="41">
          <cell r="B41">
            <v>214.3968768045622</v>
          </cell>
          <cell r="E41">
            <v>116.21814076961446</v>
          </cell>
        </row>
        <row r="42">
          <cell r="B42">
            <v>221.13447957344147</v>
          </cell>
          <cell r="E42">
            <v>117.27595657791149</v>
          </cell>
        </row>
        <row r="43">
          <cell r="B43">
            <v>227.27509314298095</v>
          </cell>
          <cell r="E43">
            <v>118.41005389793359</v>
          </cell>
        </row>
        <row r="44">
          <cell r="B44">
            <v>227.53255779816624</v>
          </cell>
          <cell r="E44">
            <v>119.61045871501183</v>
          </cell>
        </row>
        <row r="45">
          <cell r="B45">
            <v>233.79684041316423</v>
          </cell>
          <cell r="E45">
            <v>120.87103208305747</v>
          </cell>
        </row>
        <row r="46">
          <cell r="B46">
            <v>233.05056662529216</v>
          </cell>
          <cell r="E46">
            <v>122.13224051654602</v>
          </cell>
        </row>
        <row r="47">
          <cell r="B47">
            <v>237.86922070378171</v>
          </cell>
          <cell r="E47">
            <v>123.45464615183931</v>
          </cell>
        </row>
        <row r="48">
          <cell r="B48">
            <v>243.35826057510312</v>
          </cell>
          <cell r="E48">
            <v>124.76732458494831</v>
          </cell>
        </row>
        <row r="49">
          <cell r="B49">
            <v>250.48259189735319</v>
          </cell>
          <cell r="E49">
            <v>126.12637296412299</v>
          </cell>
        </row>
        <row r="50">
          <cell r="B50">
            <v>253.34285957105814</v>
          </cell>
          <cell r="E50">
            <v>127.53844444698024</v>
          </cell>
        </row>
        <row r="51">
          <cell r="B51">
            <v>259.38611887128849</v>
          </cell>
          <cell r="E51">
            <v>129.01993294297642</v>
          </cell>
        </row>
        <row r="52">
          <cell r="B52">
            <v>260.57274447946446</v>
          </cell>
          <cell r="E52">
            <v>130.52764152341254</v>
          </cell>
        </row>
        <row r="53">
          <cell r="B53">
            <v>268.06047584437658</v>
          </cell>
          <cell r="E53">
            <v>132.09359145878139</v>
          </cell>
        </row>
        <row r="54">
          <cell r="B54">
            <v>274.06354992007681</v>
          </cell>
          <cell r="E54">
            <v>133.66859606618036</v>
          </cell>
        </row>
        <row r="55">
          <cell r="B55">
            <v>274.56246874219016</v>
          </cell>
          <cell r="E55">
            <v>135.31616712913228</v>
          </cell>
        </row>
        <row r="56">
          <cell r="B56">
            <v>280.96705748049743</v>
          </cell>
          <cell r="E56">
            <v>137.0211679604908</v>
          </cell>
        </row>
        <row r="57">
          <cell r="B57">
            <v>282.37618308289854</v>
          </cell>
          <cell r="E57">
            <v>138.727862101835</v>
          </cell>
        </row>
        <row r="58">
          <cell r="B58">
            <v>290.70074083954972</v>
          </cell>
          <cell r="E58">
            <v>140.49575910868674</v>
          </cell>
        </row>
        <row r="59">
          <cell r="B59">
            <v>291.83322890523942</v>
          </cell>
          <cell r="E59">
            <v>142.2742564438914</v>
          </cell>
        </row>
        <row r="60">
          <cell r="B60">
            <v>292.12584164739269</v>
          </cell>
          <cell r="E60">
            <v>144.13305703175004</v>
          </cell>
        </row>
        <row r="61">
          <cell r="B61">
            <v>293.41369010791038</v>
          </cell>
          <cell r="E61">
            <v>145.99936451157438</v>
          </cell>
        </row>
        <row r="62">
          <cell r="B62">
            <v>295.76375101865079</v>
          </cell>
          <cell r="E62">
            <v>147.86454769173557</v>
          </cell>
        </row>
        <row r="63">
          <cell r="B63">
            <v>301.42067332504109</v>
          </cell>
          <cell r="E63">
            <v>149.73851243894194</v>
          </cell>
        </row>
        <row r="64">
          <cell r="B64">
            <v>307.18001399708066</v>
          </cell>
          <cell r="E64">
            <v>151.63184067164164</v>
          </cell>
        </row>
        <row r="65">
          <cell r="B65">
            <v>308.83414975587698</v>
          </cell>
          <cell r="E65">
            <v>153.57778372834358</v>
          </cell>
        </row>
        <row r="66">
          <cell r="B66">
            <v>308.51012563853828</v>
          </cell>
          <cell r="E66">
            <v>155.57722098422576</v>
          </cell>
        </row>
        <row r="67">
          <cell r="B67">
            <v>309.51493202374957</v>
          </cell>
          <cell r="E67">
            <v>157.58853091801427</v>
          </cell>
        </row>
        <row r="68">
          <cell r="B68">
            <v>315.13850915539427</v>
          </cell>
          <cell r="E68">
            <v>159.59157967076354</v>
          </cell>
        </row>
        <row r="69">
          <cell r="B69">
            <v>322.94121274879518</v>
          </cell>
          <cell r="E69">
            <v>161.59963833507271</v>
          </cell>
        </row>
        <row r="70">
          <cell r="B70">
            <v>322.69172350792377</v>
          </cell>
          <cell r="E70">
            <v>163.65920607113731</v>
          </cell>
        </row>
        <row r="71">
          <cell r="B71">
            <v>324.70883414457347</v>
          </cell>
          <cell r="E71">
            <v>165.79213336644304</v>
          </cell>
        </row>
        <row r="72">
          <cell r="B72">
            <v>324.75716903800929</v>
          </cell>
          <cell r="E72">
            <v>167.91692645540112</v>
          </cell>
        </row>
        <row r="73">
          <cell r="B73">
            <v>333.58796657685753</v>
          </cell>
          <cell r="E73">
            <v>170.05632191060505</v>
          </cell>
        </row>
        <row r="74">
          <cell r="B74">
            <v>334.94359207900709</v>
          </cell>
          <cell r="E74">
            <v>172.19027684490402</v>
          </cell>
        </row>
        <row r="75">
          <cell r="B75">
            <v>342.05991774772338</v>
          </cell>
          <cell r="E75">
            <v>174.40733997422168</v>
          </cell>
        </row>
        <row r="76">
          <cell r="B76">
            <v>345.63677385124078</v>
          </cell>
          <cell r="E76">
            <v>176.63184235247815</v>
          </cell>
        </row>
        <row r="77">
          <cell r="B77">
            <v>349.38072732969425</v>
          </cell>
          <cell r="E77">
            <v>178.92180577117875</v>
          </cell>
        </row>
        <row r="78">
          <cell r="B78">
            <v>352.56243536329231</v>
          </cell>
          <cell r="E78">
            <v>181.24130961353549</v>
          </cell>
        </row>
        <row r="79">
          <cell r="B79">
            <v>361.13754392186672</v>
          </cell>
          <cell r="E79">
            <v>183.59187189402485</v>
          </cell>
        </row>
        <row r="80">
          <cell r="B80">
            <v>361.81048614028845</v>
          </cell>
          <cell r="E80">
            <v>185.9676426883922</v>
          </cell>
        </row>
        <row r="81">
          <cell r="B81">
            <v>362.45537995175897</v>
          </cell>
          <cell r="E81">
            <v>188.42292385052497</v>
          </cell>
        </row>
        <row r="82">
          <cell r="B82">
            <v>370.75338552211332</v>
          </cell>
          <cell r="E82">
            <v>190.87772037944961</v>
          </cell>
        </row>
        <row r="83">
          <cell r="B83">
            <v>379.53333646587123</v>
          </cell>
          <cell r="E83">
            <v>193.33157564715697</v>
          </cell>
        </row>
        <row r="84">
          <cell r="B84">
            <v>386.32465771602716</v>
          </cell>
          <cell r="E84">
            <v>195.86161459887828</v>
          </cell>
        </row>
        <row r="85">
          <cell r="B85">
            <v>385.65821990266898</v>
          </cell>
          <cell r="E85">
            <v>198.47251984270665</v>
          </cell>
        </row>
        <row r="86">
          <cell r="B86">
            <v>389.19412416767415</v>
          </cell>
          <cell r="E86">
            <v>201.14401446038562</v>
          </cell>
        </row>
        <row r="87">
          <cell r="B87">
            <v>390.64388949483993</v>
          </cell>
          <cell r="E87">
            <v>203.80058117429846</v>
          </cell>
        </row>
        <row r="88">
          <cell r="B88">
            <v>396.57752320856423</v>
          </cell>
          <cell r="E88">
            <v>206.48448061802154</v>
          </cell>
        </row>
        <row r="89">
          <cell r="B89">
            <v>400.90596879836875</v>
          </cell>
          <cell r="E89">
            <v>209.17445466146674</v>
          </cell>
        </row>
        <row r="90">
          <cell r="B90">
            <v>402.1521344430783</v>
          </cell>
          <cell r="E90">
            <v>211.91560560846943</v>
          </cell>
        </row>
        <row r="91">
          <cell r="B91">
            <v>401.63854440470163</v>
          </cell>
          <cell r="E91">
            <v>214.69152853821913</v>
          </cell>
        </row>
        <row r="92">
          <cell r="B92">
            <v>409.5098281925525</v>
          </cell>
          <cell r="E92">
            <v>217.47089995570894</v>
          </cell>
        </row>
        <row r="93">
          <cell r="B93">
            <v>412.69716134155595</v>
          </cell>
          <cell r="E93">
            <v>220.23575852308497</v>
          </cell>
        </row>
        <row r="94">
          <cell r="B94">
            <v>417.08991031347875</v>
          </cell>
          <cell r="E94">
            <v>223.07060874963267</v>
          </cell>
        </row>
        <row r="95">
          <cell r="B95">
            <v>424.98013984311598</v>
          </cell>
          <cell r="E95">
            <v>225.92794646066415</v>
          </cell>
        </row>
        <row r="96">
          <cell r="B96">
            <v>426.06248933715375</v>
          </cell>
          <cell r="E96">
            <v>228.81975448068982</v>
          </cell>
        </row>
        <row r="97">
          <cell r="B97">
            <v>428.91685527235973</v>
          </cell>
          <cell r="E97">
            <v>231.78116275434783</v>
          </cell>
        </row>
        <row r="98">
          <cell r="B98">
            <v>431.32191725415606</v>
          </cell>
          <cell r="E98">
            <v>234.74320857286793</v>
          </cell>
        </row>
        <row r="99">
          <cell r="B99">
            <v>430.46581438474476</v>
          </cell>
          <cell r="E99">
            <v>237.72359495722483</v>
          </cell>
        </row>
        <row r="100">
          <cell r="B100">
            <v>431.26859534722291</v>
          </cell>
          <cell r="E100">
            <v>240.71758792978582</v>
          </cell>
        </row>
        <row r="101">
          <cell r="B101">
            <v>439.45496739027419</v>
          </cell>
          <cell r="E101">
            <v>243.69205476657262</v>
          </cell>
        </row>
        <row r="102">
          <cell r="B102">
            <v>441.41507571669695</v>
          </cell>
          <cell r="E102">
            <v>246.66356239867437</v>
          </cell>
        </row>
        <row r="103">
          <cell r="B103">
            <v>446.4412453625082</v>
          </cell>
          <cell r="E103">
            <v>249.70649781538475</v>
          </cell>
        </row>
        <row r="104">
          <cell r="B104">
            <v>452.22364012827353</v>
          </cell>
          <cell r="E104">
            <v>252.7577758189824</v>
          </cell>
        </row>
        <row r="105">
          <cell r="B105">
            <v>452.95109355756466</v>
          </cell>
          <cell r="E105">
            <v>255.84817108595652</v>
          </cell>
        </row>
        <row r="106">
          <cell r="B106">
            <v>461.08875403386628</v>
          </cell>
          <cell r="E106">
            <v>258.98512389482278</v>
          </cell>
        </row>
        <row r="107">
          <cell r="B107">
            <v>468.06548331343583</v>
          </cell>
          <cell r="E107">
            <v>262.11737830685956</v>
          </cell>
        </row>
        <row r="108">
          <cell r="B108">
            <v>476.82487970925035</v>
          </cell>
          <cell r="E108">
            <v>265.31958391711174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2"/>
  <sheetViews>
    <sheetView tabSelected="1" workbookViewId="0">
      <selection activeCell="J7" sqref="J7"/>
    </sheetView>
  </sheetViews>
  <sheetFormatPr defaultRowHeight="14.4" x14ac:dyDescent="0.55000000000000004"/>
  <cols>
    <col min="1" max="1" width="15" customWidth="1"/>
  </cols>
  <sheetData>
    <row r="1" spans="1:14" ht="23.1" x14ac:dyDescent="0.85">
      <c r="A1" s="2" t="s">
        <v>0</v>
      </c>
    </row>
    <row r="2" spans="1:14" ht="15.6" x14ac:dyDescent="0.6">
      <c r="A2" s="4" t="s">
        <v>1</v>
      </c>
    </row>
    <row r="4" spans="1:14" x14ac:dyDescent="0.55000000000000004">
      <c r="A4" t="s">
        <v>2</v>
      </c>
      <c r="B4" t="s">
        <v>360</v>
      </c>
      <c r="C4" t="s">
        <v>362</v>
      </c>
      <c r="D4" t="s">
        <v>363</v>
      </c>
      <c r="E4" t="s">
        <v>361</v>
      </c>
      <c r="F4" t="s">
        <v>379</v>
      </c>
      <c r="G4" t="s">
        <v>380</v>
      </c>
      <c r="H4" t="s">
        <v>381</v>
      </c>
      <c r="I4" t="s">
        <v>378</v>
      </c>
    </row>
    <row r="5" spans="1:14" x14ac:dyDescent="0.55000000000000004">
      <c r="A5" s="1">
        <v>21916</v>
      </c>
      <c r="B5" s="3">
        <v>6550</v>
      </c>
      <c r="C5" t="str">
        <f>TEXT(A5,"yyyy")</f>
        <v>1960</v>
      </c>
      <c r="D5" t="str">
        <f>TEXT(A5,"mmmm")</f>
        <v>January</v>
      </c>
      <c r="E5">
        <v>1</v>
      </c>
      <c r="F5">
        <f>B5/VLOOKUP(D5,L$5:N$16,3,FALSE)</f>
        <v>8789.9001869578969</v>
      </c>
      <c r="G5">
        <f>M$19+M$18*E5</f>
        <v>9995.7108767315331</v>
      </c>
      <c r="H5">
        <f>G5*VLOOKUP(D5,L$5:N$16,3,FALSE)</f>
        <v>7448.5380777970768</v>
      </c>
      <c r="I5">
        <f>B5-H5</f>
        <v>-898.53807779707677</v>
      </c>
      <c r="L5" t="s">
        <v>364</v>
      </c>
      <c r="M5">
        <f>AVERAGEIF(D$5:D$112,"="&amp;L5,B$5:B$112)</f>
        <v>10875.888888888889</v>
      </c>
      <c r="N5">
        <f>M5/AVERAGE(M$5:M$16)</f>
        <v>0.7451734218459759</v>
      </c>
    </row>
    <row r="6" spans="1:14" x14ac:dyDescent="0.55000000000000004">
      <c r="A6" s="1">
        <v>21947</v>
      </c>
      <c r="B6" s="3">
        <v>8728</v>
      </c>
      <c r="C6" t="str">
        <f t="shared" ref="C6:C69" si="0">TEXT(A6,"yyyy")</f>
        <v>1960</v>
      </c>
      <c r="D6" t="str">
        <f t="shared" ref="D6:D69" si="1">TEXT(A6,"mmmm")</f>
        <v>February</v>
      </c>
      <c r="E6">
        <v>2</v>
      </c>
      <c r="F6">
        <f>B6/VLOOKUP(D6,L$5:N$16,3,FALSE)</f>
        <v>11016.59653303609</v>
      </c>
      <c r="G6">
        <f>M$19+M$18*E6</f>
        <v>10081.680974570405</v>
      </c>
      <c r="H6">
        <f>G6*VLOOKUP(D6,L$5:N$16,3,FALSE)</f>
        <v>7987.3045438472018</v>
      </c>
      <c r="I6">
        <f t="shared" ref="I6:I69" si="2">B6-H6</f>
        <v>740.69545615279822</v>
      </c>
      <c r="L6" t="s">
        <v>365</v>
      </c>
      <c r="M6">
        <f>AVERAGEIF(D$5:D$112,"="&amp;L6,B$5:B$112)</f>
        <v>11563.111111111111</v>
      </c>
      <c r="N6">
        <f t="shared" ref="N6:N16" si="3">M6/AVERAGE(M$5:M$16)</f>
        <v>0.79225920399524963</v>
      </c>
    </row>
    <row r="7" spans="1:14" x14ac:dyDescent="0.55000000000000004">
      <c r="A7" s="1">
        <v>21976</v>
      </c>
      <c r="B7" s="3">
        <v>12026</v>
      </c>
      <c r="C7" t="str">
        <f t="shared" si="0"/>
        <v>1960</v>
      </c>
      <c r="D7" t="str">
        <f t="shared" si="1"/>
        <v>March</v>
      </c>
      <c r="E7">
        <v>3</v>
      </c>
      <c r="F7">
        <f>B7/VLOOKUP(D7,L$5:N$16,3,FALSE)</f>
        <v>10272.718296211997</v>
      </c>
      <c r="G7">
        <f>M$19+M$18*E7</f>
        <v>10167.651072409275</v>
      </c>
      <c r="H7">
        <f>G7*VLOOKUP(D7,L$5:N$16,3,FALSE)</f>
        <v>11903.000575989954</v>
      </c>
      <c r="I7">
        <f t="shared" si="2"/>
        <v>122.99942401004591</v>
      </c>
      <c r="L7" t="s">
        <v>366</v>
      </c>
      <c r="M7">
        <f>AVERAGEIF(D$5:D$112,"="&amp;L7,B$5:B$112)</f>
        <v>17086.111111111109</v>
      </c>
      <c r="N7">
        <f t="shared" si="3"/>
        <v>1.1706735893297604</v>
      </c>
    </row>
    <row r="8" spans="1:14" x14ac:dyDescent="0.55000000000000004">
      <c r="A8" s="1">
        <v>22007</v>
      </c>
      <c r="B8" s="3">
        <v>14395</v>
      </c>
      <c r="C8" t="str">
        <f t="shared" si="0"/>
        <v>1960</v>
      </c>
      <c r="D8" t="str">
        <f t="shared" si="1"/>
        <v>April</v>
      </c>
      <c r="E8">
        <v>4</v>
      </c>
      <c r="F8">
        <f>B8/VLOOKUP(D8,L$5:N$16,3,FALSE)</f>
        <v>10898.132723164883</v>
      </c>
      <c r="G8">
        <f>M$19+M$18*E8</f>
        <v>10253.621170248145</v>
      </c>
      <c r="H8">
        <f>G8*VLOOKUP(D8,L$5:N$16,3,FALSE)</f>
        <v>13543.68500504533</v>
      </c>
      <c r="I8">
        <f t="shared" si="2"/>
        <v>851.3149949546696</v>
      </c>
      <c r="L8" t="s">
        <v>367</v>
      </c>
      <c r="M8">
        <f>AVERAGEIF(D$5:D$112,"="&amp;L8,B$5:B$112)</f>
        <v>19278.222222222223</v>
      </c>
      <c r="N8">
        <f t="shared" si="3"/>
        <v>1.3208684795517527</v>
      </c>
    </row>
    <row r="9" spans="1:14" x14ac:dyDescent="0.55000000000000004">
      <c r="A9" s="1">
        <v>22037</v>
      </c>
      <c r="B9" s="3">
        <v>14587</v>
      </c>
      <c r="C9" t="str">
        <f t="shared" si="0"/>
        <v>1960</v>
      </c>
      <c r="D9" t="str">
        <f t="shared" si="1"/>
        <v>May</v>
      </c>
      <c r="E9">
        <v>5</v>
      </c>
      <c r="F9">
        <f>B9/VLOOKUP(D9,L$5:N$16,3,FALSE)</f>
        <v>10194.462325888248</v>
      </c>
      <c r="G9">
        <f>M$19+M$18*E9</f>
        <v>10339.591268087017</v>
      </c>
      <c r="H9">
        <f>G9*VLOOKUP(D9,L$5:N$16,3,FALSE)</f>
        <v>14794.661356938605</v>
      </c>
      <c r="I9">
        <f t="shared" si="2"/>
        <v>-207.66135693860451</v>
      </c>
      <c r="L9" t="s">
        <v>368</v>
      </c>
      <c r="M9">
        <f>AVERAGEIF(D$5:D$112,"="&amp;L9,B$5:B$112)</f>
        <v>20883.777777777777</v>
      </c>
      <c r="N9">
        <f t="shared" si="3"/>
        <v>1.4308748743871618</v>
      </c>
    </row>
    <row r="10" spans="1:14" x14ac:dyDescent="0.55000000000000004">
      <c r="A10" s="1">
        <v>22068</v>
      </c>
      <c r="B10" s="3">
        <v>13791</v>
      </c>
      <c r="C10" t="str">
        <f t="shared" si="0"/>
        <v>1960</v>
      </c>
      <c r="D10" t="str">
        <f t="shared" si="1"/>
        <v>June</v>
      </c>
      <c r="E10">
        <v>6</v>
      </c>
      <c r="F10">
        <f>B10/VLOOKUP(D10,L$5:N$16,3,FALSE)</f>
        <v>11006.188611840185</v>
      </c>
      <c r="G10">
        <f>M$19+M$18*E10</f>
        <v>10425.561365925887</v>
      </c>
      <c r="H10">
        <f>G10*VLOOKUP(D10,L$5:N$16,3,FALSE)</f>
        <v>13063.461100676586</v>
      </c>
      <c r="I10">
        <f t="shared" si="2"/>
        <v>727.53889932341372</v>
      </c>
      <c r="L10" t="s">
        <v>369</v>
      </c>
      <c r="M10">
        <f>AVERAGEIF(D$5:D$112,"="&amp;L10,B$5:B$112)</f>
        <v>18288</v>
      </c>
      <c r="N10">
        <f t="shared" si="3"/>
        <v>1.2530223210207376</v>
      </c>
    </row>
    <row r="11" spans="1:14" x14ac:dyDescent="0.55000000000000004">
      <c r="A11" s="1">
        <v>22098</v>
      </c>
      <c r="B11" s="3">
        <v>9498</v>
      </c>
      <c r="C11" t="str">
        <f t="shared" si="0"/>
        <v>1960</v>
      </c>
      <c r="D11" t="str">
        <f t="shared" si="1"/>
        <v>July</v>
      </c>
      <c r="E11">
        <v>7</v>
      </c>
      <c r="F11">
        <f>B11/VLOOKUP(D11,L$5:N$16,3,FALSE)</f>
        <v>10139.289448020283</v>
      </c>
      <c r="G11">
        <f>M$19+M$18*E11</f>
        <v>10511.531463764757</v>
      </c>
      <c r="H11">
        <f>G11*VLOOKUP(D11,L$5:N$16,3,FALSE)</f>
        <v>9846.6984648841772</v>
      </c>
      <c r="I11">
        <f t="shared" si="2"/>
        <v>-348.69846488417716</v>
      </c>
      <c r="L11" t="s">
        <v>370</v>
      </c>
      <c r="M11">
        <f>AVERAGEIF(D$5:D$112,"="&amp;L11,B$5:B$112)</f>
        <v>13672</v>
      </c>
      <c r="N11">
        <f t="shared" si="3"/>
        <v>0.93675203264411233</v>
      </c>
    </row>
    <row r="12" spans="1:14" x14ac:dyDescent="0.55000000000000004">
      <c r="A12" s="1">
        <v>22129</v>
      </c>
      <c r="B12" s="3">
        <v>8251</v>
      </c>
      <c r="C12" t="str">
        <f t="shared" si="0"/>
        <v>1960</v>
      </c>
      <c r="D12" t="str">
        <f t="shared" si="1"/>
        <v>August</v>
      </c>
      <c r="E12">
        <v>8</v>
      </c>
      <c r="F12">
        <f>B12/VLOOKUP(D12,L$5:N$16,3,FALSE)</f>
        <v>10400.629094014797</v>
      </c>
      <c r="G12">
        <f>M$19+M$18*E12</f>
        <v>10597.501561603627</v>
      </c>
      <c r="H12">
        <f>G12*VLOOKUP(D12,L$5:N$16,3,FALSE)</f>
        <v>8407.18235352804</v>
      </c>
      <c r="I12">
        <f t="shared" si="2"/>
        <v>-156.18235352804004</v>
      </c>
      <c r="L12" t="s">
        <v>371</v>
      </c>
      <c r="M12">
        <f>AVERAGEIF(D$5:D$112,"="&amp;L12,B$5:B$112)</f>
        <v>11578.555555555555</v>
      </c>
      <c r="N12">
        <f t="shared" si="3"/>
        <v>0.7933173969974725</v>
      </c>
    </row>
    <row r="13" spans="1:14" x14ac:dyDescent="0.55000000000000004">
      <c r="A13" s="1">
        <v>22160</v>
      </c>
      <c r="B13" s="3">
        <v>7049</v>
      </c>
      <c r="C13" t="str">
        <f t="shared" si="0"/>
        <v>1960</v>
      </c>
      <c r="D13" t="str">
        <f t="shared" si="1"/>
        <v>September</v>
      </c>
      <c r="E13">
        <v>9</v>
      </c>
      <c r="F13">
        <f>B13/VLOOKUP(D13,L$5:N$16,3,FALSE)</f>
        <v>10146.04913434144</v>
      </c>
      <c r="G13">
        <f>M$19+M$18*E13</f>
        <v>10683.471659442499</v>
      </c>
      <c r="H13">
        <f>G13*VLOOKUP(D13,L$5:N$16,3,FALSE)</f>
        <v>7422.3760135869134</v>
      </c>
      <c r="I13">
        <f t="shared" si="2"/>
        <v>-373.37601358691336</v>
      </c>
      <c r="L13" t="s">
        <v>372</v>
      </c>
      <c r="M13">
        <f>AVERAGEIF(D$5:D$112,"="&amp;L13,B$5:B$112)</f>
        <v>10140</v>
      </c>
      <c r="N13">
        <f t="shared" si="3"/>
        <v>0.69475318980480538</v>
      </c>
    </row>
    <row r="14" spans="1:14" x14ac:dyDescent="0.55000000000000004">
      <c r="A14" s="1">
        <v>22190</v>
      </c>
      <c r="B14" s="3">
        <v>9545</v>
      </c>
      <c r="C14" t="str">
        <f t="shared" si="0"/>
        <v>1960</v>
      </c>
      <c r="D14" t="str">
        <f t="shared" si="1"/>
        <v>October</v>
      </c>
      <c r="E14">
        <v>10</v>
      </c>
      <c r="F14">
        <f>B14/VLOOKUP(D14,L$5:N$16,3,FALSE)</f>
        <v>9533.6776872072496</v>
      </c>
      <c r="G14">
        <f>M$19+M$18*E14</f>
        <v>10769.441757281369</v>
      </c>
      <c r="H14">
        <f>G14*VLOOKUP(D14,L$5:N$16,3,FALSE)</f>
        <v>10782.231678671607</v>
      </c>
      <c r="I14">
        <f t="shared" si="2"/>
        <v>-1237.2316786716074</v>
      </c>
      <c r="L14" t="s">
        <v>373</v>
      </c>
      <c r="M14">
        <f>AVERAGEIF(D$5:D$112,"="&amp;L14,B$5:B$112)</f>
        <v>14612.444444444445</v>
      </c>
      <c r="N14">
        <f t="shared" si="3"/>
        <v>1.0011876122902648</v>
      </c>
    </row>
    <row r="15" spans="1:14" x14ac:dyDescent="0.55000000000000004">
      <c r="A15" s="1">
        <v>22221</v>
      </c>
      <c r="B15" s="3">
        <v>9364</v>
      </c>
      <c r="C15" t="str">
        <f t="shared" si="0"/>
        <v>1960</v>
      </c>
      <c r="D15" t="str">
        <f t="shared" si="1"/>
        <v>November</v>
      </c>
      <c r="E15">
        <v>11</v>
      </c>
      <c r="F15">
        <f>B15/VLOOKUP(D15,L$5:N$16,3,FALSE)</f>
        <v>9274.2622844518828</v>
      </c>
      <c r="G15">
        <f>M$19+M$18*E15</f>
        <v>10855.411855120239</v>
      </c>
      <c r="H15">
        <f>G15*VLOOKUP(D15,L$5:N$16,3,FALSE)</f>
        <v>10960.448766017786</v>
      </c>
      <c r="I15">
        <f t="shared" si="2"/>
        <v>-1596.4487660177856</v>
      </c>
      <c r="L15" t="s">
        <v>374</v>
      </c>
      <c r="M15">
        <f>AVERAGEIF(D$5:D$112,"="&amp;L15,B$5:B$112)</f>
        <v>14736.333333333334</v>
      </c>
      <c r="N15">
        <f t="shared" si="3"/>
        <v>1.0096759950059382</v>
      </c>
    </row>
    <row r="16" spans="1:14" x14ac:dyDescent="0.55000000000000004">
      <c r="A16" s="1">
        <v>22251</v>
      </c>
      <c r="B16" s="3">
        <v>8456</v>
      </c>
      <c r="C16" t="str">
        <f t="shared" si="0"/>
        <v>1960</v>
      </c>
      <c r="D16" t="str">
        <f t="shared" si="1"/>
        <v>December</v>
      </c>
      <c r="E16">
        <v>12</v>
      </c>
      <c r="F16">
        <f>B16/VLOOKUP(D16,L$5:N$16,3,FALSE)</f>
        <v>9931.3883514243298</v>
      </c>
      <c r="G16">
        <f>M$19+M$18*E16</f>
        <v>10941.381952959111</v>
      </c>
      <c r="H16">
        <f>G16*VLOOKUP(D16,L$5:N$16,3,FALSE)</f>
        <v>9315.9508540367624</v>
      </c>
      <c r="I16">
        <f t="shared" si="2"/>
        <v>-859.95085403676239</v>
      </c>
      <c r="L16" t="s">
        <v>375</v>
      </c>
      <c r="M16">
        <f>AVERAGEIF(D$5:D$112,"="&amp;L16,B$5:B$112)</f>
        <v>12426.888888888889</v>
      </c>
      <c r="N16">
        <f t="shared" si="3"/>
        <v>0.85144188312677005</v>
      </c>
    </row>
    <row r="17" spans="1:13" x14ac:dyDescent="0.55000000000000004">
      <c r="A17" s="1">
        <v>22282</v>
      </c>
      <c r="B17" s="3">
        <v>7237</v>
      </c>
      <c r="C17" t="str">
        <f t="shared" si="0"/>
        <v>1961</v>
      </c>
      <c r="D17" t="str">
        <f t="shared" si="1"/>
        <v>January</v>
      </c>
      <c r="E17">
        <v>13</v>
      </c>
      <c r="F17">
        <f>B17/VLOOKUP(D17,L$5:N$16,3,FALSE)</f>
        <v>9711.833229467833</v>
      </c>
      <c r="G17">
        <f>M$19+M$18*E17</f>
        <v>11027.352050797981</v>
      </c>
      <c r="H17">
        <f>G17*VLOOKUP(D17,L$5:N$16,3,FALSE)</f>
        <v>8217.2896615933714</v>
      </c>
      <c r="I17">
        <f t="shared" si="2"/>
        <v>-980.28966159337142</v>
      </c>
    </row>
    <row r="18" spans="1:13" x14ac:dyDescent="0.55000000000000004">
      <c r="A18" s="1">
        <v>22313</v>
      </c>
      <c r="B18" s="3">
        <v>9374</v>
      </c>
      <c r="C18" t="str">
        <f t="shared" si="0"/>
        <v>1961</v>
      </c>
      <c r="D18" t="str">
        <f t="shared" si="1"/>
        <v>February</v>
      </c>
      <c r="E18">
        <v>14</v>
      </c>
      <c r="F18">
        <f>B18/VLOOKUP(D18,L$5:N$16,3,FALSE)</f>
        <v>11831.986239766306</v>
      </c>
      <c r="G18">
        <f>M$19+M$18*E18</f>
        <v>11113.322148636851</v>
      </c>
      <c r="H18">
        <f>G18*VLOOKUP(D18,L$5:N$16,3,FALSE)</f>
        <v>8804.6317592218093</v>
      </c>
      <c r="I18">
        <f t="shared" si="2"/>
        <v>569.36824077819074</v>
      </c>
      <c r="L18" t="s">
        <v>376</v>
      </c>
      <c r="M18">
        <f>SLOPE(F5:F112,E5:E112)</f>
        <v>85.970097838870615</v>
      </c>
    </row>
    <row r="19" spans="1:13" x14ac:dyDescent="0.55000000000000004">
      <c r="A19" s="1">
        <v>22341</v>
      </c>
      <c r="B19" s="3">
        <v>11837</v>
      </c>
      <c r="C19" t="str">
        <f t="shared" si="0"/>
        <v>1961</v>
      </c>
      <c r="D19" t="str">
        <f t="shared" si="1"/>
        <v>March</v>
      </c>
      <c r="E19">
        <v>15</v>
      </c>
      <c r="F19">
        <f>B19/VLOOKUP(D19,L$5:N$16,3,FALSE)</f>
        <v>10111.272781661519</v>
      </c>
      <c r="G19">
        <f>M$19+M$18*E19</f>
        <v>11199.292246475723</v>
      </c>
      <c r="H19">
        <f>G19*VLOOKUP(D19,L$5:N$16,3,FALSE)</f>
        <v>13110.71565213469</v>
      </c>
      <c r="I19">
        <f t="shared" si="2"/>
        <v>-1273.7156521346897</v>
      </c>
      <c r="L19" t="s">
        <v>377</v>
      </c>
      <c r="M19">
        <f>INTERCEPT(F5:F112,E5:E112)</f>
        <v>9909.740778892663</v>
      </c>
    </row>
    <row r="20" spans="1:13" x14ac:dyDescent="0.55000000000000004">
      <c r="A20" s="1">
        <v>22372</v>
      </c>
      <c r="B20" s="3">
        <v>13784</v>
      </c>
      <c r="C20" t="str">
        <f t="shared" si="0"/>
        <v>1961</v>
      </c>
      <c r="D20" t="str">
        <f t="shared" si="1"/>
        <v>April</v>
      </c>
      <c r="E20">
        <v>16</v>
      </c>
      <c r="F20">
        <f>B20/VLOOKUP(D20,L$5:N$16,3,FALSE)</f>
        <v>10435.558281077092</v>
      </c>
      <c r="G20">
        <f>M$19+M$18*E20</f>
        <v>11285.262344314593</v>
      </c>
      <c r="H20">
        <f>G20*VLOOKUP(D20,L$5:N$16,3,FALSE)</f>
        <v>14906.347314077464</v>
      </c>
      <c r="I20">
        <f t="shared" si="2"/>
        <v>-1122.347314077464</v>
      </c>
    </row>
    <row r="21" spans="1:13" x14ac:dyDescent="0.55000000000000004">
      <c r="A21" s="1">
        <v>22402</v>
      </c>
      <c r="B21" s="3">
        <v>15926</v>
      </c>
      <c r="C21" t="str">
        <f t="shared" si="0"/>
        <v>1961</v>
      </c>
      <c r="D21" t="str">
        <f t="shared" si="1"/>
        <v>May</v>
      </c>
      <c r="E21">
        <v>17</v>
      </c>
      <c r="F21">
        <f>B21/VLOOKUP(D21,L$5:N$16,3,FALSE)</f>
        <v>11130.253444991858</v>
      </c>
      <c r="G21">
        <f>M$19+M$18*E21</f>
        <v>11371.232442153463</v>
      </c>
      <c r="H21">
        <f>G21*VLOOKUP(D21,L$5:N$16,3,FALSE)</f>
        <v>16270.810792293556</v>
      </c>
      <c r="I21">
        <f t="shared" si="2"/>
        <v>-344.81079229355601</v>
      </c>
    </row>
    <row r="22" spans="1:13" x14ac:dyDescent="0.55000000000000004">
      <c r="A22" s="1">
        <v>22433</v>
      </c>
      <c r="B22" s="3">
        <v>13821</v>
      </c>
      <c r="C22" t="str">
        <f t="shared" si="0"/>
        <v>1961</v>
      </c>
      <c r="D22" t="str">
        <f t="shared" si="1"/>
        <v>June</v>
      </c>
      <c r="E22">
        <v>18</v>
      </c>
      <c r="F22">
        <f>B22/VLOOKUP(D22,L$5:N$16,3,FALSE)</f>
        <v>11030.130723242928</v>
      </c>
      <c r="G22">
        <f>M$19+M$18*E22</f>
        <v>11457.202539992333</v>
      </c>
      <c r="H22">
        <f>G22*VLOOKUP(D22,L$5:N$16,3,FALSE)</f>
        <v>14356.130519065884</v>
      </c>
      <c r="I22">
        <f t="shared" si="2"/>
        <v>-535.13051906588407</v>
      </c>
    </row>
    <row r="23" spans="1:13" x14ac:dyDescent="0.55000000000000004">
      <c r="A23" s="1">
        <v>22463</v>
      </c>
      <c r="B23" s="3">
        <v>11143</v>
      </c>
      <c r="C23" t="str">
        <f t="shared" si="0"/>
        <v>1961</v>
      </c>
      <c r="D23" t="str">
        <f t="shared" si="1"/>
        <v>July</v>
      </c>
      <c r="E23">
        <v>19</v>
      </c>
      <c r="F23">
        <f>B23/VLOOKUP(D23,L$5:N$16,3,FALSE)</f>
        <v>11895.357161432936</v>
      </c>
      <c r="G23">
        <f>M$19+M$18*E23</f>
        <v>11543.172637831205</v>
      </c>
      <c r="H23">
        <f>G23*VLOOKUP(D23,L$5:N$16,3,FALSE)</f>
        <v>10813.090431650282</v>
      </c>
      <c r="I23">
        <f t="shared" si="2"/>
        <v>329.90956834971803</v>
      </c>
    </row>
    <row r="24" spans="1:13" x14ac:dyDescent="0.55000000000000004">
      <c r="A24" s="1">
        <v>22494</v>
      </c>
      <c r="B24" s="3">
        <v>7975</v>
      </c>
      <c r="C24" t="str">
        <f t="shared" si="0"/>
        <v>1961</v>
      </c>
      <c r="D24" t="str">
        <f t="shared" si="1"/>
        <v>August</v>
      </c>
      <c r="E24">
        <v>20</v>
      </c>
      <c r="F24">
        <f>B24/VLOOKUP(D24,L$5:N$16,3,FALSE)</f>
        <v>10052.722945675434</v>
      </c>
      <c r="G24">
        <f>M$19+M$18*E24</f>
        <v>11629.142735670075</v>
      </c>
      <c r="H24">
        <f>G24*VLOOKUP(D24,L$5:N$16,3,FALSE)</f>
        <v>9225.6012443738509</v>
      </c>
      <c r="I24">
        <f t="shared" si="2"/>
        <v>-1250.6012443738509</v>
      </c>
    </row>
    <row r="25" spans="1:13" x14ac:dyDescent="0.55000000000000004">
      <c r="A25" s="1">
        <v>22525</v>
      </c>
      <c r="B25" s="3">
        <v>7610</v>
      </c>
      <c r="C25" t="str">
        <f t="shared" si="0"/>
        <v>1961</v>
      </c>
      <c r="D25" t="str">
        <f t="shared" si="1"/>
        <v>September</v>
      </c>
      <c r="E25">
        <v>21</v>
      </c>
      <c r="F25">
        <f>B25/VLOOKUP(D25,L$5:N$16,3,FALSE)</f>
        <v>10953.530133683978</v>
      </c>
      <c r="G25">
        <f>M$19+M$18*E25</f>
        <v>11715.112833508945</v>
      </c>
      <c r="H25">
        <f>G25*VLOOKUP(D25,L$5:N$16,3,FALSE)</f>
        <v>8139.1120100035514</v>
      </c>
      <c r="I25">
        <f t="shared" si="2"/>
        <v>-529.1120100035514</v>
      </c>
    </row>
    <row r="26" spans="1:13" x14ac:dyDescent="0.55000000000000004">
      <c r="A26" s="1">
        <v>22555</v>
      </c>
      <c r="B26" s="3">
        <v>10015</v>
      </c>
      <c r="C26" t="str">
        <f t="shared" si="0"/>
        <v>1961</v>
      </c>
      <c r="D26" t="str">
        <f t="shared" si="1"/>
        <v>October</v>
      </c>
      <c r="E26">
        <v>22</v>
      </c>
      <c r="F26">
        <f>B26/VLOOKUP(D26,L$5:N$16,3,FALSE)</f>
        <v>10003.12017154328</v>
      </c>
      <c r="G26">
        <f>M$19+M$18*E26</f>
        <v>11801.082931347817</v>
      </c>
      <c r="H26">
        <f>G26*VLOOKUP(D26,L$5:N$16,3,FALSE)</f>
        <v>11815.09804247552</v>
      </c>
      <c r="I26">
        <f t="shared" si="2"/>
        <v>-1800.0980424755198</v>
      </c>
    </row>
    <row r="27" spans="1:13" x14ac:dyDescent="0.55000000000000004">
      <c r="A27" s="1">
        <v>22586</v>
      </c>
      <c r="B27" s="3">
        <v>12759</v>
      </c>
      <c r="C27" t="str">
        <f t="shared" si="0"/>
        <v>1961</v>
      </c>
      <c r="D27" t="str">
        <f t="shared" si="1"/>
        <v>November</v>
      </c>
      <c r="E27">
        <v>23</v>
      </c>
      <c r="F27">
        <f>B27/VLOOKUP(D27,L$5:N$16,3,FALSE)</f>
        <v>12636.727091768642</v>
      </c>
      <c r="G27">
        <f>M$19+M$18*E27</f>
        <v>11887.053029186687</v>
      </c>
      <c r="H27">
        <f>G27*VLOOKUP(D27,L$5:N$16,3,FALSE)</f>
        <v>12002.07209493242</v>
      </c>
      <c r="I27">
        <f t="shared" si="2"/>
        <v>756.92790506757956</v>
      </c>
    </row>
    <row r="28" spans="1:13" x14ac:dyDescent="0.55000000000000004">
      <c r="A28" s="1">
        <v>22616</v>
      </c>
      <c r="B28" s="3">
        <v>8816</v>
      </c>
      <c r="C28" t="str">
        <f t="shared" si="0"/>
        <v>1961</v>
      </c>
      <c r="D28" t="str">
        <f t="shared" si="1"/>
        <v>December</v>
      </c>
      <c r="E28">
        <v>24</v>
      </c>
      <c r="F28">
        <f>B28/VLOOKUP(D28,L$5:N$16,3,FALSE)</f>
        <v>10354.200532894618</v>
      </c>
      <c r="G28">
        <f>M$19+M$18*E28</f>
        <v>11973.023127025557</v>
      </c>
      <c r="H28">
        <f>G28*VLOOKUP(D28,L$5:N$16,3,FALSE)</f>
        <v>10194.333357995009</v>
      </c>
      <c r="I28">
        <f t="shared" si="2"/>
        <v>-1378.3333579950086</v>
      </c>
    </row>
    <row r="29" spans="1:13" x14ac:dyDescent="0.55000000000000004">
      <c r="A29" s="1">
        <v>22647</v>
      </c>
      <c r="B29" s="3">
        <v>10677</v>
      </c>
      <c r="C29" t="str">
        <f t="shared" si="0"/>
        <v>1962</v>
      </c>
      <c r="D29" t="str">
        <f t="shared" si="1"/>
        <v>January</v>
      </c>
      <c r="E29">
        <v>25</v>
      </c>
      <c r="F29">
        <f>B29/VLOOKUP(D29,L$5:N$16,3,FALSE)</f>
        <v>14328.20828948847</v>
      </c>
      <c r="G29">
        <f>M$19+M$18*E29</f>
        <v>12058.993224864429</v>
      </c>
      <c r="H29">
        <f>G29*VLOOKUP(D29,L$5:N$16,3,FALSE)</f>
        <v>8986.0412453896661</v>
      </c>
      <c r="I29">
        <f t="shared" si="2"/>
        <v>1690.9587546103339</v>
      </c>
    </row>
    <row r="30" spans="1:13" x14ac:dyDescent="0.55000000000000004">
      <c r="A30" s="1">
        <v>22678</v>
      </c>
      <c r="B30" s="3">
        <v>10947</v>
      </c>
      <c r="C30" t="str">
        <f t="shared" si="0"/>
        <v>1962</v>
      </c>
      <c r="D30" t="str">
        <f t="shared" si="1"/>
        <v>February</v>
      </c>
      <c r="E30">
        <v>26</v>
      </c>
      <c r="F30">
        <f>B30/VLOOKUP(D30,L$5:N$16,3,FALSE)</f>
        <v>13817.447553522696</v>
      </c>
      <c r="G30">
        <f>M$19+M$18*E30</f>
        <v>12144.963322703299</v>
      </c>
      <c r="H30">
        <f>G30*VLOOKUP(D30,L$5:N$16,3,FALSE)</f>
        <v>9621.9589745964186</v>
      </c>
      <c r="I30">
        <f t="shared" si="2"/>
        <v>1325.0410254035814</v>
      </c>
    </row>
    <row r="31" spans="1:13" x14ac:dyDescent="0.55000000000000004">
      <c r="A31" s="1">
        <v>22706</v>
      </c>
      <c r="B31" s="3">
        <v>15200</v>
      </c>
      <c r="C31" t="str">
        <f t="shared" si="0"/>
        <v>1962</v>
      </c>
      <c r="D31" t="str">
        <f t="shared" si="1"/>
        <v>March</v>
      </c>
      <c r="E31">
        <v>27</v>
      </c>
      <c r="F31">
        <f>B31/VLOOKUP(D31,L$5:N$16,3,FALSE)</f>
        <v>12983.97788977402</v>
      </c>
      <c r="G31">
        <f>M$19+M$18*E31</f>
        <v>12230.933420542169</v>
      </c>
      <c r="H31">
        <f>G31*VLOOKUP(D31,L$5:N$16,3,FALSE)</f>
        <v>14318.430728279425</v>
      </c>
      <c r="I31">
        <f t="shared" si="2"/>
        <v>881.56927172057476</v>
      </c>
    </row>
    <row r="32" spans="1:13" x14ac:dyDescent="0.55000000000000004">
      <c r="A32" s="1">
        <v>22737</v>
      </c>
      <c r="B32" s="3">
        <v>17010</v>
      </c>
      <c r="C32" t="str">
        <f t="shared" si="0"/>
        <v>1962</v>
      </c>
      <c r="D32" t="str">
        <f t="shared" si="1"/>
        <v>April</v>
      </c>
      <c r="E32">
        <v>28</v>
      </c>
      <c r="F32">
        <f>B32/VLOOKUP(D32,L$5:N$16,3,FALSE)</f>
        <v>12877.890769088895</v>
      </c>
      <c r="G32">
        <f>M$19+M$18*E32</f>
        <v>12316.903518381041</v>
      </c>
      <c r="H32">
        <f>G32*VLOOKUP(D32,L$5:N$16,3,FALSE)</f>
        <v>16269.009623109599</v>
      </c>
      <c r="I32">
        <f t="shared" si="2"/>
        <v>740.99037689040051</v>
      </c>
    </row>
    <row r="33" spans="1:9" x14ac:dyDescent="0.55000000000000004">
      <c r="A33" s="1">
        <v>22767</v>
      </c>
      <c r="B33" s="3">
        <v>20900</v>
      </c>
      <c r="C33" t="str">
        <f t="shared" si="0"/>
        <v>1962</v>
      </c>
      <c r="D33" t="str">
        <f t="shared" si="1"/>
        <v>May</v>
      </c>
      <c r="E33">
        <v>29</v>
      </c>
      <c r="F33">
        <f>B33/VLOOKUP(D33,L$5:N$16,3,FALSE)</f>
        <v>14606.448386307286</v>
      </c>
      <c r="G33">
        <f>M$19+M$18*E33</f>
        <v>12402.873616219911</v>
      </c>
      <c r="H33">
        <f>G33*VLOOKUP(D33,L$5:N$16,3,FALSE)</f>
        <v>17746.960227648509</v>
      </c>
      <c r="I33">
        <f t="shared" si="2"/>
        <v>3153.0397723514907</v>
      </c>
    </row>
    <row r="34" spans="1:9" x14ac:dyDescent="0.55000000000000004">
      <c r="A34" s="1">
        <v>22798</v>
      </c>
      <c r="B34" s="3">
        <v>16205</v>
      </c>
      <c r="C34" t="str">
        <f t="shared" si="0"/>
        <v>1962</v>
      </c>
      <c r="D34" t="str">
        <f t="shared" si="1"/>
        <v>June</v>
      </c>
      <c r="E34">
        <v>30</v>
      </c>
      <c r="F34">
        <f>B34/VLOOKUP(D34,L$5:N$16,3,FALSE)</f>
        <v>12932.730509380772</v>
      </c>
      <c r="G34">
        <f>M$19+M$18*E34</f>
        <v>12488.843714058781</v>
      </c>
      <c r="H34">
        <f>G34*VLOOKUP(D34,L$5:N$16,3,FALSE)</f>
        <v>15648.799937455184</v>
      </c>
      <c r="I34">
        <f t="shared" si="2"/>
        <v>556.20006254481632</v>
      </c>
    </row>
    <row r="35" spans="1:9" x14ac:dyDescent="0.55000000000000004">
      <c r="A35" s="1">
        <v>22828</v>
      </c>
      <c r="B35" s="3">
        <v>12143</v>
      </c>
      <c r="C35" t="str">
        <f t="shared" si="0"/>
        <v>1962</v>
      </c>
      <c r="D35" t="str">
        <f t="shared" si="1"/>
        <v>July</v>
      </c>
      <c r="E35">
        <v>31</v>
      </c>
      <c r="F35">
        <f>B35/VLOOKUP(D35,L$5:N$16,3,FALSE)</f>
        <v>12962.875528249137</v>
      </c>
      <c r="G35">
        <f>M$19+M$18*E35</f>
        <v>12574.813811897653</v>
      </c>
      <c r="H35">
        <f>G35*VLOOKUP(D35,L$5:N$16,3,FALSE)</f>
        <v>11779.482398416385</v>
      </c>
      <c r="I35">
        <f t="shared" si="2"/>
        <v>363.51760158361503</v>
      </c>
    </row>
    <row r="36" spans="1:9" x14ac:dyDescent="0.55000000000000004">
      <c r="A36" s="1">
        <v>22859</v>
      </c>
      <c r="B36" s="3">
        <v>8997</v>
      </c>
      <c r="C36" t="str">
        <f t="shared" si="0"/>
        <v>1962</v>
      </c>
      <c r="D36" t="str">
        <f t="shared" si="1"/>
        <v>August</v>
      </c>
      <c r="E36">
        <v>32</v>
      </c>
      <c r="F36">
        <f>B36/VLOOKUP(D36,L$5:N$16,3,FALSE)</f>
        <v>11340.984118149452</v>
      </c>
      <c r="G36">
        <f>M$19+M$18*E36</f>
        <v>12660.783909736523</v>
      </c>
      <c r="H36">
        <f>G36*VLOOKUP(D36,L$5:N$16,3,FALSE)</f>
        <v>10044.020135219662</v>
      </c>
      <c r="I36">
        <f t="shared" si="2"/>
        <v>-1047.0201352196618</v>
      </c>
    </row>
    <row r="37" spans="1:9" x14ac:dyDescent="0.55000000000000004">
      <c r="A37" s="1">
        <v>22890</v>
      </c>
      <c r="B37" s="3">
        <v>5568</v>
      </c>
      <c r="C37" t="str">
        <f t="shared" si="0"/>
        <v>1962</v>
      </c>
      <c r="D37" t="str">
        <f t="shared" si="1"/>
        <v>September</v>
      </c>
      <c r="E37">
        <v>33</v>
      </c>
      <c r="F37">
        <f>B37/VLOOKUP(D37,L$5:N$16,3,FALSE)</f>
        <v>8014.3568704799463</v>
      </c>
      <c r="G37">
        <f>M$19+M$18*E37</f>
        <v>12746.754007575393</v>
      </c>
      <c r="H37">
        <f>G37*VLOOKUP(D37,L$5:N$16,3,FALSE)</f>
        <v>8855.8480064201904</v>
      </c>
      <c r="I37">
        <f t="shared" si="2"/>
        <v>-3287.8480064201904</v>
      </c>
    </row>
    <row r="38" spans="1:9" x14ac:dyDescent="0.55000000000000004">
      <c r="A38" s="1">
        <v>22920</v>
      </c>
      <c r="B38" s="3">
        <v>11474</v>
      </c>
      <c r="C38" t="str">
        <f t="shared" si="0"/>
        <v>1962</v>
      </c>
      <c r="D38" t="str">
        <f t="shared" si="1"/>
        <v>October</v>
      </c>
      <c r="E38">
        <v>34</v>
      </c>
      <c r="F38">
        <f>B38/VLOOKUP(D38,L$5:N$16,3,FALSE)</f>
        <v>11460.389500577892</v>
      </c>
      <c r="G38">
        <f>M$19+M$18*E38</f>
        <v>12832.724105414263</v>
      </c>
      <c r="H38">
        <f>G38*VLOOKUP(D38,L$5:N$16,3,FALSE)</f>
        <v>12847.96440627943</v>
      </c>
      <c r="I38">
        <f t="shared" si="2"/>
        <v>-1373.9644062794305</v>
      </c>
    </row>
    <row r="39" spans="1:9" x14ac:dyDescent="0.55000000000000004">
      <c r="A39" s="1">
        <v>22951</v>
      </c>
      <c r="B39" s="3">
        <v>12256</v>
      </c>
      <c r="C39" t="str">
        <f t="shared" si="0"/>
        <v>1962</v>
      </c>
      <c r="D39" t="str">
        <f t="shared" si="1"/>
        <v>November</v>
      </c>
      <c r="E39">
        <v>35</v>
      </c>
      <c r="F39">
        <f>B39/VLOOKUP(D39,L$5:N$16,3,FALSE)</f>
        <v>12138.547475250136</v>
      </c>
      <c r="G39">
        <f>M$19+M$18*E39</f>
        <v>12918.694203253135</v>
      </c>
      <c r="H39">
        <f>G39*VLOOKUP(D39,L$5:N$16,3,FALSE)</f>
        <v>13043.695423847055</v>
      </c>
      <c r="I39">
        <f t="shared" si="2"/>
        <v>-787.69542384705528</v>
      </c>
    </row>
    <row r="40" spans="1:9" x14ac:dyDescent="0.55000000000000004">
      <c r="A40" s="1">
        <v>22981</v>
      </c>
      <c r="B40" s="3">
        <v>10583</v>
      </c>
      <c r="C40" t="str">
        <f t="shared" si="0"/>
        <v>1962</v>
      </c>
      <c r="D40" t="str">
        <f t="shared" si="1"/>
        <v>December</v>
      </c>
      <c r="E40">
        <v>36</v>
      </c>
      <c r="F40">
        <f>B40/VLOOKUP(D40,L$5:N$16,3,FALSE)</f>
        <v>12429.503656944618</v>
      </c>
      <c r="G40">
        <f>M$19+M$18*E40</f>
        <v>13004.664301092005</v>
      </c>
      <c r="H40">
        <f>G40*VLOOKUP(D40,L$5:N$16,3,FALSE)</f>
        <v>11072.715861953258</v>
      </c>
      <c r="I40">
        <f t="shared" si="2"/>
        <v>-489.71586195325835</v>
      </c>
    </row>
    <row r="41" spans="1:9" x14ac:dyDescent="0.55000000000000004">
      <c r="A41" s="1">
        <v>23012</v>
      </c>
      <c r="B41" s="3">
        <v>10862</v>
      </c>
      <c r="C41" t="str">
        <f t="shared" si="0"/>
        <v>1963</v>
      </c>
      <c r="D41" t="str">
        <f t="shared" si="1"/>
        <v>January</v>
      </c>
      <c r="E41">
        <v>37</v>
      </c>
      <c r="F41">
        <f>B41/VLOOKUP(D41,L$5:N$16,3,FALSE)</f>
        <v>14576.472645913998</v>
      </c>
      <c r="G41">
        <f>M$19+M$18*E41</f>
        <v>13090.634398930875</v>
      </c>
      <c r="H41">
        <f>G41*VLOOKUP(D41,L$5:N$16,3,FALSE)</f>
        <v>9754.7928291859607</v>
      </c>
      <c r="I41">
        <f t="shared" si="2"/>
        <v>1107.2071708140393</v>
      </c>
    </row>
    <row r="42" spans="1:9" x14ac:dyDescent="0.55000000000000004">
      <c r="A42" s="1">
        <v>23043</v>
      </c>
      <c r="B42" s="3">
        <v>10965</v>
      </c>
      <c r="C42" t="str">
        <f t="shared" si="0"/>
        <v>1963</v>
      </c>
      <c r="D42" t="str">
        <f t="shared" si="1"/>
        <v>February</v>
      </c>
      <c r="E42">
        <v>38</v>
      </c>
      <c r="F42">
        <f>B42/VLOOKUP(D42,L$5:N$16,3,FALSE)</f>
        <v>13840.167390552329</v>
      </c>
      <c r="G42">
        <f>M$19+M$18*E42</f>
        <v>13176.604496769745</v>
      </c>
      <c r="H42">
        <f>G42*VLOOKUP(D42,L$5:N$16,3,FALSE)</f>
        <v>10439.286189971026</v>
      </c>
      <c r="I42">
        <f t="shared" si="2"/>
        <v>525.71381002897397</v>
      </c>
    </row>
    <row r="43" spans="1:9" x14ac:dyDescent="0.55000000000000004">
      <c r="A43" s="1">
        <v>23071</v>
      </c>
      <c r="B43" s="3">
        <v>14405</v>
      </c>
      <c r="C43" t="str">
        <f t="shared" si="0"/>
        <v>1963</v>
      </c>
      <c r="D43" t="str">
        <f t="shared" si="1"/>
        <v>March</v>
      </c>
      <c r="E43">
        <v>39</v>
      </c>
      <c r="F43">
        <f>B43/VLOOKUP(D43,L$5:N$16,3,FALSE)</f>
        <v>12304.881677775971</v>
      </c>
      <c r="G43">
        <f>M$19+M$18*E43</f>
        <v>13262.574594608617</v>
      </c>
      <c r="H43">
        <f>G43*VLOOKUP(D43,L$5:N$16,3,FALSE)</f>
        <v>15526.145804424163</v>
      </c>
      <c r="I43">
        <f t="shared" si="2"/>
        <v>-1121.1458044241626</v>
      </c>
    </row>
    <row r="44" spans="1:9" x14ac:dyDescent="0.55000000000000004">
      <c r="A44" s="1">
        <v>23102</v>
      </c>
      <c r="B44" s="3">
        <v>20379</v>
      </c>
      <c r="C44" t="str">
        <f t="shared" si="0"/>
        <v>1963</v>
      </c>
      <c r="D44" t="str">
        <f t="shared" si="1"/>
        <v>April</v>
      </c>
      <c r="E44">
        <v>40</v>
      </c>
      <c r="F44">
        <f>B44/VLOOKUP(D44,L$5:N$16,3,FALSE)</f>
        <v>15428.485360568055</v>
      </c>
      <c r="G44">
        <f>M$19+M$18*E44</f>
        <v>13348.544692447487</v>
      </c>
      <c r="H44">
        <f>G44*VLOOKUP(D44,L$5:N$16,3,FALSE)</f>
        <v>17631.671932141729</v>
      </c>
      <c r="I44">
        <f t="shared" si="2"/>
        <v>2747.3280678582705</v>
      </c>
    </row>
    <row r="45" spans="1:9" x14ac:dyDescent="0.55000000000000004">
      <c r="A45" s="1">
        <v>23132</v>
      </c>
      <c r="B45" s="3">
        <v>20128</v>
      </c>
      <c r="C45" t="str">
        <f t="shared" si="0"/>
        <v>1963</v>
      </c>
      <c r="D45" t="str">
        <f t="shared" si="1"/>
        <v>May</v>
      </c>
      <c r="E45">
        <v>41</v>
      </c>
      <c r="F45">
        <f>B45/VLOOKUP(D45,L$5:N$16,3,FALSE)</f>
        <v>14066.918331081008</v>
      </c>
      <c r="G45">
        <f>M$19+M$18*E45</f>
        <v>13434.514790286357</v>
      </c>
      <c r="H45">
        <f>G45*VLOOKUP(D45,L$5:N$16,3,FALSE)</f>
        <v>19223.109663003459</v>
      </c>
      <c r="I45">
        <f t="shared" si="2"/>
        <v>904.89033699654101</v>
      </c>
    </row>
    <row r="46" spans="1:9" x14ac:dyDescent="0.55000000000000004">
      <c r="A46" s="1">
        <v>23163</v>
      </c>
      <c r="B46" s="3">
        <v>17816</v>
      </c>
      <c r="C46" t="str">
        <f t="shared" si="0"/>
        <v>1963</v>
      </c>
      <c r="D46" t="str">
        <f t="shared" si="1"/>
        <v>June</v>
      </c>
      <c r="E46">
        <v>42</v>
      </c>
      <c r="F46">
        <f>B46/VLOOKUP(D46,L$5:N$16,3,FALSE)</f>
        <v>14218.42189170798</v>
      </c>
      <c r="G46">
        <f>M$19+M$18*E46</f>
        <v>13520.484888125229</v>
      </c>
      <c r="H46">
        <f>G46*VLOOKUP(D46,L$5:N$16,3,FALSE)</f>
        <v>16941.469355844481</v>
      </c>
      <c r="I46">
        <f t="shared" si="2"/>
        <v>874.53064415551853</v>
      </c>
    </row>
    <row r="47" spans="1:9" x14ac:dyDescent="0.55000000000000004">
      <c r="A47" s="1">
        <v>23193</v>
      </c>
      <c r="B47" s="3">
        <v>12268</v>
      </c>
      <c r="C47" t="str">
        <f t="shared" si="0"/>
        <v>1963</v>
      </c>
      <c r="D47" t="str">
        <f t="shared" si="1"/>
        <v>July</v>
      </c>
      <c r="E47">
        <v>43</v>
      </c>
      <c r="F47">
        <f>B47/VLOOKUP(D47,L$5:N$16,3,FALSE)</f>
        <v>13096.315324101162</v>
      </c>
      <c r="G47">
        <f>M$19+M$18*E47</f>
        <v>13606.454985964099</v>
      </c>
      <c r="H47">
        <f>G47*VLOOKUP(D47,L$5:N$16,3,FALSE)</f>
        <v>12745.874365182486</v>
      </c>
      <c r="I47">
        <f t="shared" si="2"/>
        <v>-477.87436518248614</v>
      </c>
    </row>
    <row r="48" spans="1:9" x14ac:dyDescent="0.55000000000000004">
      <c r="A48" s="1">
        <v>23224</v>
      </c>
      <c r="B48" s="3">
        <v>8642</v>
      </c>
      <c r="C48" t="str">
        <f t="shared" si="0"/>
        <v>1963</v>
      </c>
      <c r="D48" t="str">
        <f t="shared" si="1"/>
        <v>August</v>
      </c>
      <c r="E48">
        <v>44</v>
      </c>
      <c r="F48">
        <f>B48/VLOOKUP(D48,L$5:N$16,3,FALSE)</f>
        <v>10893.496137495562</v>
      </c>
      <c r="G48">
        <f>M$19+M$18*E48</f>
        <v>13692.425083802969</v>
      </c>
      <c r="H48">
        <f>G48*VLOOKUP(D48,L$5:N$16,3,FALSE)</f>
        <v>10862.439026065471</v>
      </c>
      <c r="I48">
        <f t="shared" si="2"/>
        <v>-2220.4390260654709</v>
      </c>
    </row>
    <row r="49" spans="1:9" x14ac:dyDescent="0.55000000000000004">
      <c r="A49" s="1">
        <v>23255</v>
      </c>
      <c r="B49" s="3">
        <v>7962</v>
      </c>
      <c r="C49" t="str">
        <f t="shared" si="0"/>
        <v>1963</v>
      </c>
      <c r="D49" t="str">
        <f t="shared" si="1"/>
        <v>September</v>
      </c>
      <c r="E49">
        <v>45</v>
      </c>
      <c r="F49">
        <f>B49/VLOOKUP(D49,L$5:N$16,3,FALSE)</f>
        <v>11460.184878369491</v>
      </c>
      <c r="G49">
        <f>M$19+M$18*E49</f>
        <v>13778.395181641841</v>
      </c>
      <c r="H49">
        <f>G49*VLOOKUP(D49,L$5:N$16,3,FALSE)</f>
        <v>9572.5840028368293</v>
      </c>
      <c r="I49">
        <f t="shared" si="2"/>
        <v>-1610.5840028368293</v>
      </c>
    </row>
    <row r="50" spans="1:9" x14ac:dyDescent="0.55000000000000004">
      <c r="A50" s="1">
        <v>23285</v>
      </c>
      <c r="B50" s="3">
        <v>13932</v>
      </c>
      <c r="C50" t="str">
        <f t="shared" si="0"/>
        <v>1963</v>
      </c>
      <c r="D50" t="str">
        <f t="shared" si="1"/>
        <v>October</v>
      </c>
      <c r="E50">
        <v>46</v>
      </c>
      <c r="F50">
        <f>B50/VLOOKUP(D50,L$5:N$16,3,FALSE)</f>
        <v>13915.473812275684</v>
      </c>
      <c r="G50">
        <f>M$19+M$18*E50</f>
        <v>13864.365279480711</v>
      </c>
      <c r="H50">
        <f>G50*VLOOKUP(D50,L$5:N$16,3,FALSE)</f>
        <v>13880.830770083343</v>
      </c>
      <c r="I50">
        <f t="shared" si="2"/>
        <v>51.169229916657059</v>
      </c>
    </row>
    <row r="51" spans="1:9" x14ac:dyDescent="0.55000000000000004">
      <c r="A51" s="1">
        <v>23316</v>
      </c>
      <c r="B51" s="3">
        <v>15936</v>
      </c>
      <c r="C51" t="str">
        <f t="shared" si="0"/>
        <v>1963</v>
      </c>
      <c r="D51" t="str">
        <f t="shared" si="1"/>
        <v>November</v>
      </c>
      <c r="E51">
        <v>47</v>
      </c>
      <c r="F51">
        <f>B51/VLOOKUP(D51,L$5:N$16,3,FALSE)</f>
        <v>15783.281051369629</v>
      </c>
      <c r="G51">
        <f>M$19+M$18*E51</f>
        <v>13950.335377319581</v>
      </c>
      <c r="H51">
        <f>G51*VLOOKUP(D51,L$5:N$16,3,FALSE)</f>
        <v>14085.318752761688</v>
      </c>
      <c r="I51">
        <f t="shared" si="2"/>
        <v>1850.6812472383117</v>
      </c>
    </row>
    <row r="52" spans="1:9" x14ac:dyDescent="0.55000000000000004">
      <c r="A52" s="1">
        <v>23346</v>
      </c>
      <c r="B52" s="3">
        <v>12628</v>
      </c>
      <c r="C52" t="str">
        <f t="shared" si="0"/>
        <v>1963</v>
      </c>
      <c r="D52" t="str">
        <f t="shared" si="1"/>
        <v>December</v>
      </c>
      <c r="E52">
        <v>48</v>
      </c>
      <c r="F52">
        <f>B52/VLOOKUP(D52,L$5:N$16,3,FALSE)</f>
        <v>14831.311743352227</v>
      </c>
      <c r="G52">
        <f>M$19+M$18*E52</f>
        <v>14036.305475158453</v>
      </c>
      <c r="H52">
        <f>G52*VLOOKUP(D52,L$5:N$16,3,FALSE)</f>
        <v>11951.098365911506</v>
      </c>
      <c r="I52">
        <f t="shared" si="2"/>
        <v>676.90163408849367</v>
      </c>
    </row>
    <row r="53" spans="1:9" x14ac:dyDescent="0.55000000000000004">
      <c r="A53" s="1">
        <v>23377</v>
      </c>
      <c r="B53" s="3">
        <v>12267</v>
      </c>
      <c r="C53" t="str">
        <f t="shared" si="0"/>
        <v>1964</v>
      </c>
      <c r="D53" t="str">
        <f t="shared" si="1"/>
        <v>January</v>
      </c>
      <c r="E53">
        <v>49</v>
      </c>
      <c r="F53">
        <f>B53/VLOOKUP(D53,L$5:N$16,3,FALSE)</f>
        <v>16461.93978525382</v>
      </c>
      <c r="G53">
        <f>M$19+M$18*E53</f>
        <v>14122.275572997323</v>
      </c>
      <c r="H53">
        <f>G53*VLOOKUP(D53,L$5:N$16,3,FALSE)</f>
        <v>10523.544412982255</v>
      </c>
      <c r="I53">
        <f t="shared" si="2"/>
        <v>1743.4555870177446</v>
      </c>
    </row>
    <row r="54" spans="1:9" x14ac:dyDescent="0.55000000000000004">
      <c r="A54" s="1">
        <v>23408</v>
      </c>
      <c r="B54" s="3">
        <v>12470</v>
      </c>
      <c r="C54" t="str">
        <f t="shared" si="0"/>
        <v>1964</v>
      </c>
      <c r="D54" t="str">
        <f t="shared" si="1"/>
        <v>February</v>
      </c>
      <c r="E54">
        <v>50</v>
      </c>
      <c r="F54">
        <f>B54/VLOOKUP(D54,L$5:N$16,3,FALSE)</f>
        <v>15739.798208863434</v>
      </c>
      <c r="G54">
        <f>M$19+M$18*E54</f>
        <v>14208.245670836193</v>
      </c>
      <c r="H54">
        <f>G54*VLOOKUP(D54,L$5:N$16,3,FALSE)</f>
        <v>11256.613405345634</v>
      </c>
      <c r="I54">
        <f t="shared" si="2"/>
        <v>1213.3865946543665</v>
      </c>
    </row>
    <row r="55" spans="1:9" x14ac:dyDescent="0.55000000000000004">
      <c r="A55" s="1">
        <v>23437</v>
      </c>
      <c r="B55" s="3">
        <v>18944</v>
      </c>
      <c r="C55" t="str">
        <f t="shared" si="0"/>
        <v>1964</v>
      </c>
      <c r="D55" t="str">
        <f t="shared" si="1"/>
        <v>March</v>
      </c>
      <c r="E55">
        <v>51</v>
      </c>
      <c r="F55">
        <f>B55/VLOOKUP(D55,L$5:N$16,3,FALSE)</f>
        <v>16182.136654202568</v>
      </c>
      <c r="G55">
        <f>M$19+M$18*E55</f>
        <v>14294.215768675065</v>
      </c>
      <c r="H55">
        <f>G55*VLOOKUP(D55,L$5:N$16,3,FALSE)</f>
        <v>16733.8608805689</v>
      </c>
      <c r="I55">
        <f t="shared" si="2"/>
        <v>2210.1391194311</v>
      </c>
    </row>
    <row r="56" spans="1:9" x14ac:dyDescent="0.55000000000000004">
      <c r="A56" s="1">
        <v>23468</v>
      </c>
      <c r="B56" s="3">
        <v>21259</v>
      </c>
      <c r="C56" t="str">
        <f t="shared" si="0"/>
        <v>1964</v>
      </c>
      <c r="D56" t="str">
        <f t="shared" si="1"/>
        <v>April</v>
      </c>
      <c r="E56">
        <v>52</v>
      </c>
      <c r="F56">
        <f>B56/VLOOKUP(D56,L$5:N$16,3,FALSE)</f>
        <v>16094.713689597931</v>
      </c>
      <c r="G56">
        <f>M$19+M$18*E56</f>
        <v>14380.185866513935</v>
      </c>
      <c r="H56">
        <f>G56*VLOOKUP(D56,L$5:N$16,3,FALSE)</f>
        <v>18994.334241173863</v>
      </c>
      <c r="I56">
        <f t="shared" si="2"/>
        <v>2264.6657588261369</v>
      </c>
    </row>
    <row r="57" spans="1:9" x14ac:dyDescent="0.55000000000000004">
      <c r="A57" s="1">
        <v>23498</v>
      </c>
      <c r="B57" s="3">
        <v>22015</v>
      </c>
      <c r="C57" t="str">
        <f t="shared" si="0"/>
        <v>1964</v>
      </c>
      <c r="D57" t="str">
        <f t="shared" si="1"/>
        <v>May</v>
      </c>
      <c r="E57">
        <v>53</v>
      </c>
      <c r="F57">
        <f>B57/VLOOKUP(D57,L$5:N$16,3,FALSE)</f>
        <v>15385.691924619852</v>
      </c>
      <c r="G57">
        <f>M$19+M$18*E57</f>
        <v>14466.155964352805</v>
      </c>
      <c r="H57">
        <f>G57*VLOOKUP(D57,L$5:N$16,3,FALSE)</f>
        <v>20699.259098358412</v>
      </c>
      <c r="I57">
        <f t="shared" si="2"/>
        <v>1315.7409016415877</v>
      </c>
    </row>
    <row r="58" spans="1:9" x14ac:dyDescent="0.55000000000000004">
      <c r="A58" s="1">
        <v>23529</v>
      </c>
      <c r="B58" s="3">
        <v>18581</v>
      </c>
      <c r="C58" t="str">
        <f t="shared" si="0"/>
        <v>1964</v>
      </c>
      <c r="D58" t="str">
        <f t="shared" si="1"/>
        <v>June</v>
      </c>
      <c r="E58">
        <v>54</v>
      </c>
      <c r="F58">
        <f>B58/VLOOKUP(D58,L$5:N$16,3,FALSE)</f>
        <v>14828.945732477883</v>
      </c>
      <c r="G58">
        <f>M$19+M$18*E58</f>
        <v>14552.126062191677</v>
      </c>
      <c r="H58">
        <f>G58*VLOOKUP(D58,L$5:N$16,3,FALSE)</f>
        <v>18234.138774233783</v>
      </c>
      <c r="I58">
        <f t="shared" si="2"/>
        <v>346.8612257662171</v>
      </c>
    </row>
    <row r="59" spans="1:9" x14ac:dyDescent="0.55000000000000004">
      <c r="A59" s="1">
        <v>23559</v>
      </c>
      <c r="B59" s="3">
        <v>15175</v>
      </c>
      <c r="C59" t="str">
        <f t="shared" si="0"/>
        <v>1964</v>
      </c>
      <c r="D59" t="str">
        <f t="shared" si="1"/>
        <v>July</v>
      </c>
      <c r="E59">
        <v>55</v>
      </c>
      <c r="F59">
        <f>B59/VLOOKUP(D59,L$5:N$16,3,FALSE)</f>
        <v>16199.59121643586</v>
      </c>
      <c r="G59">
        <f>M$19+M$18*E59</f>
        <v>14638.096160030547</v>
      </c>
      <c r="H59">
        <f>G59*VLOOKUP(D59,L$5:N$16,3,FALSE)</f>
        <v>13712.266331948591</v>
      </c>
      <c r="I59">
        <f t="shared" si="2"/>
        <v>1462.733668051409</v>
      </c>
    </row>
    <row r="60" spans="1:9" x14ac:dyDescent="0.55000000000000004">
      <c r="A60" s="1">
        <v>23590</v>
      </c>
      <c r="B60" s="3">
        <v>10306</v>
      </c>
      <c r="C60" t="str">
        <f t="shared" si="0"/>
        <v>1964</v>
      </c>
      <c r="D60" t="str">
        <f t="shared" si="1"/>
        <v>August</v>
      </c>
      <c r="E60">
        <v>56</v>
      </c>
      <c r="F60">
        <f>B60/VLOOKUP(D60,L$5:N$16,3,FALSE)</f>
        <v>12991.01726371549</v>
      </c>
      <c r="G60">
        <f>M$19+M$18*E60</f>
        <v>14724.066257869417</v>
      </c>
      <c r="H60">
        <f>G60*VLOOKUP(D60,L$5:N$16,3,FALSE)</f>
        <v>11680.857916911282</v>
      </c>
      <c r="I60">
        <f t="shared" si="2"/>
        <v>-1374.8579169112818</v>
      </c>
    </row>
    <row r="61" spans="1:9" x14ac:dyDescent="0.55000000000000004">
      <c r="A61" s="1">
        <v>23621</v>
      </c>
      <c r="B61" s="3">
        <v>10792</v>
      </c>
      <c r="C61" t="str">
        <f t="shared" si="0"/>
        <v>1964</v>
      </c>
      <c r="D61" t="str">
        <f t="shared" si="1"/>
        <v>September</v>
      </c>
      <c r="E61">
        <v>57</v>
      </c>
      <c r="F61">
        <f>B61/VLOOKUP(D61,L$5:N$16,3,FALSE)</f>
        <v>15533.573876835413</v>
      </c>
      <c r="G61">
        <f>M$19+M$18*E61</f>
        <v>14810.036355708289</v>
      </c>
      <c r="H61">
        <f>G61*VLOOKUP(D61,L$5:N$16,3,FALSE)</f>
        <v>10289.31999925347</v>
      </c>
      <c r="I61">
        <f t="shared" si="2"/>
        <v>502.68000074652991</v>
      </c>
    </row>
    <row r="62" spans="1:9" x14ac:dyDescent="0.55000000000000004">
      <c r="A62" s="1">
        <v>23651</v>
      </c>
      <c r="B62" s="3">
        <v>14752</v>
      </c>
      <c r="C62" t="str">
        <f t="shared" si="0"/>
        <v>1964</v>
      </c>
      <c r="D62" t="str">
        <f t="shared" si="1"/>
        <v>October</v>
      </c>
      <c r="E62">
        <v>58</v>
      </c>
      <c r="F62">
        <f>B62/VLOOKUP(D62,L$5:N$16,3,FALSE)</f>
        <v>14734.501125372588</v>
      </c>
      <c r="G62">
        <f>M$19+M$18*E62</f>
        <v>14896.006453547157</v>
      </c>
      <c r="H62">
        <f>G62*VLOOKUP(D62,L$5:N$16,3,FALSE)</f>
        <v>14913.697133887254</v>
      </c>
      <c r="I62">
        <f t="shared" si="2"/>
        <v>-161.69713388725359</v>
      </c>
    </row>
    <row r="63" spans="1:9" x14ac:dyDescent="0.55000000000000004">
      <c r="A63" s="1">
        <v>23682</v>
      </c>
      <c r="B63" s="3">
        <v>13754</v>
      </c>
      <c r="C63" t="str">
        <f t="shared" si="0"/>
        <v>1964</v>
      </c>
      <c r="D63" t="str">
        <f t="shared" si="1"/>
        <v>November</v>
      </c>
      <c r="E63">
        <v>59</v>
      </c>
      <c r="F63">
        <f>B63/VLOOKUP(D63,L$5:N$16,3,FALSE)</f>
        <v>13622.191740746603</v>
      </c>
      <c r="G63">
        <f>M$19+M$18*E63</f>
        <v>14981.976551386029</v>
      </c>
      <c r="H63">
        <f>G63*VLOOKUP(D63,L$5:N$16,3,FALSE)</f>
        <v>15126.942081676323</v>
      </c>
      <c r="I63">
        <f t="shared" si="2"/>
        <v>-1372.9420816763231</v>
      </c>
    </row>
    <row r="64" spans="1:9" x14ac:dyDescent="0.55000000000000004">
      <c r="A64" s="1">
        <v>23712</v>
      </c>
      <c r="B64" s="3">
        <v>11738</v>
      </c>
      <c r="C64" t="str">
        <f t="shared" si="0"/>
        <v>1964</v>
      </c>
      <c r="D64" t="str">
        <f t="shared" si="1"/>
        <v>December</v>
      </c>
      <c r="E64">
        <v>60</v>
      </c>
      <c r="F64">
        <f>B64/VLOOKUP(D64,L$5:N$16,3,FALSE)</f>
        <v>13786.026072495126</v>
      </c>
      <c r="G64">
        <f>M$19+M$18*E64</f>
        <v>15067.946649224901</v>
      </c>
      <c r="H64">
        <f>G64*VLOOKUP(D64,L$5:N$16,3,FALSE)</f>
        <v>12829.480869869754</v>
      </c>
      <c r="I64">
        <f t="shared" si="2"/>
        <v>-1091.4808698697543</v>
      </c>
    </row>
    <row r="65" spans="1:9" x14ac:dyDescent="0.55000000000000004">
      <c r="A65" s="1">
        <v>23743</v>
      </c>
      <c r="B65" s="3">
        <v>12181</v>
      </c>
      <c r="C65" t="str">
        <f t="shared" si="0"/>
        <v>1965</v>
      </c>
      <c r="D65" t="str">
        <f t="shared" si="1"/>
        <v>January</v>
      </c>
      <c r="E65">
        <v>61</v>
      </c>
      <c r="F65">
        <f>B65/VLOOKUP(D65,L$5:N$16,3,FALSE)</f>
        <v>16346.530408753306</v>
      </c>
      <c r="G65">
        <f>M$19+M$18*E65</f>
        <v>15153.916747063769</v>
      </c>
      <c r="H65">
        <f>G65*VLOOKUP(D65,L$5:N$16,3,FALSE)</f>
        <v>11292.29599677855</v>
      </c>
      <c r="I65">
        <f t="shared" si="2"/>
        <v>888.70400322144997</v>
      </c>
    </row>
    <row r="66" spans="1:9" x14ac:dyDescent="0.55000000000000004">
      <c r="A66" s="1">
        <v>23774</v>
      </c>
      <c r="B66" s="3">
        <v>12965</v>
      </c>
      <c r="C66" t="str">
        <f t="shared" si="0"/>
        <v>1965</v>
      </c>
      <c r="D66" t="str">
        <f t="shared" si="1"/>
        <v>February</v>
      </c>
      <c r="E66">
        <v>62</v>
      </c>
      <c r="F66">
        <f>B66/VLOOKUP(D66,L$5:N$16,3,FALSE)</f>
        <v>16364.593727178382</v>
      </c>
      <c r="G66">
        <f>M$19+M$18*E66</f>
        <v>15239.886844902641</v>
      </c>
      <c r="H66">
        <f>G66*VLOOKUP(D66,L$5:N$16,3,FALSE)</f>
        <v>12073.940620720243</v>
      </c>
      <c r="I66">
        <f t="shared" si="2"/>
        <v>891.0593792797572</v>
      </c>
    </row>
    <row r="67" spans="1:9" x14ac:dyDescent="0.55000000000000004">
      <c r="A67" s="1">
        <v>23802</v>
      </c>
      <c r="B67" s="3">
        <v>19990</v>
      </c>
      <c r="C67" t="str">
        <f t="shared" si="0"/>
        <v>1965</v>
      </c>
      <c r="D67" t="str">
        <f t="shared" si="1"/>
        <v>March</v>
      </c>
      <c r="E67">
        <v>63</v>
      </c>
      <c r="F67">
        <f>B67/VLOOKUP(D67,L$5:N$16,3,FALSE)</f>
        <v>17075.639343196228</v>
      </c>
      <c r="G67">
        <f>M$19+M$18*E67</f>
        <v>15325.856942741511</v>
      </c>
      <c r="H67">
        <f>G67*VLOOKUP(D67,L$5:N$16,3,FALSE)</f>
        <v>17941.575956713634</v>
      </c>
      <c r="I67">
        <f t="shared" si="2"/>
        <v>2048.4240432863662</v>
      </c>
    </row>
    <row r="68" spans="1:9" x14ac:dyDescent="0.55000000000000004">
      <c r="A68" s="1">
        <v>23833</v>
      </c>
      <c r="B68" s="3">
        <v>23125</v>
      </c>
      <c r="C68" t="str">
        <f t="shared" si="0"/>
        <v>1965</v>
      </c>
      <c r="D68" t="str">
        <f t="shared" si="1"/>
        <v>April</v>
      </c>
      <c r="E68">
        <v>64</v>
      </c>
      <c r="F68">
        <f>B68/VLOOKUP(D68,L$5:N$16,3,FALSE)</f>
        <v>17507.420578199923</v>
      </c>
      <c r="G68">
        <f>M$19+M$18*E68</f>
        <v>15411.827040580381</v>
      </c>
      <c r="H68">
        <f>G68*VLOOKUP(D68,L$5:N$16,3,FALSE)</f>
        <v>20356.996550205997</v>
      </c>
      <c r="I68">
        <f t="shared" si="2"/>
        <v>2768.0034497940032</v>
      </c>
    </row>
    <row r="69" spans="1:9" x14ac:dyDescent="0.55000000000000004">
      <c r="A69" s="1">
        <v>23863</v>
      </c>
      <c r="B69" s="3">
        <v>23541</v>
      </c>
      <c r="C69" t="str">
        <f t="shared" si="0"/>
        <v>1965</v>
      </c>
      <c r="D69" t="str">
        <f t="shared" si="1"/>
        <v>May</v>
      </c>
      <c r="E69">
        <v>65</v>
      </c>
      <c r="F69">
        <f>B69/VLOOKUP(D69,L$5:N$16,3,FALSE)</f>
        <v>16452.172318758843</v>
      </c>
      <c r="G69">
        <f>M$19+M$18*E69</f>
        <v>15497.797138419253</v>
      </c>
      <c r="H69">
        <f>G69*VLOOKUP(D69,L$5:N$16,3,FALSE)</f>
        <v>22175.408533713366</v>
      </c>
      <c r="I69">
        <f t="shared" si="2"/>
        <v>1365.5914662866344</v>
      </c>
    </row>
    <row r="70" spans="1:9" x14ac:dyDescent="0.55000000000000004">
      <c r="A70" s="1">
        <v>23894</v>
      </c>
      <c r="B70" s="3">
        <v>21247</v>
      </c>
      <c r="C70" t="str">
        <f t="shared" ref="C70:C112" si="4">TEXT(A70,"yyyy")</f>
        <v>1965</v>
      </c>
      <c r="D70" t="str">
        <f t="shared" ref="D70:D112" si="5">TEXT(A70,"mmmm")</f>
        <v>June</v>
      </c>
      <c r="E70">
        <v>66</v>
      </c>
      <c r="F70">
        <f>B70/VLOOKUP(D70,L$5:N$16,3,FALSE)</f>
        <v>16956.601365801496</v>
      </c>
      <c r="G70">
        <f>M$19+M$18*E70</f>
        <v>15583.767236258123</v>
      </c>
      <c r="H70">
        <f>G70*VLOOKUP(D70,L$5:N$16,3,FALSE)</f>
        <v>19526.808192623081</v>
      </c>
      <c r="I70">
        <f t="shared" ref="I70:I112" si="6">B70-H70</f>
        <v>1720.1918073769193</v>
      </c>
    </row>
    <row r="71" spans="1:9" x14ac:dyDescent="0.55000000000000004">
      <c r="A71" s="1">
        <v>23924</v>
      </c>
      <c r="B71" s="3">
        <v>15189</v>
      </c>
      <c r="C71" t="str">
        <f t="shared" si="4"/>
        <v>1965</v>
      </c>
      <c r="D71" t="str">
        <f t="shared" si="5"/>
        <v>July</v>
      </c>
      <c r="E71">
        <v>67</v>
      </c>
      <c r="F71">
        <f>B71/VLOOKUP(D71,L$5:N$16,3,FALSE)</f>
        <v>16214.536473571286</v>
      </c>
      <c r="G71">
        <f>M$19+M$18*E71</f>
        <v>15669.737334096993</v>
      </c>
      <c r="H71">
        <f>G71*VLOOKUP(D71,L$5:N$16,3,FALSE)</f>
        <v>14678.658298714692</v>
      </c>
      <c r="I71">
        <f t="shared" si="6"/>
        <v>510.34170128530786</v>
      </c>
    </row>
    <row r="72" spans="1:9" x14ac:dyDescent="0.55000000000000004">
      <c r="A72" s="1">
        <v>23955</v>
      </c>
      <c r="B72" s="3">
        <v>14767</v>
      </c>
      <c r="C72" t="str">
        <f t="shared" si="4"/>
        <v>1965</v>
      </c>
      <c r="D72" t="str">
        <f t="shared" si="5"/>
        <v>August</v>
      </c>
      <c r="E72">
        <v>68</v>
      </c>
      <c r="F72">
        <f>B72/VLOOKUP(D72,L$5:N$16,3,FALSE)</f>
        <v>18614.239465678889</v>
      </c>
      <c r="G72">
        <f>M$19+M$18*E72</f>
        <v>15755.707431935865</v>
      </c>
      <c r="H72">
        <f>G72*VLOOKUP(D72,L$5:N$16,3,FALSE)</f>
        <v>12499.276807757093</v>
      </c>
      <c r="I72">
        <f t="shared" si="6"/>
        <v>2267.7231922429073</v>
      </c>
    </row>
    <row r="73" spans="1:9" x14ac:dyDescent="0.55000000000000004">
      <c r="A73" s="1">
        <v>23986</v>
      </c>
      <c r="B73" s="3">
        <v>10895</v>
      </c>
      <c r="C73" t="str">
        <f t="shared" si="4"/>
        <v>1965</v>
      </c>
      <c r="D73" t="str">
        <f t="shared" si="5"/>
        <v>September</v>
      </c>
      <c r="E73">
        <v>69</v>
      </c>
      <c r="F73">
        <f>B73/VLOOKUP(D73,L$5:N$16,3,FALSE)</f>
        <v>15681.82796405873</v>
      </c>
      <c r="G73">
        <f>M$19+M$18*E73</f>
        <v>15841.677529774735</v>
      </c>
      <c r="H73">
        <f>G73*VLOOKUP(D73,L$5:N$16,3,FALSE)</f>
        <v>11006.055995670107</v>
      </c>
      <c r="I73">
        <f t="shared" si="6"/>
        <v>-111.05599567010722</v>
      </c>
    </row>
    <row r="74" spans="1:9" x14ac:dyDescent="0.55000000000000004">
      <c r="A74" s="1">
        <v>24016</v>
      </c>
      <c r="B74" s="3">
        <v>17130</v>
      </c>
      <c r="C74" t="str">
        <f t="shared" si="4"/>
        <v>1965</v>
      </c>
      <c r="D74" t="str">
        <f t="shared" si="5"/>
        <v>October</v>
      </c>
      <c r="E74">
        <v>70</v>
      </c>
      <c r="F74">
        <f>B74/VLOOKUP(D74,L$5:N$16,3,FALSE)</f>
        <v>17109.680333353608</v>
      </c>
      <c r="G74">
        <f>M$19+M$18*E74</f>
        <v>15927.647627613605</v>
      </c>
      <c r="H74">
        <f>G74*VLOOKUP(D74,L$5:N$16,3,FALSE)</f>
        <v>15946.563497691166</v>
      </c>
      <c r="I74">
        <f t="shared" si="6"/>
        <v>1183.436502308834</v>
      </c>
    </row>
    <row r="75" spans="1:9" x14ac:dyDescent="0.55000000000000004">
      <c r="A75" s="1">
        <v>24047</v>
      </c>
      <c r="B75" s="3">
        <v>17697</v>
      </c>
      <c r="C75" t="str">
        <f t="shared" si="4"/>
        <v>1965</v>
      </c>
      <c r="D75" t="str">
        <f t="shared" si="5"/>
        <v>November</v>
      </c>
      <c r="E75">
        <v>71</v>
      </c>
      <c r="F75">
        <f>B75/VLOOKUP(D75,L$5:N$16,3,FALSE)</f>
        <v>17527.404917550724</v>
      </c>
      <c r="G75">
        <f>M$19+M$18*E75</f>
        <v>16013.617725452477</v>
      </c>
      <c r="H75">
        <f>G75*VLOOKUP(D75,L$5:N$16,3,FALSE)</f>
        <v>16168.565410590958</v>
      </c>
      <c r="I75">
        <f t="shared" si="6"/>
        <v>1528.434589409042</v>
      </c>
    </row>
    <row r="76" spans="1:9" x14ac:dyDescent="0.55000000000000004">
      <c r="A76" s="1">
        <v>24077</v>
      </c>
      <c r="B76" s="3">
        <v>16611</v>
      </c>
      <c r="C76" t="str">
        <f t="shared" si="4"/>
        <v>1965</v>
      </c>
      <c r="D76" t="str">
        <f t="shared" si="5"/>
        <v>December</v>
      </c>
      <c r="E76">
        <v>72</v>
      </c>
      <c r="F76">
        <f>B76/VLOOKUP(D76,L$5:N$16,3,FALSE)</f>
        <v>19509.258740008223</v>
      </c>
      <c r="G76">
        <f>M$19+M$18*E76</f>
        <v>16099.587823291347</v>
      </c>
      <c r="H76">
        <f>G76*VLOOKUP(D76,L$5:N$16,3,FALSE)</f>
        <v>13707.863373828002</v>
      </c>
      <c r="I76">
        <f t="shared" si="6"/>
        <v>2903.1366261719977</v>
      </c>
    </row>
    <row r="77" spans="1:9" x14ac:dyDescent="0.55000000000000004">
      <c r="A77" s="1">
        <v>24108</v>
      </c>
      <c r="B77" s="3">
        <v>12674</v>
      </c>
      <c r="C77" t="str">
        <f t="shared" si="4"/>
        <v>1966</v>
      </c>
      <c r="D77" t="str">
        <f t="shared" si="5"/>
        <v>January</v>
      </c>
      <c r="E77">
        <v>73</v>
      </c>
      <c r="F77">
        <f>B77/VLOOKUP(D77,L$5:N$16,3,FALSE)</f>
        <v>17008.121369389984</v>
      </c>
      <c r="G77">
        <f>M$19+M$18*E77</f>
        <v>16185.557921130217</v>
      </c>
      <c r="H77">
        <f>G77*VLOOKUP(D77,L$5:N$16,3,FALSE)</f>
        <v>12061.047580574845</v>
      </c>
      <c r="I77">
        <f t="shared" si="6"/>
        <v>612.95241942515531</v>
      </c>
    </row>
    <row r="78" spans="1:9" x14ac:dyDescent="0.55000000000000004">
      <c r="A78" s="1">
        <v>24139</v>
      </c>
      <c r="B78" s="3">
        <v>12760</v>
      </c>
      <c r="C78" t="str">
        <f t="shared" si="4"/>
        <v>1966</v>
      </c>
      <c r="D78" t="str">
        <f t="shared" si="5"/>
        <v>February</v>
      </c>
      <c r="E78">
        <v>74</v>
      </c>
      <c r="F78">
        <f>B78/VLOOKUP(D78,L$5:N$16,3,FALSE)</f>
        <v>16105.840027674212</v>
      </c>
      <c r="G78">
        <f>M$19+M$18*E78</f>
        <v>16271.528018969089</v>
      </c>
      <c r="H78">
        <f>G78*VLOOKUP(D78,L$5:N$16,3,FALSE)</f>
        <v>12891.267836094852</v>
      </c>
      <c r="I78">
        <f t="shared" si="6"/>
        <v>-131.2678360948521</v>
      </c>
    </row>
    <row r="79" spans="1:9" x14ac:dyDescent="0.55000000000000004">
      <c r="A79" s="1">
        <v>24167</v>
      </c>
      <c r="B79" s="3">
        <v>20249</v>
      </c>
      <c r="C79" t="str">
        <f t="shared" si="4"/>
        <v>1966</v>
      </c>
      <c r="D79" t="str">
        <f t="shared" si="5"/>
        <v>March</v>
      </c>
      <c r="E79">
        <v>75</v>
      </c>
      <c r="F79">
        <f>B79/VLOOKUP(D79,L$5:N$16,3,FALSE)</f>
        <v>17296.879492765402</v>
      </c>
      <c r="G79">
        <f>M$19+M$18*E79</f>
        <v>16357.498116807959</v>
      </c>
      <c r="H79">
        <f>G79*VLOOKUP(D79,L$5:N$16,3,FALSE)</f>
        <v>19149.291032858371</v>
      </c>
      <c r="I79">
        <f t="shared" si="6"/>
        <v>1099.7089671416288</v>
      </c>
    </row>
    <row r="80" spans="1:9" x14ac:dyDescent="0.55000000000000004">
      <c r="A80" s="1">
        <v>24198</v>
      </c>
      <c r="B80" s="3">
        <v>22135</v>
      </c>
      <c r="C80" t="str">
        <f t="shared" si="4"/>
        <v>1966</v>
      </c>
      <c r="D80" t="str">
        <f t="shared" si="5"/>
        <v>April</v>
      </c>
      <c r="E80">
        <v>76</v>
      </c>
      <c r="F80">
        <f>B80/VLOOKUP(D80,L$5:N$16,3,FALSE)</f>
        <v>16757.913708041309</v>
      </c>
      <c r="G80">
        <f>M$19+M$18*E80</f>
        <v>16443.468214646829</v>
      </c>
      <c r="H80">
        <f>G80*VLOOKUP(D80,L$5:N$16,3,FALSE)</f>
        <v>21719.65885923813</v>
      </c>
      <c r="I80">
        <f t="shared" si="6"/>
        <v>415.34114076186961</v>
      </c>
    </row>
    <row r="81" spans="1:9" x14ac:dyDescent="0.55000000000000004">
      <c r="A81" s="1">
        <v>24228</v>
      </c>
      <c r="B81" s="3">
        <v>20677</v>
      </c>
      <c r="C81" t="str">
        <f t="shared" si="4"/>
        <v>1966</v>
      </c>
      <c r="D81" t="str">
        <f t="shared" si="5"/>
        <v>May</v>
      </c>
      <c r="E81">
        <v>77</v>
      </c>
      <c r="F81">
        <f>B81/VLOOKUP(D81,L$5:N$16,3,FALSE)</f>
        <v>14450.599678644774</v>
      </c>
      <c r="G81">
        <f>M$19+M$18*E81</f>
        <v>16529.438312485701</v>
      </c>
      <c r="H81">
        <f>G81*VLOOKUP(D81,L$5:N$16,3,FALSE)</f>
        <v>23651.557969068315</v>
      </c>
      <c r="I81">
        <f t="shared" si="6"/>
        <v>-2974.5579690683153</v>
      </c>
    </row>
    <row r="82" spans="1:9" x14ac:dyDescent="0.55000000000000004">
      <c r="A82" s="1">
        <v>24259</v>
      </c>
      <c r="B82" s="3">
        <v>19933</v>
      </c>
      <c r="C82" t="str">
        <f t="shared" si="4"/>
        <v>1966</v>
      </c>
      <c r="D82" t="str">
        <f t="shared" si="5"/>
        <v>June</v>
      </c>
      <c r="E82">
        <v>78</v>
      </c>
      <c r="F82">
        <f>B82/VLOOKUP(D82,L$5:N$16,3,FALSE)</f>
        <v>15907.936886361425</v>
      </c>
      <c r="G82">
        <f>M$19+M$18*E82</f>
        <v>16615.40841032457</v>
      </c>
      <c r="H82">
        <f>G82*VLOOKUP(D82,L$5:N$16,3,FALSE)</f>
        <v>20819.477611012378</v>
      </c>
      <c r="I82">
        <f t="shared" si="6"/>
        <v>-886.47761101237847</v>
      </c>
    </row>
    <row r="83" spans="1:9" x14ac:dyDescent="0.55000000000000004">
      <c r="A83" s="1">
        <v>24289</v>
      </c>
      <c r="B83" s="3">
        <v>15388</v>
      </c>
      <c r="C83" t="str">
        <f t="shared" si="4"/>
        <v>1966</v>
      </c>
      <c r="D83" t="str">
        <f t="shared" si="5"/>
        <v>July</v>
      </c>
      <c r="E83">
        <v>79</v>
      </c>
      <c r="F83">
        <f>B83/VLOOKUP(D83,L$5:N$16,3,FALSE)</f>
        <v>16426.97262856771</v>
      </c>
      <c r="G83">
        <f>M$19+M$18*E83</f>
        <v>16701.378508163441</v>
      </c>
      <c r="H83">
        <f>G83*VLOOKUP(D83,L$5:N$16,3,FALSE)</f>
        <v>15645.050265480797</v>
      </c>
      <c r="I83">
        <f t="shared" si="6"/>
        <v>-257.05026548079695</v>
      </c>
    </row>
    <row r="84" spans="1:9" x14ac:dyDescent="0.55000000000000004">
      <c r="A84" s="1">
        <v>24320</v>
      </c>
      <c r="B84" s="3">
        <v>15113</v>
      </c>
      <c r="C84" t="str">
        <f t="shared" si="4"/>
        <v>1966</v>
      </c>
      <c r="D84" t="str">
        <f t="shared" si="5"/>
        <v>August</v>
      </c>
      <c r="E84">
        <v>80</v>
      </c>
      <c r="F84">
        <f>B84/VLOOKUP(D84,L$5:N$16,3,FALSE)</f>
        <v>19050.382680626062</v>
      </c>
      <c r="G84">
        <f>M$19+M$18*E84</f>
        <v>16787.348606002313</v>
      </c>
      <c r="H84">
        <f>G84*VLOOKUP(D84,L$5:N$16,3,FALSE)</f>
        <v>13317.695698602904</v>
      </c>
      <c r="I84">
        <f t="shared" si="6"/>
        <v>1795.3043013970964</v>
      </c>
    </row>
    <row r="85" spans="1:9" x14ac:dyDescent="0.55000000000000004">
      <c r="A85" s="1">
        <v>24351</v>
      </c>
      <c r="B85" s="3">
        <v>13401</v>
      </c>
      <c r="C85" t="str">
        <f t="shared" si="4"/>
        <v>1966</v>
      </c>
      <c r="D85" t="str">
        <f t="shared" si="5"/>
        <v>September</v>
      </c>
      <c r="E85">
        <v>81</v>
      </c>
      <c r="F85">
        <f>B85/VLOOKUP(D85,L$5:N$16,3,FALSE)</f>
        <v>19288.864299802757</v>
      </c>
      <c r="G85">
        <f>M$19+M$18*E85</f>
        <v>16873.318703841182</v>
      </c>
      <c r="H85">
        <f>G85*VLOOKUP(D85,L$5:N$16,3,FALSE)</f>
        <v>11722.791992086744</v>
      </c>
      <c r="I85">
        <f t="shared" si="6"/>
        <v>1678.2080079132556</v>
      </c>
    </row>
    <row r="86" spans="1:9" x14ac:dyDescent="0.55000000000000004">
      <c r="A86" s="1">
        <v>24381</v>
      </c>
      <c r="B86" s="3">
        <v>16135</v>
      </c>
      <c r="C86" t="str">
        <f t="shared" si="4"/>
        <v>1966</v>
      </c>
      <c r="D86" t="str">
        <f t="shared" si="5"/>
        <v>October</v>
      </c>
      <c r="E86">
        <v>82</v>
      </c>
      <c r="F86">
        <f>B86/VLOOKUP(D86,L$5:N$16,3,FALSE)</f>
        <v>16115.860605876267</v>
      </c>
      <c r="G86">
        <f>M$19+M$18*E86</f>
        <v>16959.288801680053</v>
      </c>
      <c r="H86">
        <f>G86*VLOOKUP(D86,L$5:N$16,3,FALSE)</f>
        <v>16979.429861495079</v>
      </c>
      <c r="I86">
        <f t="shared" si="6"/>
        <v>-844.42986149507851</v>
      </c>
    </row>
    <row r="87" spans="1:9" x14ac:dyDescent="0.55000000000000004">
      <c r="A87" s="1">
        <v>24412</v>
      </c>
      <c r="B87" s="3">
        <v>17562</v>
      </c>
      <c r="C87" t="str">
        <f t="shared" si="4"/>
        <v>1966</v>
      </c>
      <c r="D87" t="str">
        <f t="shared" si="5"/>
        <v>November</v>
      </c>
      <c r="E87">
        <v>83</v>
      </c>
      <c r="F87">
        <f>B87/VLOOKUP(D87,L$5:N$16,3,FALSE)</f>
        <v>17393.698658644164</v>
      </c>
      <c r="G87">
        <f>M$19+M$18*E87</f>
        <v>17045.258899518925</v>
      </c>
      <c r="H87">
        <f>G87*VLOOKUP(D87,L$5:N$16,3,FALSE)</f>
        <v>17210.188739505593</v>
      </c>
      <c r="I87">
        <f t="shared" si="6"/>
        <v>351.81126049440718</v>
      </c>
    </row>
    <row r="88" spans="1:9" x14ac:dyDescent="0.55000000000000004">
      <c r="A88" s="1">
        <v>24442</v>
      </c>
      <c r="B88" s="3">
        <v>14720</v>
      </c>
      <c r="C88" t="str">
        <f t="shared" si="4"/>
        <v>1966</v>
      </c>
      <c r="D88" t="str">
        <f t="shared" si="5"/>
        <v>December</v>
      </c>
      <c r="E88">
        <v>84</v>
      </c>
      <c r="F88">
        <f>B88/VLOOKUP(D88,L$5:N$16,3,FALSE)</f>
        <v>17288.320309007348</v>
      </c>
      <c r="G88">
        <f>M$19+M$18*E88</f>
        <v>17131.228997357794</v>
      </c>
      <c r="H88">
        <f>G88*VLOOKUP(D88,L$5:N$16,3,FALSE)</f>
        <v>14586.245877786248</v>
      </c>
      <c r="I88">
        <f t="shared" si="6"/>
        <v>133.75412221375154</v>
      </c>
    </row>
    <row r="89" spans="1:9" x14ac:dyDescent="0.55000000000000004">
      <c r="A89" s="1">
        <v>24473</v>
      </c>
      <c r="B89" s="3">
        <v>12225</v>
      </c>
      <c r="C89" t="str">
        <f t="shared" si="4"/>
        <v>1967</v>
      </c>
      <c r="D89" t="str">
        <f t="shared" si="5"/>
        <v>January</v>
      </c>
      <c r="E89">
        <v>85</v>
      </c>
      <c r="F89">
        <f>B89/VLOOKUP(D89,L$5:N$16,3,FALSE)</f>
        <v>16405.577066497757</v>
      </c>
      <c r="G89">
        <f>M$19+M$18*E89</f>
        <v>17217.199095196665</v>
      </c>
      <c r="H89">
        <f>G89*VLOOKUP(D89,L$5:N$16,3,FALSE)</f>
        <v>12829.799164371139</v>
      </c>
      <c r="I89">
        <f t="shared" si="6"/>
        <v>-604.79916437113934</v>
      </c>
    </row>
    <row r="90" spans="1:9" x14ac:dyDescent="0.55000000000000004">
      <c r="A90" s="1">
        <v>24504</v>
      </c>
      <c r="B90" s="3">
        <v>11608</v>
      </c>
      <c r="C90" t="str">
        <f t="shared" si="4"/>
        <v>1967</v>
      </c>
      <c r="D90" t="str">
        <f t="shared" si="5"/>
        <v>February</v>
      </c>
      <c r="E90">
        <v>86</v>
      </c>
      <c r="F90">
        <f>B90/VLOOKUP(D90,L$5:N$16,3,FALSE)</f>
        <v>14651.770457777606</v>
      </c>
      <c r="G90">
        <f>M$19+M$18*E90</f>
        <v>17303.169193035537</v>
      </c>
      <c r="H90">
        <f>G90*VLOOKUP(D90,L$5:N$16,3,FALSE)</f>
        <v>13708.595051469461</v>
      </c>
      <c r="I90">
        <f t="shared" si="6"/>
        <v>-2100.5950514694614</v>
      </c>
    </row>
    <row r="91" spans="1:9" x14ac:dyDescent="0.55000000000000004">
      <c r="A91" s="1">
        <v>24532</v>
      </c>
      <c r="B91" s="3">
        <v>20985</v>
      </c>
      <c r="C91" t="str">
        <f t="shared" si="4"/>
        <v>1967</v>
      </c>
      <c r="D91" t="str">
        <f t="shared" si="5"/>
        <v>March</v>
      </c>
      <c r="E91">
        <v>87</v>
      </c>
      <c r="F91">
        <f>B91/VLOOKUP(D91,L$5:N$16,3,FALSE)</f>
        <v>17925.57736953341</v>
      </c>
      <c r="G91">
        <f>M$19+M$18*E91</f>
        <v>17389.139290874406</v>
      </c>
      <c r="H91">
        <f>G91*VLOOKUP(D91,L$5:N$16,3,FALSE)</f>
        <v>20357.006109003105</v>
      </c>
      <c r="I91">
        <f t="shared" si="6"/>
        <v>627.99389099689506</v>
      </c>
    </row>
    <row r="92" spans="1:9" x14ac:dyDescent="0.55000000000000004">
      <c r="A92" s="1">
        <v>24563</v>
      </c>
      <c r="B92" s="3">
        <v>19692</v>
      </c>
      <c r="C92" t="str">
        <f t="shared" si="4"/>
        <v>1967</v>
      </c>
      <c r="D92" t="str">
        <f t="shared" si="5"/>
        <v>April</v>
      </c>
      <c r="E92">
        <v>88</v>
      </c>
      <c r="F92">
        <f>B92/VLOOKUP(D92,L$5:N$16,3,FALSE)</f>
        <v>14908.373017336773</v>
      </c>
      <c r="G92">
        <f>M$19+M$18*E92</f>
        <v>17475.109388713277</v>
      </c>
      <c r="H92">
        <f>G92*VLOOKUP(D92,L$5:N$16,3,FALSE)</f>
        <v>23082.321168270264</v>
      </c>
      <c r="I92">
        <f t="shared" si="6"/>
        <v>-3390.321168270264</v>
      </c>
    </row>
    <row r="93" spans="1:9" x14ac:dyDescent="0.55000000000000004">
      <c r="A93" s="1">
        <v>24593</v>
      </c>
      <c r="B93" s="3">
        <v>24081</v>
      </c>
      <c r="C93" t="str">
        <f t="shared" si="4"/>
        <v>1967</v>
      </c>
      <c r="D93" t="str">
        <f t="shared" si="5"/>
        <v>May</v>
      </c>
      <c r="E93">
        <v>89</v>
      </c>
      <c r="F93">
        <f>B93/VLOOKUP(D93,L$5:N$16,3,FALSE)</f>
        <v>16829.563808165825</v>
      </c>
      <c r="G93">
        <f>M$19+M$18*E93</f>
        <v>17561.079486552146</v>
      </c>
      <c r="H93">
        <f>G93*VLOOKUP(D93,L$5:N$16,3,FALSE)</f>
        <v>25127.707404423265</v>
      </c>
      <c r="I93">
        <f t="shared" si="6"/>
        <v>-1046.707404423265</v>
      </c>
    </row>
    <row r="94" spans="1:9" x14ac:dyDescent="0.55000000000000004">
      <c r="A94" s="1">
        <v>24624</v>
      </c>
      <c r="B94" s="3">
        <v>22114</v>
      </c>
      <c r="C94" t="str">
        <f t="shared" si="4"/>
        <v>1967</v>
      </c>
      <c r="D94" t="str">
        <f t="shared" si="5"/>
        <v>June</v>
      </c>
      <c r="E94">
        <v>90</v>
      </c>
      <c r="F94">
        <f>B94/VLOOKUP(D94,L$5:N$16,3,FALSE)</f>
        <v>17648.52838534072</v>
      </c>
      <c r="G94">
        <f>M$19+M$18*E94</f>
        <v>17647.049584391018</v>
      </c>
      <c r="H94">
        <f>G94*VLOOKUP(D94,L$5:N$16,3,FALSE)</f>
        <v>22112.147029401676</v>
      </c>
      <c r="I94">
        <f t="shared" si="6"/>
        <v>1.8529705983237363</v>
      </c>
    </row>
    <row r="95" spans="1:9" x14ac:dyDescent="0.55000000000000004">
      <c r="A95" s="1">
        <v>24654</v>
      </c>
      <c r="B95" s="3">
        <v>14220</v>
      </c>
      <c r="C95" t="str">
        <f t="shared" si="4"/>
        <v>1967</v>
      </c>
      <c r="D95" t="str">
        <f t="shared" si="5"/>
        <v>July</v>
      </c>
      <c r="E95">
        <v>91</v>
      </c>
      <c r="F95">
        <f>B95/VLOOKUP(D95,L$5:N$16,3,FALSE)</f>
        <v>15180.111176126387</v>
      </c>
      <c r="G95">
        <f>M$19+M$18*E95</f>
        <v>17733.019682229889</v>
      </c>
      <c r="H95">
        <f>G95*VLOOKUP(D95,L$5:N$16,3,FALSE)</f>
        <v>16611.4422322469</v>
      </c>
      <c r="I95">
        <f t="shared" si="6"/>
        <v>-2391.4422322468999</v>
      </c>
    </row>
    <row r="96" spans="1:9" x14ac:dyDescent="0.55000000000000004">
      <c r="A96" s="1">
        <v>24685</v>
      </c>
      <c r="B96" s="3">
        <v>13434</v>
      </c>
      <c r="C96" t="str">
        <f t="shared" si="4"/>
        <v>1967</v>
      </c>
      <c r="D96" t="str">
        <f t="shared" si="5"/>
        <v>August</v>
      </c>
      <c r="E96">
        <v>92</v>
      </c>
      <c r="F96">
        <f>B96/VLOOKUP(D96,L$5:N$16,3,FALSE)</f>
        <v>16933.953611561603</v>
      </c>
      <c r="G96">
        <f>M$19+M$18*E96</f>
        <v>17818.989780068761</v>
      </c>
      <c r="H96">
        <f>G96*VLOOKUP(D96,L$5:N$16,3,FALSE)</f>
        <v>14136.114589448714</v>
      </c>
      <c r="I96">
        <f t="shared" si="6"/>
        <v>-702.11458944871447</v>
      </c>
    </row>
    <row r="97" spans="1:9" x14ac:dyDescent="0.55000000000000004">
      <c r="A97" s="1">
        <v>24716</v>
      </c>
      <c r="B97" s="3">
        <v>13598</v>
      </c>
      <c r="C97" t="str">
        <f t="shared" si="4"/>
        <v>1967</v>
      </c>
      <c r="D97" t="str">
        <f t="shared" si="5"/>
        <v>September</v>
      </c>
      <c r="E97">
        <v>93</v>
      </c>
      <c r="F97">
        <f>B97/VLOOKUP(D97,L$5:N$16,3,FALSE)</f>
        <v>19572.418233618231</v>
      </c>
      <c r="G97">
        <f>M$19+M$18*E97</f>
        <v>17904.95987790763</v>
      </c>
      <c r="H97">
        <f>G97*VLOOKUP(D97,L$5:N$16,3,FALSE)</f>
        <v>12439.527988503385</v>
      </c>
      <c r="I97">
        <f t="shared" si="6"/>
        <v>1158.4720114966149</v>
      </c>
    </row>
    <row r="98" spans="1:9" x14ac:dyDescent="0.55000000000000004">
      <c r="A98" s="1">
        <v>24746</v>
      </c>
      <c r="B98" s="3">
        <v>17187</v>
      </c>
      <c r="C98" t="str">
        <f t="shared" si="4"/>
        <v>1967</v>
      </c>
      <c r="D98" t="str">
        <f t="shared" si="5"/>
        <v>October</v>
      </c>
      <c r="E98">
        <v>94</v>
      </c>
      <c r="F98">
        <f>B98/VLOOKUP(D98,L$5:N$16,3,FALSE)</f>
        <v>17166.612719751807</v>
      </c>
      <c r="G98">
        <f>M$19+M$18*E98</f>
        <v>17990.929975746501</v>
      </c>
      <c r="H98">
        <f>G98*VLOOKUP(D98,L$5:N$16,3,FALSE)</f>
        <v>18012.296225298989</v>
      </c>
      <c r="I98">
        <f t="shared" si="6"/>
        <v>-825.29622529898916</v>
      </c>
    </row>
    <row r="99" spans="1:9" x14ac:dyDescent="0.55000000000000004">
      <c r="A99" s="1">
        <v>24777</v>
      </c>
      <c r="B99" s="3">
        <v>16119</v>
      </c>
      <c r="C99" t="str">
        <f t="shared" si="4"/>
        <v>1967</v>
      </c>
      <c r="D99" t="str">
        <f t="shared" si="5"/>
        <v>November</v>
      </c>
      <c r="E99">
        <v>95</v>
      </c>
      <c r="F99">
        <f>B99/VLOOKUP(D99,L$5:N$16,3,FALSE)</f>
        <v>15964.527313442963</v>
      </c>
      <c r="G99">
        <f>M$19+M$18*E99</f>
        <v>18076.90007358537</v>
      </c>
      <c r="H99">
        <f>G99*VLOOKUP(D99,L$5:N$16,3,FALSE)</f>
        <v>18251.812068420226</v>
      </c>
      <c r="I99">
        <f t="shared" si="6"/>
        <v>-2132.8120684202258</v>
      </c>
    </row>
    <row r="100" spans="1:9" x14ac:dyDescent="0.55000000000000004">
      <c r="A100" s="1">
        <v>24807</v>
      </c>
      <c r="B100" s="3">
        <v>13713</v>
      </c>
      <c r="C100" t="str">
        <f t="shared" si="4"/>
        <v>1967</v>
      </c>
      <c r="D100" t="str">
        <f t="shared" si="5"/>
        <v>December</v>
      </c>
      <c r="E100">
        <v>96</v>
      </c>
      <c r="F100">
        <f>B100/VLOOKUP(D100,L$5:N$16,3,FALSE)</f>
        <v>16105.620679172403</v>
      </c>
      <c r="G100">
        <f>M$19+M$18*E100</f>
        <v>18162.870171424242</v>
      </c>
      <c r="H100">
        <f>G100*VLOOKUP(D100,L$5:N$16,3,FALSE)</f>
        <v>15464.628381744496</v>
      </c>
      <c r="I100">
        <f t="shared" si="6"/>
        <v>-1751.6283817444964</v>
      </c>
    </row>
    <row r="101" spans="1:9" x14ac:dyDescent="0.55000000000000004">
      <c r="A101" s="1">
        <v>24838</v>
      </c>
      <c r="B101" s="3">
        <v>13210</v>
      </c>
      <c r="C101" t="str">
        <f t="shared" si="4"/>
        <v>1968</v>
      </c>
      <c r="D101" t="str">
        <f t="shared" si="5"/>
        <v>January</v>
      </c>
      <c r="E101">
        <v>97</v>
      </c>
      <c r="F101">
        <f>B101/VLOOKUP(D101,L$5:N$16,3,FALSE)</f>
        <v>17727.417018276919</v>
      </c>
      <c r="G101">
        <f>M$19+M$18*E101</f>
        <v>18248.840269263113</v>
      </c>
      <c r="H101">
        <f>G101*VLOOKUP(D101,L$5:N$16,3,FALSE)</f>
        <v>13598.550748167434</v>
      </c>
      <c r="I101">
        <f t="shared" si="6"/>
        <v>-388.55074816743399</v>
      </c>
    </row>
    <row r="102" spans="1:9" x14ac:dyDescent="0.55000000000000004">
      <c r="A102" s="1">
        <v>24869</v>
      </c>
      <c r="B102" s="3">
        <v>14251</v>
      </c>
      <c r="C102" t="str">
        <f t="shared" si="4"/>
        <v>1968</v>
      </c>
      <c r="D102" t="str">
        <f t="shared" si="5"/>
        <v>February</v>
      </c>
      <c r="E102">
        <v>98</v>
      </c>
      <c r="F102">
        <f>B102/VLOOKUP(D102,L$5:N$16,3,FALSE)</f>
        <v>17987.799861628933</v>
      </c>
      <c r="G102">
        <f>M$19+M$18*E102</f>
        <v>18334.810367101985</v>
      </c>
      <c r="H102">
        <f>G102*VLOOKUP(D102,L$5:N$16,3,FALSE)</f>
        <v>14525.922266844069</v>
      </c>
      <c r="I102">
        <f t="shared" si="6"/>
        <v>-274.92226684406887</v>
      </c>
    </row>
    <row r="103" spans="1:9" x14ac:dyDescent="0.55000000000000004">
      <c r="A103" s="1">
        <v>24898</v>
      </c>
      <c r="B103" s="3">
        <v>20139</v>
      </c>
      <c r="C103" t="str">
        <f t="shared" si="4"/>
        <v>1968</v>
      </c>
      <c r="D103" t="str">
        <f t="shared" si="5"/>
        <v>March</v>
      </c>
      <c r="E103">
        <v>99</v>
      </c>
      <c r="F103">
        <f>B103/VLOOKUP(D103,L$5:N$16,3,FALSE)</f>
        <v>17202.916494878882</v>
      </c>
      <c r="G103">
        <f>M$19+M$18*E103</f>
        <v>18420.780464940854</v>
      </c>
      <c r="H103">
        <f>G103*VLOOKUP(D103,L$5:N$16,3,FALSE)</f>
        <v>21564.721185147842</v>
      </c>
      <c r="I103">
        <f t="shared" si="6"/>
        <v>-1425.7211851478423</v>
      </c>
    </row>
    <row r="104" spans="1:9" x14ac:dyDescent="0.55000000000000004">
      <c r="A104" s="1">
        <v>24929</v>
      </c>
      <c r="B104" s="3">
        <v>21725</v>
      </c>
      <c r="C104" t="str">
        <f t="shared" si="4"/>
        <v>1968</v>
      </c>
      <c r="D104" t="str">
        <f t="shared" si="5"/>
        <v>April</v>
      </c>
      <c r="E104">
        <v>100</v>
      </c>
      <c r="F104">
        <f>B104/VLOOKUP(D104,L$5:N$16,3,FALSE)</f>
        <v>16447.511872925119</v>
      </c>
      <c r="G104">
        <f>M$19+M$18*E104</f>
        <v>18506.750562779722</v>
      </c>
      <c r="H104">
        <f>G104*VLOOKUP(D104,L$5:N$16,3,FALSE)</f>
        <v>24444.983477302394</v>
      </c>
      <c r="I104">
        <f t="shared" si="6"/>
        <v>-2719.983477302394</v>
      </c>
    </row>
    <row r="105" spans="1:9" x14ac:dyDescent="0.55000000000000004">
      <c r="A105" s="1">
        <v>24959</v>
      </c>
      <c r="B105" s="3">
        <v>26099</v>
      </c>
      <c r="C105" t="str">
        <f t="shared" si="4"/>
        <v>1968</v>
      </c>
      <c r="D105" t="str">
        <f t="shared" si="5"/>
        <v>May</v>
      </c>
      <c r="E105">
        <v>101</v>
      </c>
      <c r="F105">
        <f>B105/VLOOKUP(D105,L$5:N$16,3,FALSE)</f>
        <v>18239.88978154229</v>
      </c>
      <c r="G105">
        <f>M$19+M$18*E105</f>
        <v>18592.720660618594</v>
      </c>
      <c r="H105">
        <f>G105*VLOOKUP(D105,L$5:N$16,3,FALSE)</f>
        <v>26603.856839778218</v>
      </c>
      <c r="I105">
        <f t="shared" si="6"/>
        <v>-504.85683977821827</v>
      </c>
    </row>
    <row r="106" spans="1:9" x14ac:dyDescent="0.55000000000000004">
      <c r="A106" s="1">
        <v>24990</v>
      </c>
      <c r="B106" s="3">
        <v>21084</v>
      </c>
      <c r="C106" t="str">
        <f t="shared" si="4"/>
        <v>1968</v>
      </c>
      <c r="D106" t="str">
        <f t="shared" si="5"/>
        <v>June</v>
      </c>
      <c r="E106">
        <v>102</v>
      </c>
      <c r="F106">
        <f>B106/VLOOKUP(D106,L$5:N$16,3,FALSE)</f>
        <v>16826.515893846601</v>
      </c>
      <c r="G106">
        <f>M$19+M$18*E106</f>
        <v>18678.690758457466</v>
      </c>
      <c r="H106">
        <f>G106*VLOOKUP(D106,L$5:N$16,3,FALSE)</f>
        <v>23404.816447790974</v>
      </c>
      <c r="I106">
        <f t="shared" si="6"/>
        <v>-2320.8164477909741</v>
      </c>
    </row>
    <row r="107" spans="1:9" x14ac:dyDescent="0.55000000000000004">
      <c r="A107" s="1">
        <v>25020</v>
      </c>
      <c r="B107" s="3">
        <v>18024</v>
      </c>
      <c r="C107" t="str">
        <f t="shared" si="4"/>
        <v>1968</v>
      </c>
      <c r="D107" t="str">
        <f t="shared" si="5"/>
        <v>July</v>
      </c>
      <c r="E107">
        <v>103</v>
      </c>
      <c r="F107">
        <f>B107/VLOOKUP(D107,L$5:N$16,3,FALSE)</f>
        <v>19240.951043495217</v>
      </c>
      <c r="G107">
        <f>M$19+M$18*E107</f>
        <v>18764.660856296337</v>
      </c>
      <c r="H107">
        <f>G107*VLOOKUP(D107,L$5:N$16,3,FALSE)</f>
        <v>17577.834199013003</v>
      </c>
      <c r="I107">
        <f t="shared" si="6"/>
        <v>446.16580098699706</v>
      </c>
    </row>
    <row r="108" spans="1:9" x14ac:dyDescent="0.55000000000000004">
      <c r="A108" s="1">
        <v>25051</v>
      </c>
      <c r="B108" s="3">
        <v>16722</v>
      </c>
      <c r="C108" t="str">
        <f t="shared" si="4"/>
        <v>1968</v>
      </c>
      <c r="D108" t="str">
        <f t="shared" si="5"/>
        <v>August</v>
      </c>
      <c r="E108">
        <v>104</v>
      </c>
      <c r="F108">
        <f>B108/VLOOKUP(D108,L$5:N$16,3,FALSE)</f>
        <v>21078.574683082712</v>
      </c>
      <c r="G108">
        <f>M$19+M$18*E108</f>
        <v>18850.630954135209</v>
      </c>
      <c r="H108">
        <f>G108*VLOOKUP(D108,L$5:N$16,3,FALSE)</f>
        <v>14954.533480294525</v>
      </c>
      <c r="I108">
        <f t="shared" si="6"/>
        <v>1767.4665197054746</v>
      </c>
    </row>
    <row r="109" spans="1:9" x14ac:dyDescent="0.55000000000000004">
      <c r="A109" s="1">
        <v>25082</v>
      </c>
      <c r="B109" s="3">
        <v>14385</v>
      </c>
      <c r="C109" t="str">
        <f t="shared" si="4"/>
        <v>1968</v>
      </c>
      <c r="D109" t="str">
        <f t="shared" si="5"/>
        <v>September</v>
      </c>
      <c r="E109">
        <v>105</v>
      </c>
      <c r="F109">
        <f>B109/VLOOKUP(D109,L$5:N$16,3,FALSE)</f>
        <v>20705.19460880999</v>
      </c>
      <c r="G109">
        <f>M$19+M$18*E109</f>
        <v>18936.601051974078</v>
      </c>
      <c r="H109">
        <f>G109*VLOOKUP(D109,L$5:N$16,3,FALSE)</f>
        <v>13156.263984920024</v>
      </c>
      <c r="I109">
        <f t="shared" si="6"/>
        <v>1228.7360150799759</v>
      </c>
    </row>
    <row r="110" spans="1:9" x14ac:dyDescent="0.55000000000000004">
      <c r="A110" s="1">
        <v>25112</v>
      </c>
      <c r="B110" s="3">
        <v>21342</v>
      </c>
      <c r="C110" t="str">
        <f t="shared" si="4"/>
        <v>1968</v>
      </c>
      <c r="D110" t="str">
        <f t="shared" si="5"/>
        <v>October</v>
      </c>
      <c r="E110">
        <v>106</v>
      </c>
      <c r="F110">
        <f>B110/VLOOKUP(D110,L$5:N$16,3,FALSE)</f>
        <v>21316.684044041605</v>
      </c>
      <c r="G110">
        <f>M$19+M$18*E110</f>
        <v>19022.571149812946</v>
      </c>
      <c r="H110">
        <f>G110*VLOOKUP(D110,L$5:N$16,3,FALSE)</f>
        <v>19045.1625891029</v>
      </c>
      <c r="I110">
        <f t="shared" si="6"/>
        <v>2296.8374108971002</v>
      </c>
    </row>
    <row r="111" spans="1:9" x14ac:dyDescent="0.55000000000000004">
      <c r="A111" s="1">
        <v>25143</v>
      </c>
      <c r="B111" s="3">
        <v>17180</v>
      </c>
      <c r="C111" t="str">
        <f t="shared" si="4"/>
        <v>1968</v>
      </c>
      <c r="D111" t="str">
        <f t="shared" si="5"/>
        <v>November</v>
      </c>
      <c r="E111">
        <v>107</v>
      </c>
      <c r="F111">
        <f>B111/VLOOKUP(D111,L$5:N$16,3,FALSE)</f>
        <v>17015.35946677524</v>
      </c>
      <c r="G111">
        <f>M$19+M$18*E111</f>
        <v>19108.541247651818</v>
      </c>
      <c r="H111">
        <f>G111*VLOOKUP(D111,L$5:N$16,3,FALSE)</f>
        <v>19293.435397334859</v>
      </c>
      <c r="I111">
        <f t="shared" si="6"/>
        <v>-2113.4353973348589</v>
      </c>
    </row>
    <row r="112" spans="1:9" x14ac:dyDescent="0.55000000000000004">
      <c r="A112" s="1">
        <v>25173</v>
      </c>
      <c r="B112" s="3">
        <v>14577</v>
      </c>
      <c r="C112" t="str">
        <f t="shared" si="4"/>
        <v>1968</v>
      </c>
      <c r="D112" t="str">
        <f t="shared" si="5"/>
        <v>December</v>
      </c>
      <c r="E112">
        <v>108</v>
      </c>
      <c r="F112">
        <f>B112/VLOOKUP(D112,L$5:N$16,3,FALSE)</f>
        <v>17120.369914701096</v>
      </c>
      <c r="G112">
        <f>M$19+M$18*E112</f>
        <v>19194.51134549069</v>
      </c>
      <c r="H112">
        <f>G112*VLOOKUP(D112,L$5:N$16,3,FALSE)</f>
        <v>16343.010885702746</v>
      </c>
      <c r="I112">
        <f t="shared" si="6"/>
        <v>-1766.0108857027462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74EB2-A969-4AB9-B611-AD888E41B12F}">
  <dimension ref="A1:E105"/>
  <sheetViews>
    <sheetView workbookViewId="0">
      <selection activeCell="C1" sqref="C1"/>
    </sheetView>
  </sheetViews>
  <sheetFormatPr defaultRowHeight="14.4" x14ac:dyDescent="0.55000000000000004"/>
  <sheetData>
    <row r="1" spans="1:5" x14ac:dyDescent="0.55000000000000004">
      <c r="B1" t="s">
        <v>3</v>
      </c>
      <c r="C1">
        <v>2</v>
      </c>
    </row>
    <row r="2" spans="1:5" x14ac:dyDescent="0.55000000000000004">
      <c r="B2" t="s">
        <v>4</v>
      </c>
      <c r="C2" s="5">
        <f ca="1">AVERAGE(D6:D105)</f>
        <v>55.861878947281689</v>
      </c>
    </row>
    <row r="3" spans="1:5" x14ac:dyDescent="0.55000000000000004">
      <c r="B3" t="s">
        <v>5</v>
      </c>
      <c r="C3" s="6">
        <f ca="1">AVERAGE(E6:E105)</f>
        <v>0.11366637345929867</v>
      </c>
    </row>
    <row r="5" spans="1:5" x14ac:dyDescent="0.55000000000000004">
      <c r="A5" t="s">
        <v>6</v>
      </c>
      <c r="B5" t="s">
        <v>7</v>
      </c>
      <c r="C5" t="s">
        <v>8</v>
      </c>
      <c r="D5" t="s">
        <v>9</v>
      </c>
      <c r="E5" t="s">
        <v>10</v>
      </c>
    </row>
    <row r="6" spans="1:5" x14ac:dyDescent="0.55000000000000004">
      <c r="A6">
        <v>1</v>
      </c>
      <c r="B6">
        <v>581.75552529405695</v>
      </c>
      <c r="C6" t="str">
        <f ca="1">IF(ROW(B5)-(C$1-1)&lt;ROW(B$6),"",AVERAGE(B5:INDIRECT(CONCATENATE("B",(ROW(B5)-(C$1-1))))))</f>
        <v/>
      </c>
      <c r="D6" t="str">
        <f ca="1">IF(C6="","",ABS(B6-C6))</f>
        <v/>
      </c>
      <c r="E6" t="str">
        <f ca="1">IF(C6="","",D6/B6)</f>
        <v/>
      </c>
    </row>
    <row r="7" spans="1:5" x14ac:dyDescent="0.55000000000000004">
      <c r="A7">
        <v>2</v>
      </c>
      <c r="B7">
        <v>548.23697594111877</v>
      </c>
      <c r="C7" t="str">
        <f ca="1">IF(ROW(B6)-(C$1-1)&lt;ROW(B$6),"",AVERAGE(B6:INDIRECT(CONCATENATE("B",(ROW(B6)-(C$1-1))))))</f>
        <v/>
      </c>
      <c r="D7" t="str">
        <f t="shared" ref="D7:D70" ca="1" si="0">IF(C7="","",ABS(B7-C7))</f>
        <v/>
      </c>
      <c r="E7" t="str">
        <f t="shared" ref="E7:E70" ca="1" si="1">IF(C7="","",D7/B7)</f>
        <v/>
      </c>
    </row>
    <row r="8" spans="1:5" x14ac:dyDescent="0.55000000000000004">
      <c r="A8">
        <v>3</v>
      </c>
      <c r="B8">
        <v>496.92645071759051</v>
      </c>
      <c r="C8">
        <f ca="1">IF(ROW(B7)-(C$1-1)&lt;ROW(B$6),"",AVERAGE(B7:INDIRECT(CONCATENATE("B",(ROW(B7)-(C$1-1))))))</f>
        <v>564.99625061758786</v>
      </c>
      <c r="D8">
        <f t="shared" ca="1" si="0"/>
        <v>68.069799899997349</v>
      </c>
      <c r="E8">
        <f t="shared" ca="1" si="1"/>
        <v>0.13698163943919794</v>
      </c>
    </row>
    <row r="9" spans="1:5" x14ac:dyDescent="0.55000000000000004">
      <c r="A9">
        <v>4</v>
      </c>
      <c r="B9">
        <v>540.40669863170331</v>
      </c>
      <c r="C9">
        <f ca="1">IF(ROW(B8)-(C$1-1)&lt;ROW(B$6),"",AVERAGE(B8:INDIRECT(CONCATENATE("B",(ROW(B8)-(C$1-1))))))</f>
        <v>522.58171332935467</v>
      </c>
      <c r="D9">
        <f t="shared" ca="1" si="0"/>
        <v>17.824985302348637</v>
      </c>
      <c r="E9">
        <f t="shared" ca="1" si="1"/>
        <v>3.2984389992724128E-2</v>
      </c>
    </row>
    <row r="10" spans="1:5" x14ac:dyDescent="0.55000000000000004">
      <c r="A10">
        <v>5</v>
      </c>
      <c r="B10">
        <v>459.29189687436809</v>
      </c>
      <c r="C10">
        <f ca="1">IF(ROW(B9)-(C$1-1)&lt;ROW(B$6),"",AVERAGE(B9:INDIRECT(CONCATENATE("B",(ROW(B9)-(C$1-1))))))</f>
        <v>518.66657467464688</v>
      </c>
      <c r="D10">
        <f t="shared" ca="1" si="0"/>
        <v>59.374677800278789</v>
      </c>
      <c r="E10">
        <f t="shared" ca="1" si="1"/>
        <v>0.12927438564525726</v>
      </c>
    </row>
    <row r="11" spans="1:5" x14ac:dyDescent="0.55000000000000004">
      <c r="A11">
        <v>6</v>
      </c>
      <c r="B11">
        <v>466.17917544824951</v>
      </c>
      <c r="C11">
        <f ca="1">IF(ROW(B10)-(C$1-1)&lt;ROW(B$6),"",AVERAGE(B10:INDIRECT(CONCATENATE("B",(ROW(B10)-(C$1-1))))))</f>
        <v>499.84929775303567</v>
      </c>
      <c r="D11">
        <f t="shared" ca="1" si="0"/>
        <v>33.670122304786162</v>
      </c>
      <c r="E11">
        <f t="shared" ca="1" si="1"/>
        <v>7.2225710795449025E-2</v>
      </c>
    </row>
    <row r="12" spans="1:5" x14ac:dyDescent="0.55000000000000004">
      <c r="A12">
        <v>7</v>
      </c>
      <c r="B12">
        <v>416.55996963470284</v>
      </c>
      <c r="C12">
        <f ca="1">IF(ROW(B11)-(C$1-1)&lt;ROW(B$6),"",AVERAGE(B11:INDIRECT(CONCATENATE("B",(ROW(B11)-(C$1-1))))))</f>
        <v>462.7355361613088</v>
      </c>
      <c r="D12">
        <f t="shared" ca="1" si="0"/>
        <v>46.175566526605962</v>
      </c>
      <c r="E12">
        <f t="shared" ca="1" si="1"/>
        <v>0.11084974527701032</v>
      </c>
    </row>
    <row r="13" spans="1:5" x14ac:dyDescent="0.55000000000000004">
      <c r="A13">
        <v>8</v>
      </c>
      <c r="B13">
        <v>454.73783697578608</v>
      </c>
      <c r="C13">
        <f ca="1">IF(ROW(B12)-(C$1-1)&lt;ROW(B$6),"",AVERAGE(B12:INDIRECT(CONCATENATE("B",(ROW(B12)-(C$1-1))))))</f>
        <v>441.36957254147615</v>
      </c>
      <c r="D13">
        <f t="shared" ca="1" si="0"/>
        <v>13.368264434309935</v>
      </c>
      <c r="E13">
        <f t="shared" ca="1" si="1"/>
        <v>2.9397739416660351E-2</v>
      </c>
    </row>
    <row r="14" spans="1:5" x14ac:dyDescent="0.55000000000000004">
      <c r="A14">
        <v>9</v>
      </c>
      <c r="B14">
        <v>402.48752393366078</v>
      </c>
      <c r="C14">
        <f ca="1">IF(ROW(B13)-(C$1-1)&lt;ROW(B$6),"",AVERAGE(B13:INDIRECT(CONCATENATE("B",(ROW(B13)-(C$1-1))))))</f>
        <v>435.64890330524446</v>
      </c>
      <c r="D14">
        <f t="shared" ca="1" si="0"/>
        <v>33.161379371583678</v>
      </c>
      <c r="E14">
        <f t="shared" ca="1" si="1"/>
        <v>8.2391074007673926E-2</v>
      </c>
    </row>
    <row r="15" spans="1:5" x14ac:dyDescent="0.55000000000000004">
      <c r="A15">
        <v>10</v>
      </c>
      <c r="B15">
        <v>496.31369920237722</v>
      </c>
      <c r="C15">
        <f ca="1">IF(ROW(B14)-(C$1-1)&lt;ROW(B$6),"",AVERAGE(B14:INDIRECT(CONCATENATE("B",(ROW(B14)-(C$1-1))))))</f>
        <v>428.61268045472343</v>
      </c>
      <c r="D15">
        <f t="shared" ca="1" si="0"/>
        <v>67.701018747653791</v>
      </c>
      <c r="E15">
        <f t="shared" ca="1" si="1"/>
        <v>0.13640771724910211</v>
      </c>
    </row>
    <row r="16" spans="1:5" x14ac:dyDescent="0.55000000000000004">
      <c r="A16">
        <v>11</v>
      </c>
      <c r="B16">
        <v>530.17809994120159</v>
      </c>
      <c r="C16">
        <f ca="1">IF(ROW(B15)-(C$1-1)&lt;ROW(B$6),"",AVERAGE(B15:INDIRECT(CONCATENATE("B",(ROW(B15)-(C$1-1))))))</f>
        <v>449.40061156801903</v>
      </c>
      <c r="D16">
        <f t="shared" ca="1" si="0"/>
        <v>80.777488373182564</v>
      </c>
      <c r="E16">
        <f t="shared" ca="1" si="1"/>
        <v>0.15235915701184383</v>
      </c>
    </row>
    <row r="17" spans="1:5" x14ac:dyDescent="0.55000000000000004">
      <c r="A17">
        <v>12</v>
      </c>
      <c r="B17">
        <v>468.66635838436224</v>
      </c>
      <c r="C17">
        <f ca="1">IF(ROW(B16)-(C$1-1)&lt;ROW(B$6),"",AVERAGE(B16:INDIRECT(CONCATENATE("B",(ROW(B16)-(C$1-1))))))</f>
        <v>513.24589957178944</v>
      </c>
      <c r="D17">
        <f t="shared" ca="1" si="0"/>
        <v>44.579541187427196</v>
      </c>
      <c r="E17">
        <f t="shared" ca="1" si="1"/>
        <v>9.5119993978459758E-2</v>
      </c>
    </row>
    <row r="18" spans="1:5" x14ac:dyDescent="0.55000000000000004">
      <c r="A18">
        <v>13</v>
      </c>
      <c r="B18">
        <v>597.98633439933394</v>
      </c>
      <c r="C18">
        <f ca="1">IF(ROW(B17)-(C$1-1)&lt;ROW(B$6),"",AVERAGE(B17:INDIRECT(CONCATENATE("B",(ROW(B17)-(C$1-1))))))</f>
        <v>499.42222916278195</v>
      </c>
      <c r="D18">
        <f t="shared" ca="1" si="0"/>
        <v>98.564105236551995</v>
      </c>
      <c r="E18">
        <f t="shared" ca="1" si="1"/>
        <v>0.16482668510402967</v>
      </c>
    </row>
    <row r="19" spans="1:5" x14ac:dyDescent="0.55000000000000004">
      <c r="A19">
        <v>14</v>
      </c>
      <c r="B19">
        <v>532.68210304379602</v>
      </c>
      <c r="C19">
        <f ca="1">IF(ROW(B18)-(C$1-1)&lt;ROW(B$6),"",AVERAGE(B18:INDIRECT(CONCATENATE("B",(ROW(B18)-(C$1-1))))))</f>
        <v>533.32634639184812</v>
      </c>
      <c r="D19">
        <f t="shared" ca="1" si="0"/>
        <v>0.64424334805210037</v>
      </c>
      <c r="E19">
        <f t="shared" ca="1" si="1"/>
        <v>1.2094330640560905E-3</v>
      </c>
    </row>
    <row r="20" spans="1:5" x14ac:dyDescent="0.55000000000000004">
      <c r="A20">
        <v>15</v>
      </c>
      <c r="B20">
        <v>472.78124335662767</v>
      </c>
      <c r="C20">
        <f ca="1">IF(ROW(B19)-(C$1-1)&lt;ROW(B$6),"",AVERAGE(B19:INDIRECT(CONCATENATE("B",(ROW(B19)-(C$1-1))))))</f>
        <v>565.33421872156498</v>
      </c>
      <c r="D20">
        <f t="shared" ca="1" si="0"/>
        <v>92.552975364937311</v>
      </c>
      <c r="E20">
        <f t="shared" ca="1" si="1"/>
        <v>0.19576279022372908</v>
      </c>
    </row>
    <row r="21" spans="1:5" x14ac:dyDescent="0.55000000000000004">
      <c r="A21">
        <v>16</v>
      </c>
      <c r="B21">
        <v>599.8115249337875</v>
      </c>
      <c r="C21">
        <f ca="1">IF(ROW(B20)-(C$1-1)&lt;ROW(B$6),"",AVERAGE(B20:INDIRECT(CONCATENATE("B",(ROW(B20)-(C$1-1))))))</f>
        <v>502.73167320021184</v>
      </c>
      <c r="D21">
        <f t="shared" ca="1" si="0"/>
        <v>97.079851733575651</v>
      </c>
      <c r="E21">
        <f t="shared" ca="1" si="1"/>
        <v>0.16185059422506459</v>
      </c>
    </row>
    <row r="22" spans="1:5" x14ac:dyDescent="0.55000000000000004">
      <c r="A22">
        <v>17</v>
      </c>
      <c r="B22">
        <v>430.63482753417151</v>
      </c>
      <c r="C22">
        <f ca="1">IF(ROW(B21)-(C$1-1)&lt;ROW(B$6),"",AVERAGE(B21:INDIRECT(CONCATENATE("B",(ROW(B21)-(C$1-1))))))</f>
        <v>536.29638414520764</v>
      </c>
      <c r="D22">
        <f t="shared" ca="1" si="0"/>
        <v>105.66155661103613</v>
      </c>
      <c r="E22">
        <f t="shared" ca="1" si="1"/>
        <v>0.24536231130226394</v>
      </c>
    </row>
    <row r="23" spans="1:5" x14ac:dyDescent="0.55000000000000004">
      <c r="A23">
        <v>18</v>
      </c>
      <c r="B23">
        <v>558.35846050835164</v>
      </c>
      <c r="C23">
        <f ca="1">IF(ROW(B22)-(C$1-1)&lt;ROW(B$6),"",AVERAGE(B22:INDIRECT(CONCATENATE("B",(ROW(B22)-(C$1-1))))))</f>
        <v>515.22317623397953</v>
      </c>
      <c r="D23">
        <f t="shared" ca="1" si="0"/>
        <v>43.135284274372111</v>
      </c>
      <c r="E23">
        <f t="shared" ca="1" si="1"/>
        <v>7.725374884639527E-2</v>
      </c>
    </row>
    <row r="24" spans="1:5" x14ac:dyDescent="0.55000000000000004">
      <c r="A24">
        <v>19</v>
      </c>
      <c r="B24">
        <v>599.36166151060866</v>
      </c>
      <c r="C24">
        <f ca="1">IF(ROW(B23)-(C$1-1)&lt;ROW(B$6),"",AVERAGE(B23:INDIRECT(CONCATENATE("B",(ROW(B23)-(C$1-1))))))</f>
        <v>494.49664402126155</v>
      </c>
      <c r="D24">
        <f t="shared" ca="1" si="0"/>
        <v>104.86501748934711</v>
      </c>
      <c r="E24">
        <f t="shared" ca="1" si="1"/>
        <v>0.17496116989706892</v>
      </c>
    </row>
    <row r="25" spans="1:5" x14ac:dyDescent="0.55000000000000004">
      <c r="A25">
        <v>20</v>
      </c>
      <c r="B25">
        <v>429.53867687642423</v>
      </c>
      <c r="C25">
        <f ca="1">IF(ROW(B24)-(C$1-1)&lt;ROW(B$6),"",AVERAGE(B24:INDIRECT(CONCATENATE("B",(ROW(B24)-(C$1-1))))))</f>
        <v>578.86006100948021</v>
      </c>
      <c r="D25">
        <f t="shared" ca="1" si="0"/>
        <v>149.32138413305597</v>
      </c>
      <c r="E25">
        <f t="shared" ca="1" si="1"/>
        <v>0.34763198792460515</v>
      </c>
    </row>
    <row r="26" spans="1:5" x14ac:dyDescent="0.55000000000000004">
      <c r="A26">
        <v>21</v>
      </c>
      <c r="B26">
        <v>527.01287351911492</v>
      </c>
      <c r="C26">
        <f ca="1">IF(ROW(B25)-(C$1-1)&lt;ROW(B$6),"",AVERAGE(B25:INDIRECT(CONCATENATE("B",(ROW(B25)-(C$1-1))))))</f>
        <v>514.45016919351644</v>
      </c>
      <c r="D26">
        <f t="shared" ca="1" si="0"/>
        <v>12.562704325598474</v>
      </c>
      <c r="E26">
        <f t="shared" ca="1" si="1"/>
        <v>2.3837566323022318E-2</v>
      </c>
    </row>
    <row r="27" spans="1:5" x14ac:dyDescent="0.55000000000000004">
      <c r="A27">
        <v>22</v>
      </c>
      <c r="B27">
        <v>589.54304247292293</v>
      </c>
      <c r="C27">
        <f ca="1">IF(ROW(B26)-(C$1-1)&lt;ROW(B$6),"",AVERAGE(B26:INDIRECT(CONCATENATE("B",(ROW(B26)-(C$1-1))))))</f>
        <v>478.27577519776958</v>
      </c>
      <c r="D27">
        <f t="shared" ca="1" si="0"/>
        <v>111.26726727515336</v>
      </c>
      <c r="E27">
        <f t="shared" ca="1" si="1"/>
        <v>0.18873476448543405</v>
      </c>
    </row>
    <row r="28" spans="1:5" x14ac:dyDescent="0.55000000000000004">
      <c r="A28">
        <v>23</v>
      </c>
      <c r="B28">
        <v>499.33953578611403</v>
      </c>
      <c r="C28">
        <f ca="1">IF(ROW(B27)-(C$1-1)&lt;ROW(B$6),"",AVERAGE(B27:INDIRECT(CONCATENATE("B",(ROW(B27)-(C$1-1))))))</f>
        <v>558.27795799601893</v>
      </c>
      <c r="D28">
        <f t="shared" ca="1" si="0"/>
        <v>58.9384222099049</v>
      </c>
      <c r="E28">
        <f t="shared" ca="1" si="1"/>
        <v>0.11803275724426206</v>
      </c>
    </row>
    <row r="29" spans="1:5" x14ac:dyDescent="0.55000000000000004">
      <c r="A29">
        <v>24</v>
      </c>
      <c r="B29">
        <v>453.63523798812128</v>
      </c>
      <c r="C29">
        <f ca="1">IF(ROW(B28)-(C$1-1)&lt;ROW(B$6),"",AVERAGE(B28:INDIRECT(CONCATENATE("B",(ROW(B28)-(C$1-1))))))</f>
        <v>544.44128912951851</v>
      </c>
      <c r="D29">
        <f t="shared" ca="1" si="0"/>
        <v>90.806051141397234</v>
      </c>
      <c r="E29">
        <f t="shared" ca="1" si="1"/>
        <v>0.2001741565406677</v>
      </c>
    </row>
    <row r="30" spans="1:5" x14ac:dyDescent="0.55000000000000004">
      <c r="A30">
        <v>25</v>
      </c>
      <c r="B30">
        <v>504.64640851741927</v>
      </c>
      <c r="C30">
        <f ca="1">IF(ROW(B29)-(C$1-1)&lt;ROW(B$6),"",AVERAGE(B29:INDIRECT(CONCATENATE("B",(ROW(B29)-(C$1-1))))))</f>
        <v>476.48738688711762</v>
      </c>
      <c r="D30">
        <f t="shared" ca="1" si="0"/>
        <v>28.159021630301652</v>
      </c>
      <c r="E30">
        <f t="shared" ca="1" si="1"/>
        <v>5.579950863621308E-2</v>
      </c>
    </row>
    <row r="31" spans="1:5" x14ac:dyDescent="0.55000000000000004">
      <c r="A31">
        <v>26</v>
      </c>
      <c r="B31">
        <v>496.81455928930495</v>
      </c>
      <c r="C31">
        <f ca="1">IF(ROW(B30)-(C$1-1)&lt;ROW(B$6),"",AVERAGE(B30:INDIRECT(CONCATENATE("B",(ROW(B30)-(C$1-1))))))</f>
        <v>479.14082325277025</v>
      </c>
      <c r="D31">
        <f t="shared" ca="1" si="0"/>
        <v>17.673736036534706</v>
      </c>
      <c r="E31">
        <f t="shared" ca="1" si="1"/>
        <v>3.5574110512818002E-2</v>
      </c>
    </row>
    <row r="32" spans="1:5" x14ac:dyDescent="0.55000000000000004">
      <c r="A32">
        <v>27</v>
      </c>
      <c r="B32">
        <v>472.07940872169144</v>
      </c>
      <c r="C32">
        <f ca="1">IF(ROW(B31)-(C$1-1)&lt;ROW(B$6),"",AVERAGE(B31:INDIRECT(CONCATENATE("B",(ROW(B31)-(C$1-1))))))</f>
        <v>500.73048390336214</v>
      </c>
      <c r="D32">
        <f t="shared" ca="1" si="0"/>
        <v>28.651075181670706</v>
      </c>
      <c r="E32">
        <f t="shared" ca="1" si="1"/>
        <v>6.0691219850602704E-2</v>
      </c>
    </row>
    <row r="33" spans="1:5" x14ac:dyDescent="0.55000000000000004">
      <c r="A33">
        <v>28</v>
      </c>
      <c r="B33">
        <v>405.97861356433646</v>
      </c>
      <c r="C33">
        <f ca="1">IF(ROW(B32)-(C$1-1)&lt;ROW(B$6),"",AVERAGE(B32:INDIRECT(CONCATENATE("B",(ROW(B32)-(C$1-1))))))</f>
        <v>484.44698400549817</v>
      </c>
      <c r="D33">
        <f t="shared" ca="1" si="0"/>
        <v>78.46837044116171</v>
      </c>
      <c r="E33">
        <f t="shared" ca="1" si="1"/>
        <v>0.19328202969176017</v>
      </c>
    </row>
    <row r="34" spans="1:5" x14ac:dyDescent="0.55000000000000004">
      <c r="A34">
        <v>29</v>
      </c>
      <c r="B34">
        <v>437.20707546363053</v>
      </c>
      <c r="C34">
        <f ca="1">IF(ROW(B33)-(C$1-1)&lt;ROW(B$6),"",AVERAGE(B33:INDIRECT(CONCATENATE("B",(ROW(B33)-(C$1-1))))))</f>
        <v>439.02901114301392</v>
      </c>
      <c r="D34">
        <f t="shared" ca="1" si="0"/>
        <v>1.8219356793833867</v>
      </c>
      <c r="E34">
        <f t="shared" ca="1" si="1"/>
        <v>4.1672145343287018E-3</v>
      </c>
    </row>
    <row r="35" spans="1:5" x14ac:dyDescent="0.55000000000000004">
      <c r="A35">
        <v>30</v>
      </c>
      <c r="B35">
        <v>438.37040623720554</v>
      </c>
      <c r="C35">
        <f ca="1">IF(ROW(B34)-(C$1-1)&lt;ROW(B$6),"",AVERAGE(B34:INDIRECT(CONCATENATE("B",(ROW(B34)-(C$1-1))))))</f>
        <v>421.59284451398349</v>
      </c>
      <c r="D35">
        <f t="shared" ca="1" si="0"/>
        <v>16.77756172322205</v>
      </c>
      <c r="E35">
        <f t="shared" ca="1" si="1"/>
        <v>3.8272569234848355E-2</v>
      </c>
    </row>
    <row r="36" spans="1:5" x14ac:dyDescent="0.55000000000000004">
      <c r="A36">
        <v>31</v>
      </c>
      <c r="B36">
        <v>523.22865372875731</v>
      </c>
      <c r="C36">
        <f ca="1">IF(ROW(B35)-(C$1-1)&lt;ROW(B$6),"",AVERAGE(B35:INDIRECT(CONCATENATE("B",(ROW(B35)-(C$1-1))))))</f>
        <v>437.78874085041804</v>
      </c>
      <c r="D36">
        <f t="shared" ca="1" si="0"/>
        <v>85.439912878339271</v>
      </c>
      <c r="E36">
        <f t="shared" ca="1" si="1"/>
        <v>0.1632936427878269</v>
      </c>
    </row>
    <row r="37" spans="1:5" x14ac:dyDescent="0.55000000000000004">
      <c r="A37">
        <v>32</v>
      </c>
      <c r="B37">
        <v>440.53906235020065</v>
      </c>
      <c r="C37">
        <f ca="1">IF(ROW(B36)-(C$1-1)&lt;ROW(B$6),"",AVERAGE(B36:INDIRECT(CONCATENATE("B",(ROW(B36)-(C$1-1))))))</f>
        <v>480.79952998298143</v>
      </c>
      <c r="D37">
        <f t="shared" ca="1" si="0"/>
        <v>40.260467632780774</v>
      </c>
      <c r="E37">
        <f t="shared" ca="1" si="1"/>
        <v>9.1389098206179617E-2</v>
      </c>
    </row>
    <row r="38" spans="1:5" x14ac:dyDescent="0.55000000000000004">
      <c r="A38">
        <v>33</v>
      </c>
      <c r="B38">
        <v>432.73794501140543</v>
      </c>
      <c r="C38">
        <f ca="1">IF(ROW(B37)-(C$1-1)&lt;ROW(B$6),"",AVERAGE(B37:INDIRECT(CONCATENATE("B",(ROW(B37)-(C$1-1))))))</f>
        <v>481.88385803947898</v>
      </c>
      <c r="D38">
        <f t="shared" ca="1" si="0"/>
        <v>49.145913028073551</v>
      </c>
      <c r="E38">
        <f t="shared" ca="1" si="1"/>
        <v>0.11356968713889475</v>
      </c>
    </row>
    <row r="39" spans="1:5" x14ac:dyDescent="0.55000000000000004">
      <c r="A39">
        <v>34</v>
      </c>
      <c r="B39">
        <v>537.74460395725191</v>
      </c>
      <c r="C39">
        <f ca="1">IF(ROW(B38)-(C$1-1)&lt;ROW(B$6),"",AVERAGE(B38:INDIRECT(CONCATENATE("B",(ROW(B38)-(C$1-1))))))</f>
        <v>436.63850368080307</v>
      </c>
      <c r="D39">
        <f t="shared" ca="1" si="0"/>
        <v>101.10610027644884</v>
      </c>
      <c r="E39">
        <f t="shared" ca="1" si="1"/>
        <v>0.188018809547155</v>
      </c>
    </row>
    <row r="40" spans="1:5" x14ac:dyDescent="0.55000000000000004">
      <c r="A40">
        <v>35</v>
      </c>
      <c r="B40">
        <v>546.10763372121573</v>
      </c>
      <c r="C40">
        <f ca="1">IF(ROW(B39)-(C$1-1)&lt;ROW(B$6),"",AVERAGE(B39:INDIRECT(CONCATENATE("B",(ROW(B39)-(C$1-1))))))</f>
        <v>485.24127448432864</v>
      </c>
      <c r="D40">
        <f t="shared" ca="1" si="0"/>
        <v>60.866359236887092</v>
      </c>
      <c r="E40">
        <f t="shared" ca="1" si="1"/>
        <v>0.11145487716796677</v>
      </c>
    </row>
    <row r="41" spans="1:5" x14ac:dyDescent="0.55000000000000004">
      <c r="A41">
        <v>36</v>
      </c>
      <c r="B41">
        <v>428.68205737407442</v>
      </c>
      <c r="C41">
        <f ca="1">IF(ROW(B40)-(C$1-1)&lt;ROW(B$6),"",AVERAGE(B40:INDIRECT(CONCATENATE("B",(ROW(B40)-(C$1-1))))))</f>
        <v>541.92611883923382</v>
      </c>
      <c r="D41">
        <f t="shared" ca="1" si="0"/>
        <v>113.2440614651594</v>
      </c>
      <c r="E41">
        <f t="shared" ca="1" si="1"/>
        <v>0.26416795272198884</v>
      </c>
    </row>
    <row r="42" spans="1:5" x14ac:dyDescent="0.55000000000000004">
      <c r="A42">
        <v>37</v>
      </c>
      <c r="B42">
        <v>493.36060397387797</v>
      </c>
      <c r="C42">
        <f ca="1">IF(ROW(B41)-(C$1-1)&lt;ROW(B$6),"",AVERAGE(B41:INDIRECT(CONCATENATE("B",(ROW(B41)-(C$1-1))))))</f>
        <v>487.3948455476451</v>
      </c>
      <c r="D42">
        <f t="shared" ca="1" si="0"/>
        <v>5.9657584262328669</v>
      </c>
      <c r="E42">
        <f t="shared" ca="1" si="1"/>
        <v>1.2092085136470964E-2</v>
      </c>
    </row>
    <row r="43" spans="1:5" x14ac:dyDescent="0.55000000000000004">
      <c r="A43">
        <v>38</v>
      </c>
      <c r="B43">
        <v>400.86031816910349</v>
      </c>
      <c r="C43">
        <f ca="1">IF(ROW(B42)-(C$1-1)&lt;ROW(B$6),"",AVERAGE(B42:INDIRECT(CONCATENATE("B",(ROW(B42)-(C$1-1))))))</f>
        <v>461.02133067397619</v>
      </c>
      <c r="D43">
        <f t="shared" ca="1" si="0"/>
        <v>60.161012504872701</v>
      </c>
      <c r="E43">
        <f t="shared" ca="1" si="1"/>
        <v>0.15007974044338729</v>
      </c>
    </row>
    <row r="44" spans="1:5" x14ac:dyDescent="0.55000000000000004">
      <c r="A44">
        <v>39</v>
      </c>
      <c r="B44">
        <v>423.92100563539623</v>
      </c>
      <c r="C44">
        <f ca="1">IF(ROW(B43)-(C$1-1)&lt;ROW(B$6),"",AVERAGE(B43:INDIRECT(CONCATENATE("B",(ROW(B43)-(C$1-1))))))</f>
        <v>447.1104610714907</v>
      </c>
      <c r="D44">
        <f t="shared" ca="1" si="0"/>
        <v>23.189455436094477</v>
      </c>
      <c r="E44">
        <f t="shared" ca="1" si="1"/>
        <v>5.4702303324971689E-2</v>
      </c>
    </row>
    <row r="45" spans="1:5" x14ac:dyDescent="0.55000000000000004">
      <c r="A45">
        <v>40</v>
      </c>
      <c r="B45">
        <v>567.64341299530815</v>
      </c>
      <c r="C45">
        <f ca="1">IF(ROW(B44)-(C$1-1)&lt;ROW(B$6),"",AVERAGE(B44:INDIRECT(CONCATENATE("B",(ROW(B44)-(C$1-1))))))</f>
        <v>412.39066190224986</v>
      </c>
      <c r="D45">
        <f t="shared" ca="1" si="0"/>
        <v>155.25275109305829</v>
      </c>
      <c r="E45">
        <f t="shared" ca="1" si="1"/>
        <v>0.27350401244652783</v>
      </c>
    </row>
    <row r="46" spans="1:5" x14ac:dyDescent="0.55000000000000004">
      <c r="A46">
        <v>41</v>
      </c>
      <c r="B46">
        <v>458.46518796860198</v>
      </c>
      <c r="C46">
        <f ca="1">IF(ROW(B45)-(C$1-1)&lt;ROW(B$6),"",AVERAGE(B45:INDIRECT(CONCATENATE("B",(ROW(B45)-(C$1-1))))))</f>
        <v>495.78220931535219</v>
      </c>
      <c r="D46">
        <f t="shared" ca="1" si="0"/>
        <v>37.317021346750209</v>
      </c>
      <c r="E46">
        <f t="shared" ca="1" si="1"/>
        <v>8.1395539565603553E-2</v>
      </c>
    </row>
    <row r="47" spans="1:5" x14ac:dyDescent="0.55000000000000004">
      <c r="A47">
        <v>42</v>
      </c>
      <c r="B47">
        <v>494.20455482952281</v>
      </c>
      <c r="C47">
        <f ca="1">IF(ROW(B46)-(C$1-1)&lt;ROW(B$6),"",AVERAGE(B46:INDIRECT(CONCATENATE("B",(ROW(B46)-(C$1-1))))))</f>
        <v>513.05430048195512</v>
      </c>
      <c r="D47">
        <f t="shared" ca="1" si="0"/>
        <v>18.849745652432318</v>
      </c>
      <c r="E47">
        <f t="shared" ca="1" si="1"/>
        <v>3.8141586248501065E-2</v>
      </c>
    </row>
    <row r="48" spans="1:5" x14ac:dyDescent="0.55000000000000004">
      <c r="A48">
        <v>43</v>
      </c>
      <c r="B48">
        <v>433.46024959255061</v>
      </c>
      <c r="C48">
        <f ca="1">IF(ROW(B47)-(C$1-1)&lt;ROW(B$6),"",AVERAGE(B47:INDIRECT(CONCATENATE("B",(ROW(B47)-(C$1-1))))))</f>
        <v>476.33487139906242</v>
      </c>
      <c r="D48">
        <f t="shared" ca="1" si="0"/>
        <v>42.874621806511811</v>
      </c>
      <c r="E48">
        <f t="shared" ca="1" si="1"/>
        <v>9.8912465091813229E-2</v>
      </c>
    </row>
    <row r="49" spans="1:5" x14ac:dyDescent="0.55000000000000004">
      <c r="A49">
        <v>44</v>
      </c>
      <c r="B49">
        <v>451.63241296722219</v>
      </c>
      <c r="C49">
        <f ca="1">IF(ROW(B48)-(C$1-1)&lt;ROW(B$6),"",AVERAGE(B48:INDIRECT(CONCATENATE("B",(ROW(B48)-(C$1-1))))))</f>
        <v>463.83240221103671</v>
      </c>
      <c r="D49">
        <f t="shared" ca="1" si="0"/>
        <v>12.199989243814514</v>
      </c>
      <c r="E49">
        <f t="shared" ca="1" si="1"/>
        <v>2.7013094927489059E-2</v>
      </c>
    </row>
    <row r="50" spans="1:5" x14ac:dyDescent="0.55000000000000004">
      <c r="A50">
        <v>45</v>
      </c>
      <c r="B50">
        <v>445.11031352431604</v>
      </c>
      <c r="C50">
        <f ca="1">IF(ROW(B49)-(C$1-1)&lt;ROW(B$6),"",AVERAGE(B49:INDIRECT(CONCATENATE("B",(ROW(B49)-(C$1-1))))))</f>
        <v>442.54633127988643</v>
      </c>
      <c r="D50">
        <f t="shared" ca="1" si="0"/>
        <v>2.5639822444296101</v>
      </c>
      <c r="E50">
        <f t="shared" ca="1" si="1"/>
        <v>5.7603298924448348E-3</v>
      </c>
    </row>
    <row r="51" spans="1:5" x14ac:dyDescent="0.55000000000000004">
      <c r="A51">
        <v>46</v>
      </c>
      <c r="B51">
        <v>470.71029019897111</v>
      </c>
      <c r="C51">
        <f ca="1">IF(ROW(B50)-(C$1-1)&lt;ROW(B$6),"",AVERAGE(B50:INDIRECT(CONCATENATE("B",(ROW(B50)-(C$1-1))))))</f>
        <v>448.37136324576909</v>
      </c>
      <c r="D51">
        <f t="shared" ca="1" si="0"/>
        <v>22.338926953202019</v>
      </c>
      <c r="E51">
        <f t="shared" ca="1" si="1"/>
        <v>4.7457910775137856E-2</v>
      </c>
    </row>
    <row r="52" spans="1:5" x14ac:dyDescent="0.55000000000000004">
      <c r="A52">
        <v>47</v>
      </c>
      <c r="B52">
        <v>516.68234197074264</v>
      </c>
      <c r="C52">
        <f ca="1">IF(ROW(B51)-(C$1-1)&lt;ROW(B$6),"",AVERAGE(B51:INDIRECT(CONCATENATE("B",(ROW(B51)-(C$1-1))))))</f>
        <v>457.91030186164357</v>
      </c>
      <c r="D52">
        <f t="shared" ca="1" si="0"/>
        <v>58.772040109099066</v>
      </c>
      <c r="E52">
        <f t="shared" ca="1" si="1"/>
        <v>0.11374888463369831</v>
      </c>
    </row>
    <row r="53" spans="1:5" x14ac:dyDescent="0.55000000000000004">
      <c r="A53">
        <v>48</v>
      </c>
      <c r="B53">
        <v>588.35047312106951</v>
      </c>
      <c r="C53">
        <f ca="1">IF(ROW(B52)-(C$1-1)&lt;ROW(B$6),"",AVERAGE(B52:INDIRECT(CONCATENATE("B",(ROW(B52)-(C$1-1))))))</f>
        <v>493.6963160848569</v>
      </c>
      <c r="D53">
        <f t="shared" ca="1" si="0"/>
        <v>94.654157036212609</v>
      </c>
      <c r="E53">
        <f t="shared" ca="1" si="1"/>
        <v>0.16088056585404475</v>
      </c>
    </row>
    <row r="54" spans="1:5" x14ac:dyDescent="0.55000000000000004">
      <c r="A54">
        <v>49</v>
      </c>
      <c r="B54">
        <v>567.59503473357267</v>
      </c>
      <c r="C54">
        <f ca="1">IF(ROW(B53)-(C$1-1)&lt;ROW(B$6),"",AVERAGE(B53:INDIRECT(CONCATENATE("B",(ROW(B53)-(C$1-1))))))</f>
        <v>552.51640754590608</v>
      </c>
      <c r="D54">
        <f t="shared" ca="1" si="0"/>
        <v>15.078627187666598</v>
      </c>
      <c r="E54">
        <f t="shared" ca="1" si="1"/>
        <v>2.6565819404576817E-2</v>
      </c>
    </row>
    <row r="55" spans="1:5" x14ac:dyDescent="0.55000000000000004">
      <c r="A55">
        <v>50</v>
      </c>
      <c r="B55">
        <v>411.08528194559403</v>
      </c>
      <c r="C55">
        <f ca="1">IF(ROW(B54)-(C$1-1)&lt;ROW(B$6),"",AVERAGE(B54:INDIRECT(CONCATENATE("B",(ROW(B54)-(C$1-1))))))</f>
        <v>577.97275392732104</v>
      </c>
      <c r="D55">
        <f t="shared" ca="1" si="0"/>
        <v>166.887471981727</v>
      </c>
      <c r="E55">
        <f t="shared" ca="1" si="1"/>
        <v>0.40596800545102973</v>
      </c>
    </row>
    <row r="56" spans="1:5" x14ac:dyDescent="0.55000000000000004">
      <c r="A56">
        <v>51</v>
      </c>
      <c r="B56">
        <v>504.67857888897043</v>
      </c>
      <c r="C56">
        <f ca="1">IF(ROW(B55)-(C$1-1)&lt;ROW(B$6),"",AVERAGE(B55:INDIRECT(CONCATENATE("B",(ROW(B55)-(C$1-1))))))</f>
        <v>489.34015833958335</v>
      </c>
      <c r="D56">
        <f t="shared" ca="1" si="0"/>
        <v>15.338420549387081</v>
      </c>
      <c r="E56">
        <f t="shared" ca="1" si="1"/>
        <v>3.0392454110404282E-2</v>
      </c>
    </row>
    <row r="57" spans="1:5" x14ac:dyDescent="0.55000000000000004">
      <c r="A57">
        <v>52</v>
      </c>
      <c r="B57">
        <v>423.91582531572931</v>
      </c>
      <c r="C57">
        <f ca="1">IF(ROW(B56)-(C$1-1)&lt;ROW(B$6),"",AVERAGE(B56:INDIRECT(CONCATENATE("B",(ROW(B56)-(C$1-1))))))</f>
        <v>457.88193041728221</v>
      </c>
      <c r="D57">
        <f t="shared" ca="1" si="0"/>
        <v>33.966105101552898</v>
      </c>
      <c r="E57">
        <f t="shared" ca="1" si="1"/>
        <v>8.0124645208173584E-2</v>
      </c>
    </row>
    <row r="58" spans="1:5" x14ac:dyDescent="0.55000000000000004">
      <c r="A58">
        <v>53</v>
      </c>
      <c r="B58">
        <v>504.72109153047029</v>
      </c>
      <c r="C58">
        <f ca="1">IF(ROW(B57)-(C$1-1)&lt;ROW(B$6),"",AVERAGE(B57:INDIRECT(CONCATENATE("B",(ROW(B57)-(C$1-1))))))</f>
        <v>464.29720210234984</v>
      </c>
      <c r="D58">
        <f t="shared" ca="1" si="0"/>
        <v>40.423889428120447</v>
      </c>
      <c r="E58">
        <f t="shared" ca="1" si="1"/>
        <v>8.0091539875107504E-2</v>
      </c>
    </row>
    <row r="59" spans="1:5" x14ac:dyDescent="0.55000000000000004">
      <c r="A59">
        <v>54</v>
      </c>
      <c r="B59">
        <v>406.36226533797452</v>
      </c>
      <c r="C59">
        <f ca="1">IF(ROW(B58)-(C$1-1)&lt;ROW(B$6),"",AVERAGE(B58:INDIRECT(CONCATENATE("B",(ROW(B58)-(C$1-1))))))</f>
        <v>464.3184584230998</v>
      </c>
      <c r="D59">
        <f t="shared" ca="1" si="0"/>
        <v>57.956193085125278</v>
      </c>
      <c r="E59">
        <f t="shared" ca="1" si="1"/>
        <v>0.14262198542702453</v>
      </c>
    </row>
    <row r="60" spans="1:5" x14ac:dyDescent="0.55000000000000004">
      <c r="A60">
        <v>55</v>
      </c>
      <c r="B60">
        <v>452.72420413401596</v>
      </c>
      <c r="C60">
        <f ca="1">IF(ROW(B59)-(C$1-1)&lt;ROW(B$6),"",AVERAGE(B59:INDIRECT(CONCATENATE("B",(ROW(B59)-(C$1-1))))))</f>
        <v>455.54167843422238</v>
      </c>
      <c r="D60">
        <f t="shared" ca="1" si="0"/>
        <v>2.8174743002064133</v>
      </c>
      <c r="E60">
        <f t="shared" ca="1" si="1"/>
        <v>6.2233789898548941E-3</v>
      </c>
    </row>
    <row r="61" spans="1:5" x14ac:dyDescent="0.55000000000000004">
      <c r="A61">
        <v>56</v>
      </c>
      <c r="B61">
        <v>473.60130613719554</v>
      </c>
      <c r="C61">
        <f ca="1">IF(ROW(B60)-(C$1-1)&lt;ROW(B$6),"",AVERAGE(B60:INDIRECT(CONCATENATE("B",(ROW(B60)-(C$1-1))))))</f>
        <v>429.54323473599527</v>
      </c>
      <c r="D61">
        <f t="shared" ca="1" si="0"/>
        <v>44.058071401200266</v>
      </c>
      <c r="E61">
        <f t="shared" ca="1" si="1"/>
        <v>9.3027765823849459E-2</v>
      </c>
    </row>
    <row r="62" spans="1:5" x14ac:dyDescent="0.55000000000000004">
      <c r="A62">
        <v>57</v>
      </c>
      <c r="B62">
        <v>478.04684517290633</v>
      </c>
      <c r="C62">
        <f ca="1">IF(ROW(B61)-(C$1-1)&lt;ROW(B$6),"",AVERAGE(B61:INDIRECT(CONCATENATE("B",(ROW(B61)-(C$1-1))))))</f>
        <v>463.16275513560572</v>
      </c>
      <c r="D62">
        <f t="shared" ca="1" si="0"/>
        <v>14.884090037300609</v>
      </c>
      <c r="E62">
        <f t="shared" ca="1" si="1"/>
        <v>3.1135212349151963E-2</v>
      </c>
    </row>
    <row r="63" spans="1:5" x14ac:dyDescent="0.55000000000000004">
      <c r="A63">
        <v>58</v>
      </c>
      <c r="B63">
        <v>529.75346216440505</v>
      </c>
      <c r="C63">
        <f ca="1">IF(ROW(B62)-(C$1-1)&lt;ROW(B$6),"",AVERAGE(B62:INDIRECT(CONCATENATE("B",(ROW(B62)-(C$1-1))))))</f>
        <v>475.82407565505093</v>
      </c>
      <c r="D63">
        <f t="shared" ca="1" si="0"/>
        <v>53.929386509354117</v>
      </c>
      <c r="E63">
        <f t="shared" ca="1" si="1"/>
        <v>0.10180091374771899</v>
      </c>
    </row>
    <row r="64" spans="1:5" x14ac:dyDescent="0.55000000000000004">
      <c r="A64">
        <v>59</v>
      </c>
      <c r="B64">
        <v>432.43294396822216</v>
      </c>
      <c r="C64">
        <f ca="1">IF(ROW(B63)-(C$1-1)&lt;ROW(B$6),"",AVERAGE(B63:INDIRECT(CONCATENATE("B",(ROW(B63)-(C$1-1))))))</f>
        <v>503.90015366865566</v>
      </c>
      <c r="D64">
        <f t="shared" ca="1" si="0"/>
        <v>71.4672097004335</v>
      </c>
      <c r="E64">
        <f t="shared" ca="1" si="1"/>
        <v>0.16526772693267641</v>
      </c>
    </row>
    <row r="65" spans="1:5" x14ac:dyDescent="0.55000000000000004">
      <c r="A65">
        <v>60</v>
      </c>
      <c r="B65">
        <v>502.15780156392583</v>
      </c>
      <c r="C65">
        <f ca="1">IF(ROW(B64)-(C$1-1)&lt;ROW(B$6),"",AVERAGE(B64:INDIRECT(CONCATENATE("B",(ROW(B64)-(C$1-1))))))</f>
        <v>481.09320306631361</v>
      </c>
      <c r="D65">
        <f t="shared" ca="1" si="0"/>
        <v>21.064598497612224</v>
      </c>
      <c r="E65">
        <f t="shared" ca="1" si="1"/>
        <v>4.1948165361582364E-2</v>
      </c>
    </row>
    <row r="66" spans="1:5" x14ac:dyDescent="0.55000000000000004">
      <c r="A66">
        <v>61</v>
      </c>
      <c r="B66">
        <v>562.89827425791418</v>
      </c>
      <c r="C66">
        <f ca="1">IF(ROW(B65)-(C$1-1)&lt;ROW(B$6),"",AVERAGE(B65:INDIRECT(CONCATENATE("B",(ROW(B65)-(C$1-1))))))</f>
        <v>467.29537276607402</v>
      </c>
      <c r="D66">
        <f t="shared" ca="1" si="0"/>
        <v>95.602901491840157</v>
      </c>
      <c r="E66">
        <f t="shared" ca="1" si="1"/>
        <v>0.16984045939362019</v>
      </c>
    </row>
    <row r="67" spans="1:5" x14ac:dyDescent="0.55000000000000004">
      <c r="A67">
        <v>62</v>
      </c>
      <c r="B67">
        <v>443.21387351286052</v>
      </c>
      <c r="C67">
        <f ca="1">IF(ROW(B66)-(C$1-1)&lt;ROW(B$6),"",AVERAGE(B66:INDIRECT(CONCATENATE("B",(ROW(B66)-(C$1-1))))))</f>
        <v>532.52803791092003</v>
      </c>
      <c r="D67">
        <f t="shared" ca="1" si="0"/>
        <v>89.314164398059518</v>
      </c>
      <c r="E67">
        <f t="shared" ca="1" si="1"/>
        <v>0.20151482102797474</v>
      </c>
    </row>
    <row r="68" spans="1:5" x14ac:dyDescent="0.55000000000000004">
      <c r="A68">
        <v>63</v>
      </c>
      <c r="B68">
        <v>580.78916507763324</v>
      </c>
      <c r="C68">
        <f ca="1">IF(ROW(B67)-(C$1-1)&lt;ROW(B$6),"",AVERAGE(B67:INDIRECT(CONCATENATE("B",(ROW(B67)-(C$1-1))))))</f>
        <v>503.05607388538738</v>
      </c>
      <c r="D68">
        <f t="shared" ca="1" si="0"/>
        <v>77.733091192245865</v>
      </c>
      <c r="E68">
        <f t="shared" ca="1" si="1"/>
        <v>0.13384046374531694</v>
      </c>
    </row>
    <row r="69" spans="1:5" x14ac:dyDescent="0.55000000000000004">
      <c r="A69">
        <v>64</v>
      </c>
      <c r="B69">
        <v>450.81411659843621</v>
      </c>
      <c r="C69">
        <f ca="1">IF(ROW(B68)-(C$1-1)&lt;ROW(B$6),"",AVERAGE(B68:INDIRECT(CONCATENATE("B",(ROW(B68)-(C$1-1))))))</f>
        <v>512.00151929524691</v>
      </c>
      <c r="D69">
        <f t="shared" ca="1" si="0"/>
        <v>61.187402696810693</v>
      </c>
      <c r="E69">
        <f t="shared" ca="1" si="1"/>
        <v>0.1357264567456159</v>
      </c>
    </row>
    <row r="70" spans="1:5" x14ac:dyDescent="0.55000000000000004">
      <c r="A70">
        <v>65</v>
      </c>
      <c r="B70">
        <v>519.46743588130903</v>
      </c>
      <c r="C70">
        <f ca="1">IF(ROW(B69)-(C$1-1)&lt;ROW(B$6),"",AVERAGE(B69:INDIRECT(CONCATENATE("B",(ROW(B69)-(C$1-1))))))</f>
        <v>515.8016408380347</v>
      </c>
      <c r="D70">
        <f t="shared" ca="1" si="0"/>
        <v>3.6657950432743291</v>
      </c>
      <c r="E70">
        <f t="shared" ca="1" si="1"/>
        <v>7.0568331911991331E-3</v>
      </c>
    </row>
    <row r="71" spans="1:5" x14ac:dyDescent="0.55000000000000004">
      <c r="A71">
        <v>66</v>
      </c>
      <c r="B71">
        <v>544.5283641581035</v>
      </c>
      <c r="C71">
        <f ca="1">IF(ROW(B70)-(C$1-1)&lt;ROW(B$6),"",AVERAGE(B70:INDIRECT(CONCATENATE("B",(ROW(B70)-(C$1-1))))))</f>
        <v>485.14077623987259</v>
      </c>
      <c r="D71">
        <f t="shared" ref="D71:D105" ca="1" si="2">IF(C71="","",ABS(B71-C71))</f>
        <v>59.387587918230906</v>
      </c>
      <c r="E71">
        <f t="shared" ref="E71:E105" ca="1" si="3">IF(C71="","",D71/B71)</f>
        <v>0.10906243242268965</v>
      </c>
    </row>
    <row r="72" spans="1:5" x14ac:dyDescent="0.55000000000000004">
      <c r="A72">
        <v>67</v>
      </c>
      <c r="B72">
        <v>430.04258094831931</v>
      </c>
      <c r="C72">
        <f ca="1">IF(ROW(B71)-(C$1-1)&lt;ROW(B$6),"",AVERAGE(B71:INDIRECT(CONCATENATE("B",(ROW(B71)-(C$1-1))))))</f>
        <v>531.99790001970632</v>
      </c>
      <c r="D72">
        <f t="shared" ca="1" si="2"/>
        <v>101.95531907138701</v>
      </c>
      <c r="E72">
        <f t="shared" ca="1" si="3"/>
        <v>0.23708191604319193</v>
      </c>
    </row>
    <row r="73" spans="1:5" x14ac:dyDescent="0.55000000000000004">
      <c r="A73">
        <v>68</v>
      </c>
      <c r="B73">
        <v>450.31176199498503</v>
      </c>
      <c r="C73">
        <f ca="1">IF(ROW(B72)-(C$1-1)&lt;ROW(B$6),"",AVERAGE(B72:INDIRECT(CONCATENATE("B",(ROW(B72)-(C$1-1))))))</f>
        <v>487.28547255321143</v>
      </c>
      <c r="D73">
        <f t="shared" ca="1" si="2"/>
        <v>36.973710558226401</v>
      </c>
      <c r="E73">
        <f t="shared" ca="1" si="3"/>
        <v>8.2106917204259403E-2</v>
      </c>
    </row>
    <row r="74" spans="1:5" x14ac:dyDescent="0.55000000000000004">
      <c r="A74">
        <v>69</v>
      </c>
      <c r="B74">
        <v>503.73305285172466</v>
      </c>
      <c r="C74">
        <f ca="1">IF(ROW(B73)-(C$1-1)&lt;ROW(B$6),"",AVERAGE(B73:INDIRECT(CONCATENATE("B",(ROW(B73)-(C$1-1))))))</f>
        <v>440.17717147165217</v>
      </c>
      <c r="D74">
        <f t="shared" ca="1" si="2"/>
        <v>63.555881380072492</v>
      </c>
      <c r="E74">
        <f t="shared" ca="1" si="3"/>
        <v>0.12616976595097554</v>
      </c>
    </row>
    <row r="75" spans="1:5" x14ac:dyDescent="0.55000000000000004">
      <c r="A75">
        <v>70</v>
      </c>
      <c r="B75">
        <v>430.23499982060616</v>
      </c>
      <c r="C75">
        <f ca="1">IF(ROW(B74)-(C$1-1)&lt;ROW(B$6),"",AVERAGE(B74:INDIRECT(CONCATENATE("B",(ROW(B74)-(C$1-1))))))</f>
        <v>477.02240742335482</v>
      </c>
      <c r="D75">
        <f t="shared" ca="1" si="2"/>
        <v>46.787407602748658</v>
      </c>
      <c r="E75">
        <f t="shared" ca="1" si="3"/>
        <v>0.10874849238731732</v>
      </c>
    </row>
    <row r="76" spans="1:5" x14ac:dyDescent="0.55000000000000004">
      <c r="A76">
        <v>71</v>
      </c>
      <c r="B76">
        <v>433.61281370975246</v>
      </c>
      <c r="C76">
        <f ca="1">IF(ROW(B75)-(C$1-1)&lt;ROW(B$6),"",AVERAGE(B75:INDIRECT(CONCATENATE("B",(ROW(B75)-(C$1-1))))))</f>
        <v>466.98402633616541</v>
      </c>
      <c r="D76">
        <f t="shared" ca="1" si="2"/>
        <v>33.371212626412955</v>
      </c>
      <c r="E76">
        <f t="shared" ca="1" si="3"/>
        <v>7.6960854410429519E-2</v>
      </c>
    </row>
    <row r="77" spans="1:5" x14ac:dyDescent="0.55000000000000004">
      <c r="A77">
        <v>72</v>
      </c>
      <c r="B77">
        <v>597.86957132647808</v>
      </c>
      <c r="C77">
        <f ca="1">IF(ROW(B76)-(C$1-1)&lt;ROW(B$6),"",AVERAGE(B76:INDIRECT(CONCATENATE("B",(ROW(B76)-(C$1-1))))))</f>
        <v>431.92390676517931</v>
      </c>
      <c r="D77">
        <f t="shared" ca="1" si="2"/>
        <v>165.94566456129877</v>
      </c>
      <c r="E77">
        <f t="shared" ca="1" si="3"/>
        <v>0.27756164976437808</v>
      </c>
    </row>
    <row r="78" spans="1:5" x14ac:dyDescent="0.55000000000000004">
      <c r="A78">
        <v>73</v>
      </c>
      <c r="B78">
        <v>409.18695319944084</v>
      </c>
      <c r="C78">
        <f ca="1">IF(ROW(B77)-(C$1-1)&lt;ROW(B$6),"",AVERAGE(B77:INDIRECT(CONCATENATE("B",(ROW(B77)-(C$1-1))))))</f>
        <v>515.74119251811521</v>
      </c>
      <c r="D78">
        <f t="shared" ca="1" si="2"/>
        <v>106.55423931867438</v>
      </c>
      <c r="E78">
        <f t="shared" ca="1" si="3"/>
        <v>0.26040478193531019</v>
      </c>
    </row>
    <row r="79" spans="1:5" x14ac:dyDescent="0.55000000000000004">
      <c r="A79">
        <v>74</v>
      </c>
      <c r="B79">
        <v>559.38273926904174</v>
      </c>
      <c r="C79">
        <f ca="1">IF(ROW(B78)-(C$1-1)&lt;ROW(B$6),"",AVERAGE(B78:INDIRECT(CONCATENATE("B",(ROW(B78)-(C$1-1))))))</f>
        <v>503.52826226295946</v>
      </c>
      <c r="D79">
        <f t="shared" ca="1" si="2"/>
        <v>55.854477006082277</v>
      </c>
      <c r="E79">
        <f t="shared" ca="1" si="3"/>
        <v>9.9850197521411915E-2</v>
      </c>
    </row>
    <row r="80" spans="1:5" x14ac:dyDescent="0.55000000000000004">
      <c r="A80">
        <v>75</v>
      </c>
      <c r="B80">
        <v>406.71230287031653</v>
      </c>
      <c r="C80">
        <f ca="1">IF(ROW(B79)-(C$1-1)&lt;ROW(B$6),"",AVERAGE(B79:INDIRECT(CONCATENATE("B",(ROW(B79)-(C$1-1))))))</f>
        <v>484.28484623424129</v>
      </c>
      <c r="D80">
        <f t="shared" ca="1" si="2"/>
        <v>77.572543363924751</v>
      </c>
      <c r="E80">
        <f t="shared" ca="1" si="3"/>
        <v>0.19073075197496392</v>
      </c>
    </row>
    <row r="81" spans="1:5" x14ac:dyDescent="0.55000000000000004">
      <c r="A81">
        <v>76</v>
      </c>
      <c r="B81">
        <v>493.65684504960205</v>
      </c>
      <c r="C81">
        <f ca="1">IF(ROW(B80)-(C$1-1)&lt;ROW(B$6),"",AVERAGE(B80:INDIRECT(CONCATENATE("B",(ROW(B80)-(C$1-1))))))</f>
        <v>483.04752106967914</v>
      </c>
      <c r="D81">
        <f t="shared" ca="1" si="2"/>
        <v>10.60932397992292</v>
      </c>
      <c r="E81">
        <f t="shared" ca="1" si="3"/>
        <v>2.1491293165107245E-2</v>
      </c>
    </row>
    <row r="82" spans="1:5" x14ac:dyDescent="0.55000000000000004">
      <c r="A82">
        <v>77</v>
      </c>
      <c r="B82">
        <v>419.10625767917094</v>
      </c>
      <c r="C82">
        <f ca="1">IF(ROW(B81)-(C$1-1)&lt;ROW(B$6),"",AVERAGE(B81:INDIRECT(CONCATENATE("B",(ROW(B81)-(C$1-1))))))</f>
        <v>450.18457395995927</v>
      </c>
      <c r="D82">
        <f t="shared" ca="1" si="2"/>
        <v>31.078316280788329</v>
      </c>
      <c r="E82">
        <f t="shared" ca="1" si="3"/>
        <v>7.415378728269674E-2</v>
      </c>
    </row>
    <row r="83" spans="1:5" x14ac:dyDescent="0.55000000000000004">
      <c r="A83">
        <v>78</v>
      </c>
      <c r="B83">
        <v>446.62349578562049</v>
      </c>
      <c r="C83">
        <f ca="1">IF(ROW(B82)-(C$1-1)&lt;ROW(B$6),"",AVERAGE(B82:INDIRECT(CONCATENATE("B",(ROW(B82)-(C$1-1))))))</f>
        <v>456.3815513643865</v>
      </c>
      <c r="D83">
        <f t="shared" ca="1" si="2"/>
        <v>9.7580555787660046</v>
      </c>
      <c r="E83">
        <f t="shared" ca="1" si="3"/>
        <v>2.1848504771566867E-2</v>
      </c>
    </row>
    <row r="84" spans="1:5" x14ac:dyDescent="0.55000000000000004">
      <c r="A84">
        <v>79</v>
      </c>
      <c r="B84">
        <v>452.06229607690989</v>
      </c>
      <c r="C84">
        <f ca="1">IF(ROW(B83)-(C$1-1)&lt;ROW(B$6),"",AVERAGE(B83:INDIRECT(CONCATENATE("B",(ROW(B83)-(C$1-1))))))</f>
        <v>432.86487673239571</v>
      </c>
      <c r="D84">
        <f t="shared" ca="1" si="2"/>
        <v>19.197419344514174</v>
      </c>
      <c r="E84">
        <f t="shared" ca="1" si="3"/>
        <v>4.2466313849027777E-2</v>
      </c>
    </row>
    <row r="85" spans="1:5" x14ac:dyDescent="0.55000000000000004">
      <c r="A85">
        <v>80</v>
      </c>
      <c r="B85">
        <v>437.76814220036152</v>
      </c>
      <c r="C85">
        <f ca="1">IF(ROW(B84)-(C$1-1)&lt;ROW(B$6),"",AVERAGE(B84:INDIRECT(CONCATENATE("B",(ROW(B84)-(C$1-1))))))</f>
        <v>449.34289593126516</v>
      </c>
      <c r="D85">
        <f t="shared" ca="1" si="2"/>
        <v>11.574753730903637</v>
      </c>
      <c r="E85">
        <f t="shared" ca="1" si="3"/>
        <v>2.6440374744322998E-2</v>
      </c>
    </row>
    <row r="86" spans="1:5" x14ac:dyDescent="0.55000000000000004">
      <c r="A86">
        <v>81</v>
      </c>
      <c r="B86">
        <v>575.15806753625498</v>
      </c>
      <c r="C86">
        <f ca="1">IF(ROW(B85)-(C$1-1)&lt;ROW(B$6),"",AVERAGE(B85:INDIRECT(CONCATENATE("B",(ROW(B85)-(C$1-1))))))</f>
        <v>444.91521913863573</v>
      </c>
      <c r="D86">
        <f t="shared" ca="1" si="2"/>
        <v>130.24284839761924</v>
      </c>
      <c r="E86">
        <f t="shared" ca="1" si="3"/>
        <v>0.22644705125240969</v>
      </c>
    </row>
    <row r="87" spans="1:5" x14ac:dyDescent="0.55000000000000004">
      <c r="A87">
        <v>82</v>
      </c>
      <c r="B87">
        <v>494.14804392068646</v>
      </c>
      <c r="C87">
        <f ca="1">IF(ROW(B86)-(C$1-1)&lt;ROW(B$6),"",AVERAGE(B86:INDIRECT(CONCATENATE("B",(ROW(B86)-(C$1-1))))))</f>
        <v>506.46310486830828</v>
      </c>
      <c r="D87">
        <f t="shared" ca="1" si="2"/>
        <v>12.315060947621816</v>
      </c>
      <c r="E87">
        <f t="shared" ca="1" si="3"/>
        <v>2.4921804506016526E-2</v>
      </c>
    </row>
    <row r="88" spans="1:5" x14ac:dyDescent="0.55000000000000004">
      <c r="A88">
        <v>83</v>
      </c>
      <c r="B88">
        <v>583.3661890719959</v>
      </c>
      <c r="C88">
        <f ca="1">IF(ROW(B87)-(C$1-1)&lt;ROW(B$6),"",AVERAGE(B87:INDIRECT(CONCATENATE("B",(ROW(B87)-(C$1-1))))))</f>
        <v>534.65305572847069</v>
      </c>
      <c r="D88">
        <f t="shared" ca="1" si="2"/>
        <v>48.713133343525215</v>
      </c>
      <c r="E88">
        <f t="shared" ca="1" si="3"/>
        <v>8.3503525326033765E-2</v>
      </c>
    </row>
    <row r="89" spans="1:5" x14ac:dyDescent="0.55000000000000004">
      <c r="A89">
        <v>84</v>
      </c>
      <c r="B89">
        <v>506.62153927091049</v>
      </c>
      <c r="C89">
        <f ca="1">IF(ROW(B88)-(C$1-1)&lt;ROW(B$6),"",AVERAGE(B88:INDIRECT(CONCATENATE("B",(ROW(B88)-(C$1-1))))))</f>
        <v>538.75711649634115</v>
      </c>
      <c r="D89">
        <f t="shared" ca="1" si="2"/>
        <v>32.135577225430666</v>
      </c>
      <c r="E89">
        <f t="shared" ca="1" si="3"/>
        <v>6.3431131001018312E-2</v>
      </c>
    </row>
    <row r="90" spans="1:5" x14ac:dyDescent="0.55000000000000004">
      <c r="A90">
        <v>85</v>
      </c>
      <c r="B90">
        <v>491.19218408605218</v>
      </c>
      <c r="C90">
        <f ca="1">IF(ROW(B89)-(C$1-1)&lt;ROW(B$6),"",AVERAGE(B89:INDIRECT(CONCATENATE("B",(ROW(B89)-(C$1-1))))))</f>
        <v>544.9938641714532</v>
      </c>
      <c r="D90">
        <f t="shared" ca="1" si="2"/>
        <v>53.801680085401017</v>
      </c>
      <c r="E90">
        <f t="shared" ca="1" si="3"/>
        <v>0.10953285053895621</v>
      </c>
    </row>
    <row r="91" spans="1:5" x14ac:dyDescent="0.55000000000000004">
      <c r="A91">
        <v>86</v>
      </c>
      <c r="B91">
        <v>490.04316413885635</v>
      </c>
      <c r="C91">
        <f ca="1">IF(ROW(B90)-(C$1-1)&lt;ROW(B$6),"",AVERAGE(B90:INDIRECT(CONCATENATE("B",(ROW(B90)-(C$1-1))))))</f>
        <v>498.90686167848133</v>
      </c>
      <c r="D91">
        <f t="shared" ca="1" si="2"/>
        <v>8.8636975396249795</v>
      </c>
      <c r="E91">
        <f t="shared" ca="1" si="3"/>
        <v>1.8087585315471114E-2</v>
      </c>
    </row>
    <row r="92" spans="1:5" x14ac:dyDescent="0.55000000000000004">
      <c r="A92">
        <v>87</v>
      </c>
      <c r="B92">
        <v>440.79159989211155</v>
      </c>
      <c r="C92">
        <f ca="1">IF(ROW(B91)-(C$1-1)&lt;ROW(B$6),"",AVERAGE(B91:INDIRECT(CONCATENATE("B",(ROW(B91)-(C$1-1))))))</f>
        <v>490.61767411245427</v>
      </c>
      <c r="D92">
        <f t="shared" ca="1" si="2"/>
        <v>49.826074220342718</v>
      </c>
      <c r="E92">
        <f t="shared" ca="1" si="3"/>
        <v>0.1130377126799562</v>
      </c>
    </row>
    <row r="93" spans="1:5" x14ac:dyDescent="0.55000000000000004">
      <c r="A93">
        <v>88</v>
      </c>
      <c r="B93">
        <v>597.96354744807161</v>
      </c>
      <c r="C93">
        <f ca="1">IF(ROW(B92)-(C$1-1)&lt;ROW(B$6),"",AVERAGE(B92:INDIRECT(CONCATENATE("B",(ROW(B92)-(C$1-1))))))</f>
        <v>465.41738201548395</v>
      </c>
      <c r="D93">
        <f t="shared" ca="1" si="2"/>
        <v>132.54616543258766</v>
      </c>
      <c r="E93">
        <f t="shared" ca="1" si="3"/>
        <v>0.22166261806134302</v>
      </c>
    </row>
    <row r="94" spans="1:5" x14ac:dyDescent="0.55000000000000004">
      <c r="A94">
        <v>89</v>
      </c>
      <c r="B94">
        <v>430.73267603778964</v>
      </c>
      <c r="C94">
        <f ca="1">IF(ROW(B93)-(C$1-1)&lt;ROW(B$6),"",AVERAGE(B93:INDIRECT(CONCATENATE("B",(ROW(B93)-(C$1-1))))))</f>
        <v>519.37757367009158</v>
      </c>
      <c r="D94">
        <f t="shared" ca="1" si="2"/>
        <v>88.644897632301934</v>
      </c>
      <c r="E94">
        <f t="shared" ca="1" si="3"/>
        <v>0.20580026212017594</v>
      </c>
    </row>
    <row r="95" spans="1:5" x14ac:dyDescent="0.55000000000000004">
      <c r="A95">
        <v>90</v>
      </c>
      <c r="B95">
        <v>557.13409207758968</v>
      </c>
      <c r="C95">
        <f ca="1">IF(ROW(B94)-(C$1-1)&lt;ROW(B$6),"",AVERAGE(B94:INDIRECT(CONCATENATE("B",(ROW(B94)-(C$1-1))))))</f>
        <v>514.34811174293066</v>
      </c>
      <c r="D95">
        <f t="shared" ca="1" si="2"/>
        <v>42.78598033465903</v>
      </c>
      <c r="E95">
        <f t="shared" ca="1" si="3"/>
        <v>7.6796557494996032E-2</v>
      </c>
    </row>
    <row r="96" spans="1:5" x14ac:dyDescent="0.55000000000000004">
      <c r="A96">
        <v>91</v>
      </c>
      <c r="B96">
        <v>594.89512967700091</v>
      </c>
      <c r="C96">
        <f ca="1">IF(ROW(B95)-(C$1-1)&lt;ROW(B$6),"",AVERAGE(B95:INDIRECT(CONCATENATE("B",(ROW(B95)-(C$1-1))))))</f>
        <v>493.93338405768964</v>
      </c>
      <c r="D96">
        <f t="shared" ca="1" si="2"/>
        <v>100.96174561931127</v>
      </c>
      <c r="E96">
        <f t="shared" ca="1" si="3"/>
        <v>0.16971351853918956</v>
      </c>
    </row>
    <row r="97" spans="1:5" x14ac:dyDescent="0.55000000000000004">
      <c r="A97">
        <v>92</v>
      </c>
      <c r="B97">
        <v>452.72347197731403</v>
      </c>
      <c r="C97">
        <f ca="1">IF(ROW(B96)-(C$1-1)&lt;ROW(B$6),"",AVERAGE(B96:INDIRECT(CONCATENATE("B",(ROW(B96)-(C$1-1))))))</f>
        <v>576.01461087729535</v>
      </c>
      <c r="D97">
        <f t="shared" ca="1" si="2"/>
        <v>123.29113889998132</v>
      </c>
      <c r="E97">
        <f t="shared" ca="1" si="3"/>
        <v>0.27233211117041317</v>
      </c>
    </row>
    <row r="98" spans="1:5" x14ac:dyDescent="0.55000000000000004">
      <c r="A98">
        <v>93</v>
      </c>
      <c r="B98">
        <v>564.04070906456127</v>
      </c>
      <c r="C98">
        <f ca="1">IF(ROW(B97)-(C$1-1)&lt;ROW(B$6),"",AVERAGE(B97:INDIRECT(CONCATENATE("B",(ROW(B97)-(C$1-1))))))</f>
        <v>523.80930082715747</v>
      </c>
      <c r="D98">
        <f t="shared" ca="1" si="2"/>
        <v>40.231408237403798</v>
      </c>
      <c r="E98">
        <f t="shared" ca="1" si="3"/>
        <v>7.13271357738096E-2</v>
      </c>
    </row>
    <row r="99" spans="1:5" x14ac:dyDescent="0.55000000000000004">
      <c r="A99">
        <v>94</v>
      </c>
      <c r="B99">
        <v>493.50156351348835</v>
      </c>
      <c r="C99">
        <f ca="1">IF(ROW(B98)-(C$1-1)&lt;ROW(B$6),"",AVERAGE(B98:INDIRECT(CONCATENATE("B",(ROW(B98)-(C$1-1))))))</f>
        <v>508.38209052093765</v>
      </c>
      <c r="D99">
        <f t="shared" ca="1" si="2"/>
        <v>14.880527007449302</v>
      </c>
      <c r="E99">
        <f t="shared" ca="1" si="3"/>
        <v>3.0152948050472771E-2</v>
      </c>
    </row>
    <row r="100" spans="1:5" x14ac:dyDescent="0.55000000000000004">
      <c r="A100">
        <v>95</v>
      </c>
      <c r="B100">
        <v>599.09582530377929</v>
      </c>
      <c r="C100">
        <f ca="1">IF(ROW(B99)-(C$1-1)&lt;ROW(B$6),"",AVERAGE(B99:INDIRECT(CONCATENATE("B",(ROW(B99)-(C$1-1))))))</f>
        <v>528.77113628902475</v>
      </c>
      <c r="D100">
        <f t="shared" ca="1" si="2"/>
        <v>70.32468901475454</v>
      </c>
      <c r="E100">
        <f t="shared" ca="1" si="3"/>
        <v>0.11738470883033694</v>
      </c>
    </row>
    <row r="101" spans="1:5" x14ac:dyDescent="0.55000000000000004">
      <c r="A101">
        <v>96</v>
      </c>
      <c r="B101">
        <v>588.23504902208595</v>
      </c>
      <c r="C101">
        <f ca="1">IF(ROW(B100)-(C$1-1)&lt;ROW(B$6),"",AVERAGE(B100:INDIRECT(CONCATENATE("B",(ROW(B100)-(C$1-1))))))</f>
        <v>546.29869440863376</v>
      </c>
      <c r="D101">
        <f t="shared" ca="1" si="2"/>
        <v>41.936354613452181</v>
      </c>
      <c r="E101">
        <f t="shared" ca="1" si="3"/>
        <v>7.1291832547498601E-2</v>
      </c>
    </row>
    <row r="102" spans="1:5" x14ac:dyDescent="0.55000000000000004">
      <c r="A102">
        <v>97</v>
      </c>
      <c r="B102">
        <v>477.27120565233901</v>
      </c>
      <c r="C102">
        <f ca="1">IF(ROW(B101)-(C$1-1)&lt;ROW(B$6),"",AVERAGE(B101:INDIRECT(CONCATENATE("B",(ROW(B101)-(C$1-1))))))</f>
        <v>593.66543716293268</v>
      </c>
      <c r="D102">
        <f t="shared" ca="1" si="2"/>
        <v>116.39423151059367</v>
      </c>
      <c r="E102">
        <f t="shared" ca="1" si="3"/>
        <v>0.24387440543685196</v>
      </c>
    </row>
    <row r="103" spans="1:5" x14ac:dyDescent="0.55000000000000004">
      <c r="A103">
        <v>98</v>
      </c>
      <c r="B103">
        <v>584.31054415440644</v>
      </c>
      <c r="C103">
        <f ca="1">IF(ROW(B102)-(C$1-1)&lt;ROW(B$6),"",AVERAGE(B102:INDIRECT(CONCATENATE("B",(ROW(B102)-(C$1-1))))))</f>
        <v>532.7531273372125</v>
      </c>
      <c r="D103">
        <f t="shared" ca="1" si="2"/>
        <v>51.557416817193939</v>
      </c>
      <c r="E103">
        <f t="shared" ca="1" si="3"/>
        <v>8.8236327981734461E-2</v>
      </c>
    </row>
    <row r="104" spans="1:5" x14ac:dyDescent="0.55000000000000004">
      <c r="A104">
        <v>99</v>
      </c>
      <c r="B104">
        <v>539.23985254457011</v>
      </c>
      <c r="C104">
        <f ca="1">IF(ROW(B103)-(C$1-1)&lt;ROW(B$6),"",AVERAGE(B103:INDIRECT(CONCATENATE("B",(ROW(B103)-(C$1-1))))))</f>
        <v>530.7908749033727</v>
      </c>
      <c r="D104">
        <f t="shared" ca="1" si="2"/>
        <v>8.4489776411974162</v>
      </c>
      <c r="E104">
        <f t="shared" ca="1" si="3"/>
        <v>1.566831086635808E-2</v>
      </c>
    </row>
    <row r="105" spans="1:5" x14ac:dyDescent="0.55000000000000004">
      <c r="A105">
        <v>100</v>
      </c>
      <c r="B105">
        <v>536.61915511403367</v>
      </c>
      <c r="C105">
        <f ca="1">IF(ROW(B104)-(C$1-1)&lt;ROW(B$6),"",AVERAGE(B104:INDIRECT(CONCATENATE("B",(ROW(B104)-(C$1-1))))))</f>
        <v>561.77519834948828</v>
      </c>
      <c r="D105">
        <f t="shared" ca="1" si="2"/>
        <v>25.156043235454604</v>
      </c>
      <c r="E105">
        <f t="shared" ca="1" si="3"/>
        <v>4.6878764941048083E-2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E0630-9B9D-46C5-A90D-EC3237D11716}">
  <dimension ref="A1:E105"/>
  <sheetViews>
    <sheetView workbookViewId="0">
      <selection activeCell="C2" sqref="C2"/>
    </sheetView>
  </sheetViews>
  <sheetFormatPr defaultRowHeight="14.4" x14ac:dyDescent="0.55000000000000004"/>
  <sheetData>
    <row r="1" spans="1:5" x14ac:dyDescent="0.55000000000000004">
      <c r="B1" t="s">
        <v>11</v>
      </c>
      <c r="C1">
        <v>0.1</v>
      </c>
    </row>
    <row r="2" spans="1:5" x14ac:dyDescent="0.55000000000000004">
      <c r="B2" t="s">
        <v>4</v>
      </c>
      <c r="C2" s="5">
        <f>AVERAGE(D6:D105)</f>
        <v>53.112090761237852</v>
      </c>
    </row>
    <row r="3" spans="1:5" x14ac:dyDescent="0.55000000000000004">
      <c r="B3" t="s">
        <v>5</v>
      </c>
      <c r="C3" s="6">
        <f>AVERAGE(E6:E105)</f>
        <v>0.10891220772466507</v>
      </c>
    </row>
    <row r="5" spans="1:5" x14ac:dyDescent="0.55000000000000004">
      <c r="A5" t="s">
        <v>6</v>
      </c>
      <c r="B5" t="s">
        <v>7</v>
      </c>
      <c r="C5" t="s">
        <v>8</v>
      </c>
      <c r="D5" t="s">
        <v>9</v>
      </c>
      <c r="E5" t="s">
        <v>10</v>
      </c>
    </row>
    <row r="6" spans="1:5" x14ac:dyDescent="0.55000000000000004">
      <c r="A6">
        <v>1</v>
      </c>
      <c r="B6">
        <v>581.75552529405695</v>
      </c>
      <c r="C6">
        <f>B6</f>
        <v>581.75552529405695</v>
      </c>
      <c r="D6">
        <f t="shared" ref="D6:D69" si="0">ABS(B6-C6)</f>
        <v>0</v>
      </c>
      <c r="E6">
        <f t="shared" ref="E6:E69" si="1">D6/B6</f>
        <v>0</v>
      </c>
    </row>
    <row r="7" spans="1:5" x14ac:dyDescent="0.55000000000000004">
      <c r="A7">
        <v>2</v>
      </c>
      <c r="B7">
        <v>548.23697594111877</v>
      </c>
      <c r="C7">
        <f t="shared" ref="C7:C70" si="2">C$1*B6+(1-C$1)*C6</f>
        <v>581.75552529405695</v>
      </c>
      <c r="D7">
        <f t="shared" si="0"/>
        <v>33.51854935293818</v>
      </c>
      <c r="E7">
        <f t="shared" si="1"/>
        <v>6.1138797315520924E-2</v>
      </c>
    </row>
    <row r="8" spans="1:5" x14ac:dyDescent="0.55000000000000004">
      <c r="A8">
        <v>3</v>
      </c>
      <c r="B8">
        <v>496.92645071759051</v>
      </c>
      <c r="C8">
        <f t="shared" si="2"/>
        <v>578.40367035876318</v>
      </c>
      <c r="D8">
        <f t="shared" si="0"/>
        <v>81.477219641172667</v>
      </c>
      <c r="E8">
        <f t="shared" si="1"/>
        <v>0.16396233189743645</v>
      </c>
    </row>
    <row r="9" spans="1:5" x14ac:dyDescent="0.55000000000000004">
      <c r="A9">
        <v>4</v>
      </c>
      <c r="B9">
        <v>540.40669863170331</v>
      </c>
      <c r="C9">
        <f t="shared" si="2"/>
        <v>570.255948394646</v>
      </c>
      <c r="D9">
        <f t="shared" si="0"/>
        <v>29.849249762942691</v>
      </c>
      <c r="E9">
        <f t="shared" si="1"/>
        <v>5.5234788611096548E-2</v>
      </c>
    </row>
    <row r="10" spans="1:5" x14ac:dyDescent="0.55000000000000004">
      <c r="A10">
        <v>5</v>
      </c>
      <c r="B10">
        <v>459.29189687436809</v>
      </c>
      <c r="C10">
        <f t="shared" si="2"/>
        <v>567.27102341835177</v>
      </c>
      <c r="D10">
        <f t="shared" si="0"/>
        <v>107.97912654398368</v>
      </c>
      <c r="E10">
        <f t="shared" si="1"/>
        <v>0.23509913255343068</v>
      </c>
    </row>
    <row r="11" spans="1:5" x14ac:dyDescent="0.55000000000000004">
      <c r="A11">
        <v>6</v>
      </c>
      <c r="B11">
        <v>466.17917544824951</v>
      </c>
      <c r="C11">
        <f t="shared" si="2"/>
        <v>556.4731107639534</v>
      </c>
      <c r="D11">
        <f t="shared" si="0"/>
        <v>90.293935315703891</v>
      </c>
      <c r="E11">
        <f t="shared" si="1"/>
        <v>0.19368933678533096</v>
      </c>
    </row>
    <row r="12" spans="1:5" x14ac:dyDescent="0.55000000000000004">
      <c r="A12">
        <v>7</v>
      </c>
      <c r="B12">
        <v>416.55996963470284</v>
      </c>
      <c r="C12">
        <f t="shared" si="2"/>
        <v>547.44371723238305</v>
      </c>
      <c r="D12">
        <f t="shared" si="0"/>
        <v>130.88374759768021</v>
      </c>
      <c r="E12">
        <f t="shared" si="1"/>
        <v>0.31420145270429395</v>
      </c>
    </row>
    <row r="13" spans="1:5" x14ac:dyDescent="0.55000000000000004">
      <c r="A13">
        <v>8</v>
      </c>
      <c r="B13">
        <v>454.73783697578608</v>
      </c>
      <c r="C13">
        <f t="shared" si="2"/>
        <v>534.35534247261501</v>
      </c>
      <c r="D13">
        <f t="shared" si="0"/>
        <v>79.617505496828926</v>
      </c>
      <c r="E13">
        <f t="shared" si="1"/>
        <v>0.17508440913191134</v>
      </c>
    </row>
    <row r="14" spans="1:5" x14ac:dyDescent="0.55000000000000004">
      <c r="A14">
        <v>9</v>
      </c>
      <c r="B14">
        <v>402.48752393366078</v>
      </c>
      <c r="C14">
        <f t="shared" si="2"/>
        <v>526.39359192293216</v>
      </c>
      <c r="D14">
        <f t="shared" si="0"/>
        <v>123.90606798927138</v>
      </c>
      <c r="E14">
        <f t="shared" si="1"/>
        <v>0.30785070498158834</v>
      </c>
    </row>
    <row r="15" spans="1:5" x14ac:dyDescent="0.55000000000000004">
      <c r="A15">
        <v>10</v>
      </c>
      <c r="B15">
        <v>496.31369920237722</v>
      </c>
      <c r="C15">
        <f t="shared" si="2"/>
        <v>514.00298512400502</v>
      </c>
      <c r="D15">
        <f t="shared" si="0"/>
        <v>17.6892859216278</v>
      </c>
      <c r="E15">
        <f t="shared" si="1"/>
        <v>3.5641341252631444E-2</v>
      </c>
    </row>
    <row r="16" spans="1:5" x14ac:dyDescent="0.55000000000000004">
      <c r="A16">
        <v>11</v>
      </c>
      <c r="B16">
        <v>530.17809994120159</v>
      </c>
      <c r="C16">
        <f t="shared" si="2"/>
        <v>512.23405653184227</v>
      </c>
      <c r="D16">
        <f t="shared" si="0"/>
        <v>17.944043409359324</v>
      </c>
      <c r="E16">
        <f t="shared" si="1"/>
        <v>3.3845312379650112E-2</v>
      </c>
    </row>
    <row r="17" spans="1:5" x14ac:dyDescent="0.55000000000000004">
      <c r="A17">
        <v>12</v>
      </c>
      <c r="B17">
        <v>468.66635838436224</v>
      </c>
      <c r="C17">
        <f t="shared" si="2"/>
        <v>514.02846087277817</v>
      </c>
      <c r="D17">
        <f t="shared" si="0"/>
        <v>45.362102488415928</v>
      </c>
      <c r="E17">
        <f t="shared" si="1"/>
        <v>9.6789756031973609E-2</v>
      </c>
    </row>
    <row r="18" spans="1:5" x14ac:dyDescent="0.55000000000000004">
      <c r="A18">
        <v>13</v>
      </c>
      <c r="B18">
        <v>597.98633439933394</v>
      </c>
      <c r="C18">
        <f t="shared" si="2"/>
        <v>509.49225062393657</v>
      </c>
      <c r="D18">
        <f t="shared" si="0"/>
        <v>88.494083775397371</v>
      </c>
      <c r="E18">
        <f t="shared" si="1"/>
        <v>0.14798679950485494</v>
      </c>
    </row>
    <row r="19" spans="1:5" x14ac:dyDescent="0.55000000000000004">
      <c r="A19">
        <v>14</v>
      </c>
      <c r="B19">
        <v>532.68210304379602</v>
      </c>
      <c r="C19">
        <f t="shared" si="2"/>
        <v>518.34165900147639</v>
      </c>
      <c r="D19">
        <f t="shared" si="0"/>
        <v>14.340444042319632</v>
      </c>
      <c r="E19">
        <f t="shared" si="1"/>
        <v>2.6921204899464382E-2</v>
      </c>
    </row>
    <row r="20" spans="1:5" x14ac:dyDescent="0.55000000000000004">
      <c r="A20">
        <v>15</v>
      </c>
      <c r="B20">
        <v>472.78124335662767</v>
      </c>
      <c r="C20">
        <f t="shared" si="2"/>
        <v>519.77570340570833</v>
      </c>
      <c r="D20">
        <f t="shared" si="0"/>
        <v>46.994460049080658</v>
      </c>
      <c r="E20">
        <f t="shared" si="1"/>
        <v>9.9400009432336692E-2</v>
      </c>
    </row>
    <row r="21" spans="1:5" x14ac:dyDescent="0.55000000000000004">
      <c r="A21">
        <v>16</v>
      </c>
      <c r="B21">
        <v>599.8115249337875</v>
      </c>
      <c r="C21">
        <f t="shared" si="2"/>
        <v>515.07625740080027</v>
      </c>
      <c r="D21">
        <f t="shared" si="0"/>
        <v>84.735267532987223</v>
      </c>
      <c r="E21">
        <f t="shared" si="1"/>
        <v>0.14126982228682761</v>
      </c>
    </row>
    <row r="22" spans="1:5" x14ac:dyDescent="0.55000000000000004">
      <c r="A22">
        <v>17</v>
      </c>
      <c r="B22">
        <v>430.63482753417151</v>
      </c>
      <c r="C22">
        <f t="shared" si="2"/>
        <v>523.54978415409903</v>
      </c>
      <c r="D22">
        <f t="shared" si="0"/>
        <v>92.914956619927523</v>
      </c>
      <c r="E22">
        <f t="shared" si="1"/>
        <v>0.21576275461035391</v>
      </c>
    </row>
    <row r="23" spans="1:5" x14ac:dyDescent="0.55000000000000004">
      <c r="A23">
        <v>18</v>
      </c>
      <c r="B23">
        <v>558.35846050835164</v>
      </c>
      <c r="C23">
        <f t="shared" si="2"/>
        <v>514.25828849210632</v>
      </c>
      <c r="D23">
        <f t="shared" si="0"/>
        <v>44.100172016245324</v>
      </c>
      <c r="E23">
        <f t="shared" si="1"/>
        <v>7.8981828225715034E-2</v>
      </c>
    </row>
    <row r="24" spans="1:5" x14ac:dyDescent="0.55000000000000004">
      <c r="A24">
        <v>19</v>
      </c>
      <c r="B24">
        <v>599.36166151060866</v>
      </c>
      <c r="C24">
        <f t="shared" si="2"/>
        <v>518.66830569373087</v>
      </c>
      <c r="D24">
        <f t="shared" si="0"/>
        <v>80.693355816877784</v>
      </c>
      <c r="E24">
        <f t="shared" si="1"/>
        <v>0.13463216117878024</v>
      </c>
    </row>
    <row r="25" spans="1:5" x14ac:dyDescent="0.55000000000000004">
      <c r="A25">
        <v>20</v>
      </c>
      <c r="B25">
        <v>429.53867687642423</v>
      </c>
      <c r="C25">
        <f t="shared" si="2"/>
        <v>526.7376412754187</v>
      </c>
      <c r="D25">
        <f t="shared" si="0"/>
        <v>97.198964398994462</v>
      </c>
      <c r="E25">
        <f t="shared" si="1"/>
        <v>0.22628687387552307</v>
      </c>
    </row>
    <row r="26" spans="1:5" x14ac:dyDescent="0.55000000000000004">
      <c r="A26">
        <v>21</v>
      </c>
      <c r="B26">
        <v>527.01287351911492</v>
      </c>
      <c r="C26">
        <f t="shared" si="2"/>
        <v>517.01774483551924</v>
      </c>
      <c r="D26">
        <f t="shared" si="0"/>
        <v>9.9951286835956807</v>
      </c>
      <c r="E26">
        <f t="shared" si="1"/>
        <v>1.8965625292705787E-2</v>
      </c>
    </row>
    <row r="27" spans="1:5" x14ac:dyDescent="0.55000000000000004">
      <c r="A27">
        <v>22</v>
      </c>
      <c r="B27">
        <v>589.54304247292293</v>
      </c>
      <c r="C27">
        <f t="shared" si="2"/>
        <v>518.01725770387884</v>
      </c>
      <c r="D27">
        <f t="shared" si="0"/>
        <v>71.525784769044094</v>
      </c>
      <c r="E27">
        <f t="shared" si="1"/>
        <v>0.12132410971897645</v>
      </c>
    </row>
    <row r="28" spans="1:5" x14ac:dyDescent="0.55000000000000004">
      <c r="A28">
        <v>23</v>
      </c>
      <c r="B28">
        <v>499.33953578611403</v>
      </c>
      <c r="C28">
        <f t="shared" si="2"/>
        <v>525.16983618078325</v>
      </c>
      <c r="D28">
        <f t="shared" si="0"/>
        <v>25.830300394669223</v>
      </c>
      <c r="E28">
        <f t="shared" si="1"/>
        <v>5.1728931004840994E-2</v>
      </c>
    </row>
    <row r="29" spans="1:5" x14ac:dyDescent="0.55000000000000004">
      <c r="A29">
        <v>24</v>
      </c>
      <c r="B29">
        <v>453.63523798812128</v>
      </c>
      <c r="C29">
        <f t="shared" si="2"/>
        <v>522.5868061413164</v>
      </c>
      <c r="D29">
        <f t="shared" si="0"/>
        <v>68.951568153195126</v>
      </c>
      <c r="E29">
        <f t="shared" si="1"/>
        <v>0.15199782199239265</v>
      </c>
    </row>
    <row r="30" spans="1:5" x14ac:dyDescent="0.55000000000000004">
      <c r="A30">
        <v>25</v>
      </c>
      <c r="B30">
        <v>504.64640851741927</v>
      </c>
      <c r="C30">
        <f t="shared" si="2"/>
        <v>515.69164932599688</v>
      </c>
      <c r="D30">
        <f t="shared" si="0"/>
        <v>11.045240808577603</v>
      </c>
      <c r="E30">
        <f t="shared" si="1"/>
        <v>2.188708890454007E-2</v>
      </c>
    </row>
    <row r="31" spans="1:5" x14ac:dyDescent="0.55000000000000004">
      <c r="A31">
        <v>26</v>
      </c>
      <c r="B31">
        <v>496.81455928930495</v>
      </c>
      <c r="C31">
        <f t="shared" si="2"/>
        <v>514.58712524513908</v>
      </c>
      <c r="D31">
        <f t="shared" si="0"/>
        <v>17.772565955834125</v>
      </c>
      <c r="E31">
        <f t="shared" si="1"/>
        <v>3.5773037692892584E-2</v>
      </c>
    </row>
    <row r="32" spans="1:5" x14ac:dyDescent="0.55000000000000004">
      <c r="A32">
        <v>27</v>
      </c>
      <c r="B32">
        <v>472.07940872169144</v>
      </c>
      <c r="C32">
        <f t="shared" si="2"/>
        <v>512.80986864955571</v>
      </c>
      <c r="D32">
        <f t="shared" si="0"/>
        <v>40.730459927864274</v>
      </c>
      <c r="E32">
        <f t="shared" si="1"/>
        <v>8.6278831856181237E-2</v>
      </c>
    </row>
    <row r="33" spans="1:5" x14ac:dyDescent="0.55000000000000004">
      <c r="A33">
        <v>28</v>
      </c>
      <c r="B33">
        <v>405.97861356433646</v>
      </c>
      <c r="C33">
        <f t="shared" si="2"/>
        <v>508.73682265676933</v>
      </c>
      <c r="D33">
        <f t="shared" si="0"/>
        <v>102.75820909243288</v>
      </c>
      <c r="E33">
        <f t="shared" si="1"/>
        <v>0.25311237010800947</v>
      </c>
    </row>
    <row r="34" spans="1:5" x14ac:dyDescent="0.55000000000000004">
      <c r="A34">
        <v>29</v>
      </c>
      <c r="B34">
        <v>437.20707546363053</v>
      </c>
      <c r="C34">
        <f t="shared" si="2"/>
        <v>498.4610017475261</v>
      </c>
      <c r="D34">
        <f t="shared" si="0"/>
        <v>61.253926283895566</v>
      </c>
      <c r="E34">
        <f t="shared" si="1"/>
        <v>0.14010277902968438</v>
      </c>
    </row>
    <row r="35" spans="1:5" x14ac:dyDescent="0.55000000000000004">
      <c r="A35">
        <v>30</v>
      </c>
      <c r="B35">
        <v>438.37040623720554</v>
      </c>
      <c r="C35">
        <f t="shared" si="2"/>
        <v>492.33560911913651</v>
      </c>
      <c r="D35">
        <f t="shared" si="0"/>
        <v>53.965202881930963</v>
      </c>
      <c r="E35">
        <f t="shared" si="1"/>
        <v>0.12310411951652134</v>
      </c>
    </row>
    <row r="36" spans="1:5" x14ac:dyDescent="0.55000000000000004">
      <c r="A36">
        <v>31</v>
      </c>
      <c r="B36">
        <v>523.22865372875731</v>
      </c>
      <c r="C36">
        <f t="shared" si="2"/>
        <v>486.93908883094343</v>
      </c>
      <c r="D36">
        <f t="shared" si="0"/>
        <v>36.289564897813875</v>
      </c>
      <c r="E36">
        <f t="shared" si="1"/>
        <v>6.935699075193702E-2</v>
      </c>
    </row>
    <row r="37" spans="1:5" x14ac:dyDescent="0.55000000000000004">
      <c r="A37">
        <v>32</v>
      </c>
      <c r="B37">
        <v>440.53906235020065</v>
      </c>
      <c r="C37">
        <f t="shared" si="2"/>
        <v>490.56804532072488</v>
      </c>
      <c r="D37">
        <f t="shared" si="0"/>
        <v>50.028982970524225</v>
      </c>
      <c r="E37">
        <f t="shared" si="1"/>
        <v>0.11356310313012459</v>
      </c>
    </row>
    <row r="38" spans="1:5" x14ac:dyDescent="0.55000000000000004">
      <c r="A38">
        <v>33</v>
      </c>
      <c r="B38">
        <v>432.73794501140543</v>
      </c>
      <c r="C38">
        <f t="shared" si="2"/>
        <v>485.56514702367247</v>
      </c>
      <c r="D38">
        <f t="shared" si="0"/>
        <v>52.827202012267037</v>
      </c>
      <c r="E38">
        <f t="shared" si="1"/>
        <v>0.12207665775848406</v>
      </c>
    </row>
    <row r="39" spans="1:5" x14ac:dyDescent="0.55000000000000004">
      <c r="A39">
        <v>34</v>
      </c>
      <c r="B39">
        <v>537.74460395725191</v>
      </c>
      <c r="C39">
        <f t="shared" si="2"/>
        <v>480.28242682244581</v>
      </c>
      <c r="D39">
        <f t="shared" si="0"/>
        <v>57.462177134806097</v>
      </c>
      <c r="E39">
        <f t="shared" si="1"/>
        <v>0.10685774754770773</v>
      </c>
    </row>
    <row r="40" spans="1:5" x14ac:dyDescent="0.55000000000000004">
      <c r="A40">
        <v>35</v>
      </c>
      <c r="B40">
        <v>546.10763372121573</v>
      </c>
      <c r="C40">
        <f t="shared" si="2"/>
        <v>486.02864453592645</v>
      </c>
      <c r="D40">
        <f t="shared" si="0"/>
        <v>60.078989185289288</v>
      </c>
      <c r="E40">
        <f t="shared" si="1"/>
        <v>0.11001309169752278</v>
      </c>
    </row>
    <row r="41" spans="1:5" x14ac:dyDescent="0.55000000000000004">
      <c r="A41">
        <v>36</v>
      </c>
      <c r="B41">
        <v>428.68205737407442</v>
      </c>
      <c r="C41">
        <f t="shared" si="2"/>
        <v>492.0365434544554</v>
      </c>
      <c r="D41">
        <f t="shared" si="0"/>
        <v>63.35448608038098</v>
      </c>
      <c r="E41">
        <f t="shared" si="1"/>
        <v>0.14778898484453457</v>
      </c>
    </row>
    <row r="42" spans="1:5" x14ac:dyDescent="0.55000000000000004">
      <c r="A42">
        <v>37</v>
      </c>
      <c r="B42">
        <v>493.36060397387797</v>
      </c>
      <c r="C42">
        <f t="shared" si="2"/>
        <v>485.70109484641728</v>
      </c>
      <c r="D42">
        <f t="shared" si="0"/>
        <v>7.6595091274606943</v>
      </c>
      <c r="E42">
        <f t="shared" si="1"/>
        <v>1.5525173809512856E-2</v>
      </c>
    </row>
    <row r="43" spans="1:5" x14ac:dyDescent="0.55000000000000004">
      <c r="A43">
        <v>38</v>
      </c>
      <c r="B43">
        <v>400.86031816910349</v>
      </c>
      <c r="C43">
        <f t="shared" si="2"/>
        <v>486.4670457591634</v>
      </c>
      <c r="D43">
        <f t="shared" si="0"/>
        <v>85.606727590059904</v>
      </c>
      <c r="E43">
        <f t="shared" si="1"/>
        <v>0.21355750048062025</v>
      </c>
    </row>
    <row r="44" spans="1:5" x14ac:dyDescent="0.55000000000000004">
      <c r="A44">
        <v>39</v>
      </c>
      <c r="B44">
        <v>423.92100563539623</v>
      </c>
      <c r="C44">
        <f t="shared" si="2"/>
        <v>477.90637300015743</v>
      </c>
      <c r="D44">
        <f t="shared" si="0"/>
        <v>53.985367364761203</v>
      </c>
      <c r="E44">
        <f t="shared" si="1"/>
        <v>0.12734770546188187</v>
      </c>
    </row>
    <row r="45" spans="1:5" x14ac:dyDescent="0.55000000000000004">
      <c r="A45">
        <v>40</v>
      </c>
      <c r="B45">
        <v>567.64341299530815</v>
      </c>
      <c r="C45">
        <f t="shared" si="2"/>
        <v>472.50783626368127</v>
      </c>
      <c r="D45">
        <f t="shared" si="0"/>
        <v>95.135576731626884</v>
      </c>
      <c r="E45">
        <f t="shared" si="1"/>
        <v>0.16759742921990575</v>
      </c>
    </row>
    <row r="46" spans="1:5" x14ac:dyDescent="0.55000000000000004">
      <c r="A46">
        <v>41</v>
      </c>
      <c r="B46">
        <v>458.46518796860198</v>
      </c>
      <c r="C46">
        <f t="shared" si="2"/>
        <v>482.02139393684399</v>
      </c>
      <c r="D46">
        <f t="shared" si="0"/>
        <v>23.556205968242011</v>
      </c>
      <c r="E46">
        <f t="shared" si="1"/>
        <v>5.1380577165774384E-2</v>
      </c>
    </row>
    <row r="47" spans="1:5" x14ac:dyDescent="0.55000000000000004">
      <c r="A47">
        <v>42</v>
      </c>
      <c r="B47">
        <v>494.20455482952281</v>
      </c>
      <c r="C47">
        <f t="shared" si="2"/>
        <v>479.66577334001983</v>
      </c>
      <c r="D47">
        <f t="shared" si="0"/>
        <v>14.538781489502981</v>
      </c>
      <c r="E47">
        <f t="shared" si="1"/>
        <v>2.9418550167993034E-2</v>
      </c>
    </row>
    <row r="48" spans="1:5" x14ac:dyDescent="0.55000000000000004">
      <c r="A48">
        <v>43</v>
      </c>
      <c r="B48">
        <v>433.46024959255061</v>
      </c>
      <c r="C48">
        <f t="shared" si="2"/>
        <v>481.11965148897013</v>
      </c>
      <c r="D48">
        <f t="shared" si="0"/>
        <v>47.659401896419524</v>
      </c>
      <c r="E48">
        <f t="shared" si="1"/>
        <v>0.10995103228316554</v>
      </c>
    </row>
    <row r="49" spans="1:5" x14ac:dyDescent="0.55000000000000004">
      <c r="A49">
        <v>44</v>
      </c>
      <c r="B49">
        <v>451.63241296722219</v>
      </c>
      <c r="C49">
        <f t="shared" si="2"/>
        <v>476.35371129932821</v>
      </c>
      <c r="D49">
        <f t="shared" si="0"/>
        <v>24.721298332106016</v>
      </c>
      <c r="E49">
        <f t="shared" si="1"/>
        <v>5.4737653061008702E-2</v>
      </c>
    </row>
    <row r="50" spans="1:5" x14ac:dyDescent="0.55000000000000004">
      <c r="A50">
        <v>45</v>
      </c>
      <c r="B50">
        <v>445.11031352431604</v>
      </c>
      <c r="C50">
        <f t="shared" si="2"/>
        <v>473.88158146611761</v>
      </c>
      <c r="D50">
        <f t="shared" si="0"/>
        <v>28.771267941801568</v>
      </c>
      <c r="E50">
        <f t="shared" si="1"/>
        <v>6.4638511100753943E-2</v>
      </c>
    </row>
    <row r="51" spans="1:5" x14ac:dyDescent="0.55000000000000004">
      <c r="A51">
        <v>46</v>
      </c>
      <c r="B51">
        <v>470.71029019897111</v>
      </c>
      <c r="C51">
        <f t="shared" si="2"/>
        <v>471.00445467193742</v>
      </c>
      <c r="D51">
        <f t="shared" si="0"/>
        <v>0.29416447296631532</v>
      </c>
      <c r="E51">
        <f t="shared" si="1"/>
        <v>6.2493741711482629E-4</v>
      </c>
    </row>
    <row r="52" spans="1:5" x14ac:dyDescent="0.55000000000000004">
      <c r="A52">
        <v>47</v>
      </c>
      <c r="B52">
        <v>516.68234197074264</v>
      </c>
      <c r="C52">
        <f t="shared" si="2"/>
        <v>470.9750382246408</v>
      </c>
      <c r="D52">
        <f t="shared" si="0"/>
        <v>45.707303746101843</v>
      </c>
      <c r="E52">
        <f t="shared" si="1"/>
        <v>8.8463065278685374E-2</v>
      </c>
    </row>
    <row r="53" spans="1:5" x14ac:dyDescent="0.55000000000000004">
      <c r="A53">
        <v>48</v>
      </c>
      <c r="B53">
        <v>588.35047312106951</v>
      </c>
      <c r="C53">
        <f t="shared" si="2"/>
        <v>475.54576859925101</v>
      </c>
      <c r="D53">
        <f t="shared" si="0"/>
        <v>112.80470452181851</v>
      </c>
      <c r="E53">
        <f t="shared" si="1"/>
        <v>0.19173045603824268</v>
      </c>
    </row>
    <row r="54" spans="1:5" x14ac:dyDescent="0.55000000000000004">
      <c r="A54">
        <v>49</v>
      </c>
      <c r="B54">
        <v>567.59503473357267</v>
      </c>
      <c r="C54">
        <f t="shared" si="2"/>
        <v>486.82623905143288</v>
      </c>
      <c r="D54">
        <f t="shared" si="0"/>
        <v>80.768795682139796</v>
      </c>
      <c r="E54">
        <f t="shared" si="1"/>
        <v>0.14230003918207709</v>
      </c>
    </row>
    <row r="55" spans="1:5" x14ac:dyDescent="0.55000000000000004">
      <c r="A55">
        <v>50</v>
      </c>
      <c r="B55">
        <v>411.08528194559403</v>
      </c>
      <c r="C55">
        <f t="shared" si="2"/>
        <v>494.90311861964688</v>
      </c>
      <c r="D55">
        <f t="shared" si="0"/>
        <v>83.817836674052842</v>
      </c>
      <c r="E55">
        <f t="shared" si="1"/>
        <v>0.2038940345355052</v>
      </c>
    </row>
    <row r="56" spans="1:5" x14ac:dyDescent="0.55000000000000004">
      <c r="A56">
        <v>51</v>
      </c>
      <c r="B56">
        <v>504.67857888897043</v>
      </c>
      <c r="C56">
        <f t="shared" si="2"/>
        <v>486.5213349522416</v>
      </c>
      <c r="D56">
        <f t="shared" si="0"/>
        <v>18.157243936728833</v>
      </c>
      <c r="E56">
        <f t="shared" si="1"/>
        <v>3.5977837570798574E-2</v>
      </c>
    </row>
    <row r="57" spans="1:5" x14ac:dyDescent="0.55000000000000004">
      <c r="A57">
        <v>52</v>
      </c>
      <c r="B57">
        <v>423.91582531572931</v>
      </c>
      <c r="C57">
        <f t="shared" si="2"/>
        <v>488.33705934591444</v>
      </c>
      <c r="D57">
        <f t="shared" si="0"/>
        <v>64.421234030185133</v>
      </c>
      <c r="E57">
        <f t="shared" si="1"/>
        <v>0.15196704199991751</v>
      </c>
    </row>
    <row r="58" spans="1:5" x14ac:dyDescent="0.55000000000000004">
      <c r="A58">
        <v>53</v>
      </c>
      <c r="B58">
        <v>504.72109153047029</v>
      </c>
      <c r="C58">
        <f t="shared" si="2"/>
        <v>481.89493594289593</v>
      </c>
      <c r="D58">
        <f t="shared" si="0"/>
        <v>22.826155587574362</v>
      </c>
      <c r="E58">
        <f t="shared" si="1"/>
        <v>4.5225285748131519E-2</v>
      </c>
    </row>
    <row r="59" spans="1:5" x14ac:dyDescent="0.55000000000000004">
      <c r="A59">
        <v>54</v>
      </c>
      <c r="B59">
        <v>406.36226533797452</v>
      </c>
      <c r="C59">
        <f t="shared" si="2"/>
        <v>484.1775515016534</v>
      </c>
      <c r="D59">
        <f t="shared" si="0"/>
        <v>77.815286163678877</v>
      </c>
      <c r="E59">
        <f t="shared" si="1"/>
        <v>0.19149240173410129</v>
      </c>
    </row>
    <row r="60" spans="1:5" x14ac:dyDescent="0.55000000000000004">
      <c r="A60">
        <v>55</v>
      </c>
      <c r="B60">
        <v>452.72420413401596</v>
      </c>
      <c r="C60">
        <f t="shared" si="2"/>
        <v>476.39602288528556</v>
      </c>
      <c r="D60">
        <f t="shared" si="0"/>
        <v>23.671818751269598</v>
      </c>
      <c r="E60">
        <f t="shared" si="1"/>
        <v>5.2287504257806892E-2</v>
      </c>
    </row>
    <row r="61" spans="1:5" x14ac:dyDescent="0.55000000000000004">
      <c r="A61">
        <v>56</v>
      </c>
      <c r="B61">
        <v>473.60130613719554</v>
      </c>
      <c r="C61">
        <f t="shared" si="2"/>
        <v>474.02884101015866</v>
      </c>
      <c r="D61">
        <f t="shared" si="0"/>
        <v>0.42753487296312187</v>
      </c>
      <c r="E61">
        <f t="shared" si="1"/>
        <v>9.0273161712791207E-4</v>
      </c>
    </row>
    <row r="62" spans="1:5" x14ac:dyDescent="0.55000000000000004">
      <c r="A62">
        <v>57</v>
      </c>
      <c r="B62">
        <v>478.04684517290633</v>
      </c>
      <c r="C62">
        <f t="shared" si="2"/>
        <v>473.98608752286236</v>
      </c>
      <c r="D62">
        <f t="shared" si="0"/>
        <v>4.0607576500439677</v>
      </c>
      <c r="E62">
        <f t="shared" si="1"/>
        <v>8.4944764117734512E-3</v>
      </c>
    </row>
    <row r="63" spans="1:5" x14ac:dyDescent="0.55000000000000004">
      <c r="A63">
        <v>58</v>
      </c>
      <c r="B63">
        <v>529.75346216440505</v>
      </c>
      <c r="C63">
        <f t="shared" si="2"/>
        <v>474.39216328786677</v>
      </c>
      <c r="D63">
        <f t="shared" si="0"/>
        <v>55.361298876538285</v>
      </c>
      <c r="E63">
        <f t="shared" si="1"/>
        <v>0.1045038925283273</v>
      </c>
    </row>
    <row r="64" spans="1:5" x14ac:dyDescent="0.55000000000000004">
      <c r="A64">
        <v>59</v>
      </c>
      <c r="B64">
        <v>432.43294396822216</v>
      </c>
      <c r="C64">
        <f t="shared" si="2"/>
        <v>479.92829317552065</v>
      </c>
      <c r="D64">
        <f t="shared" si="0"/>
        <v>47.495349207298489</v>
      </c>
      <c r="E64">
        <f t="shared" si="1"/>
        <v>0.10983286511766953</v>
      </c>
    </row>
    <row r="65" spans="1:5" x14ac:dyDescent="0.55000000000000004">
      <c r="A65">
        <v>60</v>
      </c>
      <c r="B65">
        <v>502.15780156392583</v>
      </c>
      <c r="C65">
        <f t="shared" si="2"/>
        <v>475.17875825479086</v>
      </c>
      <c r="D65">
        <f t="shared" si="0"/>
        <v>26.979043309134966</v>
      </c>
      <c r="E65">
        <f t="shared" si="1"/>
        <v>5.3726225551233367E-2</v>
      </c>
    </row>
    <row r="66" spans="1:5" x14ac:dyDescent="0.55000000000000004">
      <c r="A66">
        <v>61</v>
      </c>
      <c r="B66">
        <v>562.89827425791418</v>
      </c>
      <c r="C66">
        <f t="shared" si="2"/>
        <v>477.87666258570437</v>
      </c>
      <c r="D66">
        <f t="shared" si="0"/>
        <v>85.021611672209815</v>
      </c>
      <c r="E66">
        <f t="shared" si="1"/>
        <v>0.15104258719623254</v>
      </c>
    </row>
    <row r="67" spans="1:5" x14ac:dyDescent="0.55000000000000004">
      <c r="A67">
        <v>62</v>
      </c>
      <c r="B67">
        <v>443.21387351286052</v>
      </c>
      <c r="C67">
        <f t="shared" si="2"/>
        <v>486.37882375292537</v>
      </c>
      <c r="D67">
        <f t="shared" si="0"/>
        <v>43.164950240064854</v>
      </c>
      <c r="E67">
        <f t="shared" si="1"/>
        <v>9.7390792165291631E-2</v>
      </c>
    </row>
    <row r="68" spans="1:5" x14ac:dyDescent="0.55000000000000004">
      <c r="A68">
        <v>63</v>
      </c>
      <c r="B68">
        <v>580.78916507763324</v>
      </c>
      <c r="C68">
        <f t="shared" si="2"/>
        <v>482.06232872891889</v>
      </c>
      <c r="D68">
        <f t="shared" si="0"/>
        <v>98.726836348714357</v>
      </c>
      <c r="E68">
        <f t="shared" si="1"/>
        <v>0.16998739350710457</v>
      </c>
    </row>
    <row r="69" spans="1:5" x14ac:dyDescent="0.55000000000000004">
      <c r="A69">
        <v>64</v>
      </c>
      <c r="B69">
        <v>450.81411659843621</v>
      </c>
      <c r="C69">
        <f t="shared" si="2"/>
        <v>491.93501236379035</v>
      </c>
      <c r="D69">
        <f t="shared" si="0"/>
        <v>41.120895765354135</v>
      </c>
      <c r="E69">
        <f t="shared" si="1"/>
        <v>9.1214747389959563E-2</v>
      </c>
    </row>
    <row r="70" spans="1:5" x14ac:dyDescent="0.55000000000000004">
      <c r="A70">
        <v>65</v>
      </c>
      <c r="B70">
        <v>519.46743588130903</v>
      </c>
      <c r="C70">
        <f t="shared" si="2"/>
        <v>487.82292278725498</v>
      </c>
      <c r="D70">
        <f t="shared" ref="D70:D105" si="3">ABS(B70-C70)</f>
        <v>31.644513094054048</v>
      </c>
      <c r="E70">
        <f t="shared" ref="E70:E105" si="4">D70/B70</f>
        <v>6.0917221962849606E-2</v>
      </c>
    </row>
    <row r="71" spans="1:5" x14ac:dyDescent="0.55000000000000004">
      <c r="A71">
        <v>66</v>
      </c>
      <c r="B71">
        <v>544.5283641581035</v>
      </c>
      <c r="C71">
        <f t="shared" ref="C71:C105" si="5">C$1*B70+(1-C$1)*C70</f>
        <v>490.9873740966604</v>
      </c>
      <c r="D71">
        <f t="shared" si="3"/>
        <v>53.540990061443097</v>
      </c>
      <c r="E71">
        <f t="shared" si="4"/>
        <v>9.8325438279460317E-2</v>
      </c>
    </row>
    <row r="72" spans="1:5" x14ac:dyDescent="0.55000000000000004">
      <c r="A72">
        <v>67</v>
      </c>
      <c r="B72">
        <v>430.04258094831931</v>
      </c>
      <c r="C72">
        <f t="shared" si="5"/>
        <v>496.34147310280468</v>
      </c>
      <c r="D72">
        <f t="shared" si="3"/>
        <v>66.298892154485372</v>
      </c>
      <c r="E72">
        <f t="shared" si="4"/>
        <v>0.15416820354925015</v>
      </c>
    </row>
    <row r="73" spans="1:5" x14ac:dyDescent="0.55000000000000004">
      <c r="A73">
        <v>68</v>
      </c>
      <c r="B73">
        <v>450.31176199498503</v>
      </c>
      <c r="C73">
        <f t="shared" si="5"/>
        <v>489.71158388735614</v>
      </c>
      <c r="D73">
        <f t="shared" si="3"/>
        <v>39.399821892371108</v>
      </c>
      <c r="E73">
        <f t="shared" si="4"/>
        <v>8.7494543153438423E-2</v>
      </c>
    </row>
    <row r="74" spans="1:5" x14ac:dyDescent="0.55000000000000004">
      <c r="A74">
        <v>69</v>
      </c>
      <c r="B74">
        <v>503.73305285172466</v>
      </c>
      <c r="C74">
        <f t="shared" si="5"/>
        <v>485.77160169811907</v>
      </c>
      <c r="D74">
        <f t="shared" si="3"/>
        <v>17.961451153605594</v>
      </c>
      <c r="E74">
        <f t="shared" si="4"/>
        <v>3.5656685722571795E-2</v>
      </c>
    </row>
    <row r="75" spans="1:5" x14ac:dyDescent="0.55000000000000004">
      <c r="A75">
        <v>70</v>
      </c>
      <c r="B75">
        <v>430.23499982060616</v>
      </c>
      <c r="C75">
        <f t="shared" si="5"/>
        <v>487.56774681347963</v>
      </c>
      <c r="D75">
        <f t="shared" si="3"/>
        <v>57.332746992873467</v>
      </c>
      <c r="E75">
        <f t="shared" si="4"/>
        <v>0.13325914213576148</v>
      </c>
    </row>
    <row r="76" spans="1:5" x14ac:dyDescent="0.55000000000000004">
      <c r="A76">
        <v>71</v>
      </c>
      <c r="B76">
        <v>433.61281370975246</v>
      </c>
      <c r="C76">
        <f t="shared" si="5"/>
        <v>481.83447211419229</v>
      </c>
      <c r="D76">
        <f t="shared" si="3"/>
        <v>48.221658404439836</v>
      </c>
      <c r="E76">
        <f t="shared" si="4"/>
        <v>0.11120902537884404</v>
      </c>
    </row>
    <row r="77" spans="1:5" x14ac:dyDescent="0.55000000000000004">
      <c r="A77">
        <v>72</v>
      </c>
      <c r="B77">
        <v>597.86957132647808</v>
      </c>
      <c r="C77">
        <f t="shared" si="5"/>
        <v>477.01230627374832</v>
      </c>
      <c r="D77">
        <f t="shared" si="3"/>
        <v>120.85726505272976</v>
      </c>
      <c r="E77">
        <f t="shared" si="4"/>
        <v>0.2021465397287017</v>
      </c>
    </row>
    <row r="78" spans="1:5" x14ac:dyDescent="0.55000000000000004">
      <c r="A78">
        <v>73</v>
      </c>
      <c r="B78">
        <v>409.18695319944084</v>
      </c>
      <c r="C78">
        <f t="shared" si="5"/>
        <v>489.09803277902131</v>
      </c>
      <c r="D78">
        <f t="shared" si="3"/>
        <v>79.911079579580473</v>
      </c>
      <c r="E78">
        <f t="shared" si="4"/>
        <v>0.1952923448676801</v>
      </c>
    </row>
    <row r="79" spans="1:5" x14ac:dyDescent="0.55000000000000004">
      <c r="A79">
        <v>74</v>
      </c>
      <c r="B79">
        <v>559.38273926904174</v>
      </c>
      <c r="C79">
        <f t="shared" si="5"/>
        <v>481.10692482106327</v>
      </c>
      <c r="D79">
        <f t="shared" si="3"/>
        <v>78.275814447978462</v>
      </c>
      <c r="E79">
        <f t="shared" si="4"/>
        <v>0.13993248084533905</v>
      </c>
    </row>
    <row r="80" spans="1:5" x14ac:dyDescent="0.55000000000000004">
      <c r="A80">
        <v>75</v>
      </c>
      <c r="B80">
        <v>406.71230287031653</v>
      </c>
      <c r="C80">
        <f t="shared" si="5"/>
        <v>488.9345062658611</v>
      </c>
      <c r="D80">
        <f t="shared" si="3"/>
        <v>82.222203395544568</v>
      </c>
      <c r="E80">
        <f t="shared" si="4"/>
        <v>0.20216305928114933</v>
      </c>
    </row>
    <row r="81" spans="1:5" x14ac:dyDescent="0.55000000000000004">
      <c r="A81">
        <v>76</v>
      </c>
      <c r="B81">
        <v>493.65684504960205</v>
      </c>
      <c r="C81">
        <f t="shared" si="5"/>
        <v>480.71228592630666</v>
      </c>
      <c r="D81">
        <f t="shared" si="3"/>
        <v>12.944559123295392</v>
      </c>
      <c r="E81">
        <f t="shared" si="4"/>
        <v>2.6221775820802682E-2</v>
      </c>
    </row>
    <row r="82" spans="1:5" x14ac:dyDescent="0.55000000000000004">
      <c r="A82">
        <v>77</v>
      </c>
      <c r="B82">
        <v>419.10625767917094</v>
      </c>
      <c r="C82">
        <f t="shared" si="5"/>
        <v>482.00674183863623</v>
      </c>
      <c r="D82">
        <f t="shared" si="3"/>
        <v>62.900484159465293</v>
      </c>
      <c r="E82">
        <f t="shared" si="4"/>
        <v>0.15008242660890092</v>
      </c>
    </row>
    <row r="83" spans="1:5" x14ac:dyDescent="0.55000000000000004">
      <c r="A83">
        <v>78</v>
      </c>
      <c r="B83">
        <v>446.62349578562049</v>
      </c>
      <c r="C83">
        <f t="shared" si="5"/>
        <v>475.71669342268973</v>
      </c>
      <c r="D83">
        <f t="shared" si="3"/>
        <v>29.093197637069238</v>
      </c>
      <c r="E83">
        <f t="shared" si="4"/>
        <v>6.514032045245105E-2</v>
      </c>
    </row>
    <row r="84" spans="1:5" x14ac:dyDescent="0.55000000000000004">
      <c r="A84">
        <v>79</v>
      </c>
      <c r="B84">
        <v>452.06229607690989</v>
      </c>
      <c r="C84">
        <f t="shared" si="5"/>
        <v>472.80737365898278</v>
      </c>
      <c r="D84">
        <f t="shared" si="3"/>
        <v>20.745077582072895</v>
      </c>
      <c r="E84">
        <f t="shared" si="4"/>
        <v>4.5889864653838576E-2</v>
      </c>
    </row>
    <row r="85" spans="1:5" x14ac:dyDescent="0.55000000000000004">
      <c r="A85">
        <v>80</v>
      </c>
      <c r="B85">
        <v>437.76814220036152</v>
      </c>
      <c r="C85">
        <f t="shared" si="5"/>
        <v>470.73286590077549</v>
      </c>
      <c r="D85">
        <f t="shared" si="3"/>
        <v>32.96472370041397</v>
      </c>
      <c r="E85">
        <f t="shared" si="4"/>
        <v>7.5301787687707955E-2</v>
      </c>
    </row>
    <row r="86" spans="1:5" x14ac:dyDescent="0.55000000000000004">
      <c r="A86">
        <v>81</v>
      </c>
      <c r="B86">
        <v>575.15806753625498</v>
      </c>
      <c r="C86">
        <f t="shared" si="5"/>
        <v>467.43639353073411</v>
      </c>
      <c r="D86">
        <f t="shared" si="3"/>
        <v>107.72167400552087</v>
      </c>
      <c r="E86">
        <f t="shared" si="4"/>
        <v>0.18729055556319854</v>
      </c>
    </row>
    <row r="87" spans="1:5" x14ac:dyDescent="0.55000000000000004">
      <c r="A87">
        <v>82</v>
      </c>
      <c r="B87">
        <v>494.14804392068646</v>
      </c>
      <c r="C87">
        <f t="shared" si="5"/>
        <v>478.20856093128623</v>
      </c>
      <c r="D87">
        <f t="shared" si="3"/>
        <v>15.939482989400233</v>
      </c>
      <c r="E87">
        <f t="shared" si="4"/>
        <v>3.225649314106889E-2</v>
      </c>
    </row>
    <row r="88" spans="1:5" x14ac:dyDescent="0.55000000000000004">
      <c r="A88">
        <v>83</v>
      </c>
      <c r="B88">
        <v>583.3661890719959</v>
      </c>
      <c r="C88">
        <f t="shared" si="5"/>
        <v>479.80250923022629</v>
      </c>
      <c r="D88">
        <f t="shared" si="3"/>
        <v>103.56367984176961</v>
      </c>
      <c r="E88">
        <f t="shared" si="4"/>
        <v>0.17752773777739173</v>
      </c>
    </row>
    <row r="89" spans="1:5" x14ac:dyDescent="0.55000000000000004">
      <c r="A89">
        <v>84</v>
      </c>
      <c r="B89">
        <v>506.62153927091049</v>
      </c>
      <c r="C89">
        <f t="shared" si="5"/>
        <v>490.15887721440328</v>
      </c>
      <c r="D89">
        <f t="shared" si="3"/>
        <v>16.462662056507213</v>
      </c>
      <c r="E89">
        <f t="shared" si="4"/>
        <v>3.2494990402893192E-2</v>
      </c>
    </row>
    <row r="90" spans="1:5" x14ac:dyDescent="0.55000000000000004">
      <c r="A90">
        <v>85</v>
      </c>
      <c r="B90">
        <v>491.19218408605218</v>
      </c>
      <c r="C90">
        <f t="shared" si="5"/>
        <v>491.80514342005404</v>
      </c>
      <c r="D90">
        <f t="shared" si="3"/>
        <v>0.61295933400185731</v>
      </c>
      <c r="E90">
        <f t="shared" si="4"/>
        <v>1.2479012367478401E-3</v>
      </c>
    </row>
    <row r="91" spans="1:5" x14ac:dyDescent="0.55000000000000004">
      <c r="A91">
        <v>86</v>
      </c>
      <c r="B91">
        <v>490.04316413885635</v>
      </c>
      <c r="C91">
        <f t="shared" si="5"/>
        <v>491.74384748665386</v>
      </c>
      <c r="D91">
        <f t="shared" si="3"/>
        <v>1.7006833477975078</v>
      </c>
      <c r="E91">
        <f t="shared" si="4"/>
        <v>3.470476627882539E-3</v>
      </c>
    </row>
    <row r="92" spans="1:5" x14ac:dyDescent="0.55000000000000004">
      <c r="A92">
        <v>87</v>
      </c>
      <c r="B92">
        <v>440.79159989211155</v>
      </c>
      <c r="C92">
        <f t="shared" si="5"/>
        <v>491.57377915187413</v>
      </c>
      <c r="D92">
        <f t="shared" si="3"/>
        <v>50.782179259762586</v>
      </c>
      <c r="E92">
        <f t="shared" si="4"/>
        <v>0.11520677633646391</v>
      </c>
    </row>
    <row r="93" spans="1:5" x14ac:dyDescent="0.55000000000000004">
      <c r="A93">
        <v>88</v>
      </c>
      <c r="B93">
        <v>597.96354744807161</v>
      </c>
      <c r="C93">
        <f t="shared" si="5"/>
        <v>486.49556122589792</v>
      </c>
      <c r="D93">
        <f t="shared" si="3"/>
        <v>111.46798622217369</v>
      </c>
      <c r="E93">
        <f t="shared" si="4"/>
        <v>0.1864126779933083</v>
      </c>
    </row>
    <row r="94" spans="1:5" x14ac:dyDescent="0.55000000000000004">
      <c r="A94">
        <v>89</v>
      </c>
      <c r="B94">
        <v>430.73267603778964</v>
      </c>
      <c r="C94">
        <f t="shared" si="5"/>
        <v>497.64235984811529</v>
      </c>
      <c r="D94">
        <f t="shared" si="3"/>
        <v>66.909683810325646</v>
      </c>
      <c r="E94">
        <f t="shared" si="4"/>
        <v>0.15533923366532665</v>
      </c>
    </row>
    <row r="95" spans="1:5" x14ac:dyDescent="0.55000000000000004">
      <c r="A95">
        <v>90</v>
      </c>
      <c r="B95">
        <v>557.13409207758968</v>
      </c>
      <c r="C95">
        <f t="shared" si="5"/>
        <v>490.95139146708271</v>
      </c>
      <c r="D95">
        <f t="shared" si="3"/>
        <v>66.18270061050697</v>
      </c>
      <c r="E95">
        <f t="shared" si="4"/>
        <v>0.118791331479478</v>
      </c>
    </row>
    <row r="96" spans="1:5" x14ac:dyDescent="0.55000000000000004">
      <c r="A96">
        <v>91</v>
      </c>
      <c r="B96">
        <v>594.89512967700091</v>
      </c>
      <c r="C96">
        <f t="shared" si="5"/>
        <v>497.56966152813339</v>
      </c>
      <c r="D96">
        <f t="shared" si="3"/>
        <v>97.325468148867515</v>
      </c>
      <c r="E96">
        <f t="shared" si="4"/>
        <v>0.16360105049390891</v>
      </c>
    </row>
    <row r="97" spans="1:5" x14ac:dyDescent="0.55000000000000004">
      <c r="A97">
        <v>92</v>
      </c>
      <c r="B97">
        <v>452.72347197731403</v>
      </c>
      <c r="C97">
        <f t="shared" si="5"/>
        <v>507.30220834302014</v>
      </c>
      <c r="D97">
        <f t="shared" si="3"/>
        <v>54.578736365706106</v>
      </c>
      <c r="E97">
        <f t="shared" si="4"/>
        <v>0.12055645387089858</v>
      </c>
    </row>
    <row r="98" spans="1:5" x14ac:dyDescent="0.55000000000000004">
      <c r="A98">
        <v>93</v>
      </c>
      <c r="B98">
        <v>564.04070906456127</v>
      </c>
      <c r="C98">
        <f t="shared" si="5"/>
        <v>501.8443347064495</v>
      </c>
      <c r="D98">
        <f t="shared" si="3"/>
        <v>62.196374358111768</v>
      </c>
      <c r="E98">
        <f t="shared" si="4"/>
        <v>0.11026930035114299</v>
      </c>
    </row>
    <row r="99" spans="1:5" x14ac:dyDescent="0.55000000000000004">
      <c r="A99">
        <v>94</v>
      </c>
      <c r="B99">
        <v>493.50156351348835</v>
      </c>
      <c r="C99">
        <f t="shared" si="5"/>
        <v>508.0639721422607</v>
      </c>
      <c r="D99">
        <f t="shared" si="3"/>
        <v>14.562408628772346</v>
      </c>
      <c r="E99">
        <f t="shared" si="4"/>
        <v>2.9508333317315474E-2</v>
      </c>
    </row>
    <row r="100" spans="1:5" x14ac:dyDescent="0.55000000000000004">
      <c r="A100">
        <v>95</v>
      </c>
      <c r="B100">
        <v>599.09582530377929</v>
      </c>
      <c r="C100">
        <f t="shared" si="5"/>
        <v>506.60773127938347</v>
      </c>
      <c r="D100">
        <f t="shared" si="3"/>
        <v>92.488094024395821</v>
      </c>
      <c r="E100">
        <f t="shared" si="4"/>
        <v>0.15437946671969971</v>
      </c>
    </row>
    <row r="101" spans="1:5" x14ac:dyDescent="0.55000000000000004">
      <c r="A101">
        <v>96</v>
      </c>
      <c r="B101">
        <v>588.23504902208595</v>
      </c>
      <c r="C101">
        <f t="shared" si="5"/>
        <v>515.85654068182305</v>
      </c>
      <c r="D101">
        <f t="shared" si="3"/>
        <v>72.378508340262897</v>
      </c>
      <c r="E101">
        <f t="shared" si="4"/>
        <v>0.12304351544606</v>
      </c>
    </row>
    <row r="102" spans="1:5" x14ac:dyDescent="0.55000000000000004">
      <c r="A102">
        <v>97</v>
      </c>
      <c r="B102">
        <v>477.27120565233901</v>
      </c>
      <c r="C102">
        <f t="shared" si="5"/>
        <v>523.09439151584934</v>
      </c>
      <c r="D102">
        <f t="shared" si="3"/>
        <v>45.823185863510332</v>
      </c>
      <c r="E102">
        <f t="shared" si="4"/>
        <v>9.6010790763877626E-2</v>
      </c>
    </row>
    <row r="103" spans="1:5" x14ac:dyDescent="0.55000000000000004">
      <c r="A103">
        <v>98</v>
      </c>
      <c r="B103">
        <v>584.31054415440644</v>
      </c>
      <c r="C103">
        <f t="shared" si="5"/>
        <v>518.51207292949834</v>
      </c>
      <c r="D103">
        <f t="shared" si="3"/>
        <v>65.798471224908099</v>
      </c>
      <c r="E103">
        <f t="shared" si="4"/>
        <v>0.11260873500088779</v>
      </c>
    </row>
    <row r="104" spans="1:5" x14ac:dyDescent="0.55000000000000004">
      <c r="A104">
        <v>99</v>
      </c>
      <c r="B104">
        <v>539.23985254457011</v>
      </c>
      <c r="C104">
        <f t="shared" si="5"/>
        <v>525.09192005198918</v>
      </c>
      <c r="D104">
        <f t="shared" si="3"/>
        <v>14.147932492580935</v>
      </c>
      <c r="E104">
        <f t="shared" si="4"/>
        <v>2.6236808028597177E-2</v>
      </c>
    </row>
    <row r="105" spans="1:5" x14ac:dyDescent="0.55000000000000004">
      <c r="A105">
        <v>100</v>
      </c>
      <c r="B105">
        <v>536.61915511403367</v>
      </c>
      <c r="C105">
        <f t="shared" si="5"/>
        <v>526.50671330124726</v>
      </c>
      <c r="D105">
        <f t="shared" si="3"/>
        <v>10.112441812786415</v>
      </c>
      <c r="E105">
        <f t="shared" si="4"/>
        <v>1.8844727618113968E-2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2206C-85CD-4782-A1C4-DB9AEC2F62C3}">
  <dimension ref="A1:G108"/>
  <sheetViews>
    <sheetView workbookViewId="0">
      <selection activeCell="C3" sqref="C3"/>
    </sheetView>
  </sheetViews>
  <sheetFormatPr defaultRowHeight="14.4" x14ac:dyDescent="0.55000000000000004"/>
  <sheetData>
    <row r="1" spans="1:7" x14ac:dyDescent="0.55000000000000004">
      <c r="B1" t="s">
        <v>11</v>
      </c>
      <c r="C1">
        <v>0.01</v>
      </c>
    </row>
    <row r="2" spans="1:7" x14ac:dyDescent="0.55000000000000004">
      <c r="B2" t="s">
        <v>12</v>
      </c>
      <c r="C2">
        <v>0.01</v>
      </c>
    </row>
    <row r="3" spans="1:7" ht="20.399999999999999" customHeight="1" x14ac:dyDescent="0.55000000000000004">
      <c r="B3" t="s">
        <v>4</v>
      </c>
      <c r="C3" s="5">
        <f>AVERAGE(F7:F106)</f>
        <v>124.11147381947309</v>
      </c>
    </row>
    <row r="4" spans="1:7" x14ac:dyDescent="0.55000000000000004">
      <c r="B4" t="s">
        <v>5</v>
      </c>
      <c r="C4" s="6">
        <f>AVERAGE(G7:G106)</f>
        <v>0.41857206211416675</v>
      </c>
    </row>
    <row r="6" spans="1:7" x14ac:dyDescent="0.55000000000000004">
      <c r="A6" t="s">
        <v>6</v>
      </c>
      <c r="B6" t="s">
        <v>7</v>
      </c>
      <c r="C6" t="s">
        <v>13</v>
      </c>
      <c r="D6" t="s">
        <v>14</v>
      </c>
      <c r="E6" t="s">
        <v>8</v>
      </c>
      <c r="F6" t="s">
        <v>9</v>
      </c>
      <c r="G6" t="s">
        <v>10</v>
      </c>
    </row>
    <row r="7" spans="1:7" x14ac:dyDescent="0.55000000000000004">
      <c r="A7">
        <v>-1</v>
      </c>
      <c r="B7">
        <v>100</v>
      </c>
      <c r="C7">
        <f>B7</f>
        <v>100</v>
      </c>
      <c r="D7">
        <v>0</v>
      </c>
      <c r="E7">
        <f>C7</f>
        <v>100</v>
      </c>
    </row>
    <row r="8" spans="1:7" x14ac:dyDescent="0.55000000000000004">
      <c r="A8">
        <v>0</v>
      </c>
      <c r="B8">
        <v>104.25035396726983</v>
      </c>
      <c r="C8">
        <f>C$1*B7+(1-C$1)*E8</f>
        <v>100</v>
      </c>
      <c r="D8">
        <f>C$2*(C8-C7)+(1-C$2)*D7</f>
        <v>0</v>
      </c>
      <c r="E8">
        <f>C7+D7</f>
        <v>100</v>
      </c>
      <c r="F8">
        <f>ABS(B8-E8)</f>
        <v>4.2503539672698309</v>
      </c>
      <c r="G8">
        <f>F8/B8</f>
        <v>4.0770643029224257E-2</v>
      </c>
    </row>
    <row r="9" spans="1:7" x14ac:dyDescent="0.55000000000000004">
      <c r="A9">
        <v>1</v>
      </c>
      <c r="B9">
        <v>106.00688220188243</v>
      </c>
      <c r="C9">
        <f>C$1*B8+(1-C$1)*E9</f>
        <v>100.04250353967269</v>
      </c>
      <c r="D9">
        <f t="shared" ref="D9:D72" si="0">C$2*(C9-C8)+(1-C$2)*D8</f>
        <v>4.2503539672694046E-4</v>
      </c>
      <c r="E9">
        <f t="shared" ref="E9:E72" si="1">C8+D8</f>
        <v>100</v>
      </c>
      <c r="F9">
        <f>ABS(B9-E9)</f>
        <v>6.0068822018824335</v>
      </c>
      <c r="G9">
        <f>F9/B9</f>
        <v>5.6665020960080317E-2</v>
      </c>
    </row>
    <row r="10" spans="1:7" x14ac:dyDescent="0.55000000000000004">
      <c r="A10">
        <v>2</v>
      </c>
      <c r="B10">
        <v>108.20194054416932</v>
      </c>
      <c r="C10">
        <f>C$1*B9+(1-C$1)*E10</f>
        <v>100.10256811133755</v>
      </c>
      <c r="D10">
        <f t="shared" si="0"/>
        <v>1.0214307594082002E-3</v>
      </c>
      <c r="E10">
        <f t="shared" si="1"/>
        <v>100.04292857506942</v>
      </c>
      <c r="F10">
        <f>ABS(B10-E10)</f>
        <v>8.1590119690998932</v>
      </c>
      <c r="G10">
        <f>F10/B10</f>
        <v>7.540541258379084E-2</v>
      </c>
    </row>
    <row r="11" spans="1:7" x14ac:dyDescent="0.55000000000000004">
      <c r="A11">
        <v>3</v>
      </c>
      <c r="B11">
        <v>114.2702995436475</v>
      </c>
      <c r="C11">
        <f>C$1*B10+(1-C$1)*E11</f>
        <v>100.18457305211768</v>
      </c>
      <c r="D11">
        <f t="shared" si="0"/>
        <v>1.8312658596154959E-3</v>
      </c>
      <c r="E11">
        <f t="shared" si="1"/>
        <v>100.10358954209696</v>
      </c>
      <c r="F11">
        <f>ABS(B11-E11)</f>
        <v>14.166710001550541</v>
      </c>
      <c r="G11">
        <f>F11/B11</f>
        <v>0.1239754341952987</v>
      </c>
    </row>
    <row r="12" spans="1:7" x14ac:dyDescent="0.55000000000000004">
      <c r="A12">
        <v>4</v>
      </c>
      <c r="B12">
        <v>119.38692294784467</v>
      </c>
      <c r="C12">
        <f>C$1*B11+(1-C$1)*E12</f>
        <v>100.32724327023401</v>
      </c>
      <c r="D12">
        <f t="shared" si="0"/>
        <v>3.2396553821825626E-3</v>
      </c>
      <c r="E12">
        <f t="shared" si="1"/>
        <v>100.18640431797731</v>
      </c>
      <c r="F12">
        <f>ABS(B12-E12)</f>
        <v>19.200518629867361</v>
      </c>
      <c r="G12">
        <f>F12/B12</f>
        <v>0.16082597788583003</v>
      </c>
    </row>
    <row r="13" spans="1:7" x14ac:dyDescent="0.55000000000000004">
      <c r="A13">
        <v>5</v>
      </c>
      <c r="B13">
        <v>126.98962939776423</v>
      </c>
      <c r="C13">
        <f>C$1*B12+(1-C$1)*E13</f>
        <v>100.52104732583848</v>
      </c>
      <c r="D13">
        <f t="shared" si="0"/>
        <v>5.1452993844054769E-3</v>
      </c>
      <c r="E13">
        <f t="shared" si="1"/>
        <v>100.3304829256162</v>
      </c>
      <c r="F13">
        <f>ABS(B13-E13)</f>
        <v>26.659146472148038</v>
      </c>
      <c r="G13">
        <f>F13/B13</f>
        <v>0.20993168181194327</v>
      </c>
    </row>
    <row r="14" spans="1:7" x14ac:dyDescent="0.55000000000000004">
      <c r="A14">
        <v>6</v>
      </c>
      <c r="B14">
        <v>126.09627892603278</v>
      </c>
      <c r="C14">
        <f>C$1*B13+(1-C$1)*E14</f>
        <v>100.7908269929483</v>
      </c>
      <c r="D14">
        <f t="shared" si="0"/>
        <v>7.7916430616595828E-3</v>
      </c>
      <c r="E14">
        <f t="shared" si="1"/>
        <v>100.52619262522289</v>
      </c>
      <c r="F14">
        <f>ABS(B14-E14)</f>
        <v>25.570086300809891</v>
      </c>
      <c r="G14">
        <f>F14/B14</f>
        <v>0.20278224320805793</v>
      </c>
    </row>
    <row r="15" spans="1:7" x14ac:dyDescent="0.55000000000000004">
      <c r="A15">
        <v>7</v>
      </c>
      <c r="B15">
        <v>133.63092867461282</v>
      </c>
      <c r="C15">
        <f>C$1*B14+(1-C$1)*E15</f>
        <v>101.0515952389102</v>
      </c>
      <c r="D15">
        <f t="shared" si="0"/>
        <v>1.0321409090661971E-2</v>
      </c>
      <c r="E15">
        <f t="shared" si="1"/>
        <v>100.79861863600996</v>
      </c>
      <c r="F15">
        <f>ABS(B15-E15)</f>
        <v>32.832310038602856</v>
      </c>
      <c r="G15">
        <f>F15/B15</f>
        <v>0.24569394498895175</v>
      </c>
    </row>
    <row r="16" spans="1:7" x14ac:dyDescent="0.55000000000000004">
      <c r="A16">
        <v>8</v>
      </c>
      <c r="B16">
        <v>139.49018437900529</v>
      </c>
      <c r="C16">
        <f>C$1*B15+(1-C$1)*E16</f>
        <v>101.38760676826698</v>
      </c>
      <c r="D16">
        <f t="shared" si="0"/>
        <v>1.3578310293323168E-2</v>
      </c>
      <c r="E16">
        <f t="shared" si="1"/>
        <v>101.06191664800086</v>
      </c>
      <c r="F16">
        <f>ABS(B16-E16)</f>
        <v>38.428267731004425</v>
      </c>
      <c r="G16">
        <f>F16/B16</f>
        <v>0.2754908375960845</v>
      </c>
    </row>
    <row r="17" spans="1:7" x14ac:dyDescent="0.55000000000000004">
      <c r="A17">
        <v>9</v>
      </c>
      <c r="B17">
        <v>141.2040592229026</v>
      </c>
      <c r="C17">
        <f>C$1*B16+(1-C$1)*E17</f>
        <v>101.78207507156475</v>
      </c>
      <c r="D17">
        <f t="shared" si="0"/>
        <v>1.7387210223367644E-2</v>
      </c>
      <c r="E17">
        <f t="shared" si="1"/>
        <v>101.4011850785603</v>
      </c>
      <c r="F17">
        <f>ABS(B17-E17)</f>
        <v>39.802874144342297</v>
      </c>
      <c r="G17">
        <f>F17/B17</f>
        <v>0.28188193996257627</v>
      </c>
    </row>
    <row r="18" spans="1:7" x14ac:dyDescent="0.55000000000000004">
      <c r="A18">
        <v>10</v>
      </c>
      <c r="B18">
        <v>141.89833482902617</v>
      </c>
      <c r="C18">
        <f>C$1*B17+(1-C$1)*E18</f>
        <v>102.19350825119926</v>
      </c>
      <c r="D18">
        <f t="shared" si="0"/>
        <v>2.1327669917479111E-2</v>
      </c>
      <c r="E18">
        <f t="shared" si="1"/>
        <v>101.79946228178811</v>
      </c>
      <c r="F18">
        <f>ABS(B18-E18)</f>
        <v>40.098872547238059</v>
      </c>
      <c r="G18">
        <f>F18/B18</f>
        <v>0.28258874634119802</v>
      </c>
    </row>
    <row r="19" spans="1:7" x14ac:dyDescent="0.55000000000000004">
      <c r="A19">
        <v>11</v>
      </c>
      <c r="B19">
        <v>144.10714513592796</v>
      </c>
      <c r="C19">
        <f>C$1*B18+(1-C$1)*E19</f>
        <v>102.61167091019584</v>
      </c>
      <c r="D19">
        <f t="shared" si="0"/>
        <v>2.5296019808270107E-2</v>
      </c>
      <c r="E19">
        <f t="shared" si="1"/>
        <v>102.21483592111674</v>
      </c>
      <c r="F19">
        <f>ABS(B19-E19)</f>
        <v>41.89230921481122</v>
      </c>
      <c r="G19">
        <f>F19/B19</f>
        <v>0.29070251287884874</v>
      </c>
    </row>
    <row r="20" spans="1:7" x14ac:dyDescent="0.55000000000000004">
      <c r="A20">
        <v>12</v>
      </c>
      <c r="B20">
        <v>146.3104534862961</v>
      </c>
      <c r="C20">
        <f>C$1*B19+(1-C$1)*E20</f>
        <v>103.05166871206335</v>
      </c>
      <c r="D20">
        <f t="shared" si="0"/>
        <v>2.944303762886246E-2</v>
      </c>
      <c r="E20">
        <f t="shared" si="1"/>
        <v>102.63696693000411</v>
      </c>
      <c r="F20">
        <f>ABS(B20-E20)</f>
        <v>43.673486556291991</v>
      </c>
      <c r="G20">
        <f>F20/B20</f>
        <v>0.29849874370311202</v>
      </c>
    </row>
    <row r="21" spans="1:7" x14ac:dyDescent="0.55000000000000004">
      <c r="A21">
        <v>13</v>
      </c>
      <c r="B21">
        <v>149.26861596987968</v>
      </c>
      <c r="C21">
        <f>C$1*B20+(1-C$1)*E21</f>
        <v>103.51340516705825</v>
      </c>
      <c r="D21">
        <f t="shared" si="0"/>
        <v>3.3765971802522894E-2</v>
      </c>
      <c r="E21">
        <f t="shared" si="1"/>
        <v>103.08111174969221</v>
      </c>
      <c r="F21">
        <f>ABS(B21-E21)</f>
        <v>46.187504220187463</v>
      </c>
      <c r="G21">
        <f>F21/B21</f>
        <v>0.30942542020693392</v>
      </c>
    </row>
    <row r="22" spans="1:7" x14ac:dyDescent="0.55000000000000004">
      <c r="A22">
        <v>14</v>
      </c>
      <c r="B22">
        <v>149.60411657288356</v>
      </c>
      <c r="C22">
        <f>C$1*B21+(1-C$1)*E22</f>
        <v>104.00438558717096</v>
      </c>
      <c r="D22">
        <f t="shared" si="0"/>
        <v>3.8338116285624724E-2</v>
      </c>
      <c r="E22">
        <f t="shared" si="1"/>
        <v>103.54717113886078</v>
      </c>
      <c r="F22">
        <f>ABS(B22-E22)</f>
        <v>46.056945434022779</v>
      </c>
      <c r="G22">
        <f>F22/B22</f>
        <v>0.30785881090100176</v>
      </c>
    </row>
    <row r="23" spans="1:7" x14ac:dyDescent="0.55000000000000004">
      <c r="A23">
        <v>15</v>
      </c>
      <c r="B23">
        <v>150.66137161545925</v>
      </c>
      <c r="C23">
        <f>C$1*B22+(1-C$1)*E23</f>
        <v>104.49833763215086</v>
      </c>
      <c r="D23">
        <f t="shared" si="0"/>
        <v>4.2894255572567541E-2</v>
      </c>
      <c r="E23">
        <f t="shared" si="1"/>
        <v>104.04272370345659</v>
      </c>
      <c r="F23">
        <f>ABS(B23-E23)</f>
        <v>46.618647912002658</v>
      </c>
      <c r="G23">
        <f>F23/B23</f>
        <v>0.30942667926182049</v>
      </c>
    </row>
    <row r="24" spans="1:7" x14ac:dyDescent="0.55000000000000004">
      <c r="A24">
        <v>16</v>
      </c>
      <c r="B24">
        <v>153.14518397873343</v>
      </c>
      <c r="C24">
        <f>C$1*B23+(1-C$1)*E24</f>
        <v>105.00243328500078</v>
      </c>
      <c r="D24">
        <f t="shared" si="0"/>
        <v>4.7506269545340991E-2</v>
      </c>
      <c r="E24">
        <f t="shared" si="1"/>
        <v>104.54123188772343</v>
      </c>
      <c r="F24">
        <f>ABS(B24-E24)</f>
        <v>48.603952091010001</v>
      </c>
      <c r="G24">
        <f>F24/B24</f>
        <v>0.31737173072160996</v>
      </c>
    </row>
    <row r="25" spans="1:7" x14ac:dyDescent="0.55000000000000004">
      <c r="A25">
        <v>17</v>
      </c>
      <c r="B25">
        <v>153.66714016741062</v>
      </c>
      <c r="C25">
        <f>C$1*B24+(1-C$1)*E25</f>
        <v>105.53089199878799</v>
      </c>
      <c r="D25">
        <f t="shared" si="0"/>
        <v>5.2315793987759748E-2</v>
      </c>
      <c r="E25">
        <f t="shared" si="1"/>
        <v>105.04993955454611</v>
      </c>
      <c r="F25">
        <f>ABS(B25-E25)</f>
        <v>48.617200612864508</v>
      </c>
      <c r="G25">
        <f>F25/B25</f>
        <v>0.31637994017393145</v>
      </c>
    </row>
    <row r="26" spans="1:7" x14ac:dyDescent="0.55000000000000004">
      <c r="A26">
        <v>18</v>
      </c>
      <c r="B26">
        <v>153.54465931243783</v>
      </c>
      <c r="C26">
        <f>C$1*B25+(1-C$1)*E26</f>
        <v>106.0640471165221</v>
      </c>
      <c r="D26">
        <f t="shared" si="0"/>
        <v>5.7124187225223264E-2</v>
      </c>
      <c r="E26">
        <f t="shared" si="1"/>
        <v>105.58320779277575</v>
      </c>
      <c r="F26">
        <f>ABS(B26-E26)</f>
        <v>47.961451519662077</v>
      </c>
      <c r="G26">
        <f>F26/B26</f>
        <v>0.3123615743747134</v>
      </c>
    </row>
    <row r="27" spans="1:7" x14ac:dyDescent="0.55000000000000004">
      <c r="A27">
        <v>19</v>
      </c>
      <c r="B27">
        <v>157.71632995358902</v>
      </c>
      <c r="C27">
        <f>C$1*B26+(1-C$1)*E27</f>
        <v>106.59540618383423</v>
      </c>
      <c r="D27">
        <f t="shared" si="0"/>
        <v>6.1866536026092267E-2</v>
      </c>
      <c r="E27">
        <f t="shared" si="1"/>
        <v>106.12117130374733</v>
      </c>
      <c r="F27">
        <f>ABS(B27-E27)</f>
        <v>51.595158649841693</v>
      </c>
      <c r="G27">
        <f>F27/B27</f>
        <v>0.32713897581198176</v>
      </c>
    </row>
    <row r="28" spans="1:7" x14ac:dyDescent="0.55000000000000004">
      <c r="A28">
        <v>20</v>
      </c>
      <c r="B28">
        <v>159.69741543349531</v>
      </c>
      <c r="C28">
        <f>C$1*B27+(1-C$1)*E28</f>
        <v>107.16786329219761</v>
      </c>
      <c r="D28">
        <f t="shared" si="0"/>
        <v>6.697244174946515E-2</v>
      </c>
      <c r="E28">
        <f t="shared" si="1"/>
        <v>106.65727271986032</v>
      </c>
      <c r="F28">
        <f>ABS(B28-E28)</f>
        <v>53.040142713634992</v>
      </c>
      <c r="G28">
        <f>F28/B28</f>
        <v>0.33212899889242808</v>
      </c>
    </row>
    <row r="29" spans="1:7" x14ac:dyDescent="0.55000000000000004">
      <c r="A29">
        <v>21</v>
      </c>
      <c r="B29">
        <v>164.36680941104365</v>
      </c>
      <c r="C29">
        <f>C$1*B28+(1-C$1)*E29</f>
        <v>107.75946153094256</v>
      </c>
      <c r="D29">
        <f t="shared" si="0"/>
        <v>7.2218699719420007E-2</v>
      </c>
      <c r="E29">
        <f t="shared" si="1"/>
        <v>107.23483573394708</v>
      </c>
      <c r="F29">
        <f>ABS(B29-E29)</f>
        <v>57.131973677096568</v>
      </c>
      <c r="G29">
        <f>F29/B29</f>
        <v>0.34758826238588486</v>
      </c>
    </row>
    <row r="30" spans="1:7" x14ac:dyDescent="0.55000000000000004">
      <c r="A30">
        <v>22</v>
      </c>
      <c r="B30">
        <v>165.40571434468393</v>
      </c>
      <c r="C30">
        <f>C$1*B29+(1-C$1)*E30</f>
        <v>108.3970315224658</v>
      </c>
      <c r="D30">
        <f t="shared" si="0"/>
        <v>7.7872212637458166E-2</v>
      </c>
      <c r="E30">
        <f t="shared" si="1"/>
        <v>107.83168023066197</v>
      </c>
      <c r="F30">
        <f>ABS(B30-E30)</f>
        <v>57.574034114021956</v>
      </c>
      <c r="G30">
        <f>F30/B30</f>
        <v>0.3480776606910036</v>
      </c>
    </row>
    <row r="31" spans="1:7" x14ac:dyDescent="0.55000000000000004">
      <c r="A31">
        <v>23</v>
      </c>
      <c r="B31">
        <v>164.92669102904696</v>
      </c>
      <c r="C31">
        <f>C$1*B30+(1-C$1)*E31</f>
        <v>109.04421184119906</v>
      </c>
      <c r="D31">
        <f t="shared" si="0"/>
        <v>8.3565293698416199E-2</v>
      </c>
      <c r="E31">
        <f t="shared" si="1"/>
        <v>108.47490373510325</v>
      </c>
      <c r="F31">
        <f>ABS(B31-E31)</f>
        <v>56.45178729394371</v>
      </c>
      <c r="G31">
        <f>F31/B31</f>
        <v>0.34228411994272895</v>
      </c>
    </row>
    <row r="32" spans="1:7" x14ac:dyDescent="0.55000000000000004">
      <c r="A32">
        <v>24</v>
      </c>
      <c r="B32">
        <v>168.29221086156414</v>
      </c>
      <c r="C32">
        <f>C$1*B31+(1-C$1)*E32</f>
        <v>109.68576627383896</v>
      </c>
      <c r="D32">
        <f t="shared" si="0"/>
        <v>8.9145185087831105E-2</v>
      </c>
      <c r="E32">
        <f t="shared" si="1"/>
        <v>109.12777713489747</v>
      </c>
      <c r="F32">
        <f>ABS(B32-E32)</f>
        <v>59.164433726666672</v>
      </c>
      <c r="G32">
        <f>F32/B32</f>
        <v>0.35155776624347085</v>
      </c>
    </row>
    <row r="33" spans="1:7" x14ac:dyDescent="0.55000000000000004">
      <c r="A33">
        <v>25</v>
      </c>
      <c r="B33">
        <v>168.69335875767126</v>
      </c>
      <c r="C33">
        <f>C$1*B32+(1-C$1)*E33</f>
        <v>110.36008445295317</v>
      </c>
      <c r="D33">
        <f t="shared" si="0"/>
        <v>9.4996915028094889E-2</v>
      </c>
      <c r="E33">
        <f t="shared" si="1"/>
        <v>109.77491145892679</v>
      </c>
      <c r="F33">
        <f>ABS(B33-E33)</f>
        <v>58.918447298744468</v>
      </c>
      <c r="G33">
        <f>F33/B33</f>
        <v>0.34926358531624868</v>
      </c>
    </row>
    <row r="34" spans="1:7" x14ac:dyDescent="0.55000000000000004">
      <c r="A34">
        <v>26</v>
      </c>
      <c r="B34">
        <v>174.50805912718883</v>
      </c>
      <c r="C34">
        <f>C$1*B33+(1-C$1)*E34</f>
        <v>111.03746414187817</v>
      </c>
      <c r="D34">
        <f t="shared" si="0"/>
        <v>0.10082074276706395</v>
      </c>
      <c r="E34">
        <f t="shared" si="1"/>
        <v>110.45508136798126</v>
      </c>
      <c r="F34">
        <f>ABS(B34-E34)</f>
        <v>64.052977759207565</v>
      </c>
      <c r="G34">
        <f>F34/B34</f>
        <v>0.36704882330118094</v>
      </c>
    </row>
    <row r="35" spans="1:7" x14ac:dyDescent="0.55000000000000004">
      <c r="A35">
        <v>27</v>
      </c>
      <c r="B35">
        <v>176.64167509335118</v>
      </c>
      <c r="C35">
        <f>C$1*B34+(1-C$1)*E35</f>
        <v>111.77198262707068</v>
      </c>
      <c r="D35">
        <f t="shared" si="0"/>
        <v>0.10715772019131839</v>
      </c>
      <c r="E35">
        <f t="shared" si="1"/>
        <v>111.13828488464524</v>
      </c>
      <c r="F35">
        <f>ABS(B35-E35)</f>
        <v>65.503390208705937</v>
      </c>
      <c r="G35">
        <f>F35/B35</f>
        <v>0.37082636458292673</v>
      </c>
    </row>
    <row r="36" spans="1:7" x14ac:dyDescent="0.55000000000000004">
      <c r="A36">
        <v>28</v>
      </c>
      <c r="B36">
        <v>179.79327173576021</v>
      </c>
      <c r="C36">
        <f>C$1*B35+(1-C$1)*E36</f>
        <v>112.5267656947229</v>
      </c>
      <c r="D36">
        <f t="shared" si="0"/>
        <v>0.11363397366592733</v>
      </c>
      <c r="E36">
        <f t="shared" si="1"/>
        <v>111.87914034726201</v>
      </c>
      <c r="F36">
        <f>ABS(B36-E36)</f>
        <v>67.914131388498205</v>
      </c>
      <c r="G36">
        <f>F36/B36</f>
        <v>0.37773455442932652</v>
      </c>
    </row>
    <row r="37" spans="1:7" x14ac:dyDescent="0.55000000000000004">
      <c r="A37">
        <v>29</v>
      </c>
      <c r="B37">
        <v>188.49383958019362</v>
      </c>
      <c r="C37">
        <f>C$1*B36+(1-C$1)*E37</f>
        <v>113.31192838906253</v>
      </c>
      <c r="D37">
        <f t="shared" si="0"/>
        <v>0.12034926087266437</v>
      </c>
      <c r="E37">
        <f t="shared" si="1"/>
        <v>112.64039966838882</v>
      </c>
      <c r="F37">
        <f>ABS(B37-E37)</f>
        <v>75.853439911804799</v>
      </c>
      <c r="G37">
        <f>F37/B37</f>
        <v>0.40241866832753115</v>
      </c>
    </row>
    <row r="38" spans="1:7" x14ac:dyDescent="0.55000000000000004">
      <c r="A38">
        <v>30</v>
      </c>
      <c r="B38">
        <v>194.17029046179718</v>
      </c>
      <c r="C38">
        <f>C$1*B37+(1-C$1)*E38</f>
        <v>114.18289326923777</v>
      </c>
      <c r="D38">
        <f t="shared" si="0"/>
        <v>0.12785541706569009</v>
      </c>
      <c r="E38">
        <f t="shared" si="1"/>
        <v>113.43227764993519</v>
      </c>
      <c r="F38">
        <f>ABS(B38-E38)</f>
        <v>80.738012811861992</v>
      </c>
      <c r="G38">
        <f>F38/B38</f>
        <v>0.41581033133257389</v>
      </c>
    </row>
    <row r="39" spans="1:7" x14ac:dyDescent="0.55000000000000004">
      <c r="A39">
        <v>31</v>
      </c>
      <c r="B39">
        <v>198.12775211585526</v>
      </c>
      <c r="C39">
        <f>C$1*B38+(1-C$1)*E39</f>
        <v>115.10934410405839</v>
      </c>
      <c r="D39">
        <f t="shared" si="0"/>
        <v>0.13584137124323947</v>
      </c>
      <c r="E39">
        <f t="shared" si="1"/>
        <v>114.31074868630346</v>
      </c>
      <c r="F39">
        <f>ABS(B39-E39)</f>
        <v>83.817003429551804</v>
      </c>
      <c r="G39">
        <f>F39/B39</f>
        <v>0.42304524497173818</v>
      </c>
    </row>
    <row r="40" spans="1:7" x14ac:dyDescent="0.55000000000000004">
      <c r="A40">
        <v>32</v>
      </c>
      <c r="B40">
        <v>206.68211902602485</v>
      </c>
      <c r="C40">
        <f>C$1*B39+(1-C$1)*E40</f>
        <v>116.07401114170717</v>
      </c>
      <c r="D40">
        <f t="shared" si="0"/>
        <v>0.14412962790729489</v>
      </c>
      <c r="E40">
        <f t="shared" si="1"/>
        <v>115.24518547530164</v>
      </c>
      <c r="F40">
        <f>ABS(B40-E40)</f>
        <v>91.436933550723211</v>
      </c>
      <c r="G40">
        <f>F40/B40</f>
        <v>0.44240369695072518</v>
      </c>
    </row>
    <row r="41" spans="1:7" x14ac:dyDescent="0.55000000000000004">
      <c r="A41">
        <v>33</v>
      </c>
      <c r="B41">
        <v>214.3968768045622</v>
      </c>
      <c r="C41">
        <f>C$1*B40+(1-C$1)*E41</f>
        <v>117.12278055217855</v>
      </c>
      <c r="D41">
        <f t="shared" si="0"/>
        <v>0.15317602573293573</v>
      </c>
      <c r="E41">
        <f t="shared" si="1"/>
        <v>116.21814076961446</v>
      </c>
      <c r="F41">
        <f>ABS(B41-E41)</f>
        <v>98.178736034947732</v>
      </c>
      <c r="G41">
        <f>F41/B41</f>
        <v>0.45792987984822436</v>
      </c>
    </row>
    <row r="42" spans="1:7" x14ac:dyDescent="0.55000000000000004">
      <c r="A42">
        <v>34</v>
      </c>
      <c r="B42">
        <v>221.13447957344147</v>
      </c>
      <c r="C42">
        <f>C$1*B41+(1-C$1)*E42</f>
        <v>118.24716578017799</v>
      </c>
      <c r="D42">
        <f t="shared" si="0"/>
        <v>0.16288811775560078</v>
      </c>
      <c r="E42">
        <f t="shared" si="1"/>
        <v>117.27595657791149</v>
      </c>
      <c r="F42">
        <f>ABS(B42-E42)</f>
        <v>103.85852299552998</v>
      </c>
      <c r="G42">
        <f>F42/B42</f>
        <v>0.46966227607683991</v>
      </c>
    </row>
    <row r="43" spans="1:7" x14ac:dyDescent="0.55000000000000004">
      <c r="A43">
        <v>35</v>
      </c>
      <c r="B43">
        <v>227.27509314298095</v>
      </c>
      <c r="C43">
        <f>C$1*B42+(1-C$1)*E43</f>
        <v>119.43729815468868</v>
      </c>
      <c r="D43">
        <f t="shared" si="0"/>
        <v>0.17316056032315161</v>
      </c>
      <c r="E43">
        <f t="shared" si="1"/>
        <v>118.41005389793359</v>
      </c>
      <c r="F43">
        <f>ABS(B43-E43)</f>
        <v>108.86503924504736</v>
      </c>
      <c r="G43">
        <f>F43/B43</f>
        <v>0.47900118635771194</v>
      </c>
    </row>
    <row r="44" spans="1:7" x14ac:dyDescent="0.55000000000000004">
      <c r="A44">
        <v>36</v>
      </c>
      <c r="B44">
        <v>227.53255779816624</v>
      </c>
      <c r="C44">
        <f>C$1*B43+(1-C$1)*E44</f>
        <v>120.68710505929153</v>
      </c>
      <c r="D44">
        <f t="shared" si="0"/>
        <v>0.18392702376594858</v>
      </c>
      <c r="E44">
        <f t="shared" si="1"/>
        <v>119.61045871501183</v>
      </c>
      <c r="F44">
        <f>ABS(B44-E44)</f>
        <v>107.92209908315441</v>
      </c>
      <c r="G44">
        <f>F44/B44</f>
        <v>0.47431497332740918</v>
      </c>
    </row>
    <row r="45" spans="1:7" x14ac:dyDescent="0.55000000000000004">
      <c r="A45">
        <v>37</v>
      </c>
      <c r="B45">
        <v>233.79684041316423</v>
      </c>
      <c r="C45">
        <f>C$1*B44+(1-C$1)*E45</f>
        <v>121.93764734020856</v>
      </c>
      <c r="D45">
        <f t="shared" si="0"/>
        <v>0.1945931763374594</v>
      </c>
      <c r="E45">
        <f t="shared" si="1"/>
        <v>120.87103208305747</v>
      </c>
      <c r="F45">
        <f>ABS(B45-E45)</f>
        <v>112.92580833010676</v>
      </c>
      <c r="G45">
        <f>F45/B45</f>
        <v>0.48300827389516904</v>
      </c>
    </row>
    <row r="46" spans="1:7" x14ac:dyDescent="0.55000000000000004">
      <c r="A46">
        <v>38</v>
      </c>
      <c r="B46">
        <v>233.05056662529216</v>
      </c>
      <c r="C46">
        <f>C$1*B45+(1-C$1)*E46</f>
        <v>123.2488865155122</v>
      </c>
      <c r="D46">
        <f t="shared" si="0"/>
        <v>0.20575963632712121</v>
      </c>
      <c r="E46">
        <f t="shared" si="1"/>
        <v>122.13224051654602</v>
      </c>
      <c r="F46">
        <f>ABS(B46-E46)</f>
        <v>110.91832610874614</v>
      </c>
      <c r="G46">
        <f>F46/B46</f>
        <v>0.47594102736975952</v>
      </c>
    </row>
    <row r="47" spans="1:7" x14ac:dyDescent="0.55000000000000004">
      <c r="A47">
        <v>39</v>
      </c>
      <c r="B47">
        <v>237.86922070378171</v>
      </c>
      <c r="C47">
        <f>C$1*B46+(1-C$1)*E47</f>
        <v>124.55060535657384</v>
      </c>
      <c r="D47">
        <f t="shared" si="0"/>
        <v>0.21671922837446642</v>
      </c>
      <c r="E47">
        <f t="shared" si="1"/>
        <v>123.45464615183931</v>
      </c>
      <c r="F47">
        <f>ABS(B47-E47)</f>
        <v>114.41457455194239</v>
      </c>
      <c r="G47">
        <f>F47/B47</f>
        <v>0.48099781137477532</v>
      </c>
    </row>
    <row r="48" spans="1:7" x14ac:dyDescent="0.55000000000000004">
      <c r="A48">
        <v>40</v>
      </c>
      <c r="B48">
        <v>243.35826057510312</v>
      </c>
      <c r="C48">
        <f>C$1*B47+(1-C$1)*E48</f>
        <v>125.89834354613664</v>
      </c>
      <c r="D48">
        <f t="shared" si="0"/>
        <v>0.22802941798634979</v>
      </c>
      <c r="E48">
        <f t="shared" si="1"/>
        <v>124.76732458494831</v>
      </c>
      <c r="F48">
        <f>ABS(B48-E48)</f>
        <v>118.5909359901548</v>
      </c>
      <c r="G48">
        <f>F48/B48</f>
        <v>0.48731009052210206</v>
      </c>
    </row>
    <row r="49" spans="1:7" x14ac:dyDescent="0.55000000000000004">
      <c r="A49">
        <v>41</v>
      </c>
      <c r="B49">
        <v>250.48259189735319</v>
      </c>
      <c r="C49">
        <f>C$1*B48+(1-C$1)*E49</f>
        <v>127.29869184023279</v>
      </c>
      <c r="D49">
        <f t="shared" si="0"/>
        <v>0.23975260674744778</v>
      </c>
      <c r="E49">
        <f t="shared" si="1"/>
        <v>126.12637296412299</v>
      </c>
      <c r="F49">
        <f>ABS(B49-E49)</f>
        <v>124.3562189332302</v>
      </c>
      <c r="G49">
        <f>F49/B49</f>
        <v>0.49646651286725307</v>
      </c>
    </row>
    <row r="50" spans="1:7" x14ac:dyDescent="0.55000000000000004">
      <c r="A50">
        <v>42</v>
      </c>
      <c r="B50">
        <v>253.34285957105814</v>
      </c>
      <c r="C50">
        <f>C$1*B49+(1-C$1)*E50</f>
        <v>128.76788592148395</v>
      </c>
      <c r="D50">
        <f t="shared" si="0"/>
        <v>0.25204702149248492</v>
      </c>
      <c r="E50">
        <f t="shared" si="1"/>
        <v>127.53844444698024</v>
      </c>
      <c r="F50">
        <f>ABS(B50-E50)</f>
        <v>125.80441512407791</v>
      </c>
      <c r="G50">
        <f>F50/B50</f>
        <v>0.49657770239540544</v>
      </c>
    </row>
    <row r="51" spans="1:7" x14ac:dyDescent="0.55000000000000004">
      <c r="A51">
        <v>43</v>
      </c>
      <c r="B51">
        <v>259.38611887128849</v>
      </c>
      <c r="C51">
        <f>C$1*B50+(1-C$1)*E51</f>
        <v>130.26316220925725</v>
      </c>
      <c r="D51">
        <f t="shared" si="0"/>
        <v>0.26447931415529302</v>
      </c>
      <c r="E51">
        <f t="shared" si="1"/>
        <v>129.01993294297642</v>
      </c>
      <c r="F51">
        <f>ABS(B51-E51)</f>
        <v>130.36618592831206</v>
      </c>
      <c r="G51">
        <f>F51/B51</f>
        <v>0.50259507523223257</v>
      </c>
    </row>
    <row r="52" spans="1:7" x14ac:dyDescent="0.55000000000000004">
      <c r="A52">
        <v>44</v>
      </c>
      <c r="B52">
        <v>260.57274447946446</v>
      </c>
      <c r="C52">
        <f>C$1*B51+(1-C$1)*E52</f>
        <v>131.8162262968913</v>
      </c>
      <c r="D52">
        <f t="shared" si="0"/>
        <v>0.27736516189008065</v>
      </c>
      <c r="E52">
        <f t="shared" si="1"/>
        <v>130.52764152341254</v>
      </c>
      <c r="F52">
        <f>ABS(B52-E52)</f>
        <v>130.04510295605192</v>
      </c>
      <c r="G52">
        <f>F52/B52</f>
        <v>0.499074080889917</v>
      </c>
    </row>
    <row r="53" spans="1:7" x14ac:dyDescent="0.55000000000000004">
      <c r="A53">
        <v>45</v>
      </c>
      <c r="B53">
        <v>268.06047584437658</v>
      </c>
      <c r="C53">
        <f>C$1*B52+(1-C$1)*E53</f>
        <v>133.37838298898822</v>
      </c>
      <c r="D53">
        <f t="shared" si="0"/>
        <v>0.29021307719214906</v>
      </c>
      <c r="E53">
        <f t="shared" si="1"/>
        <v>132.09359145878139</v>
      </c>
      <c r="F53">
        <f>ABS(B53-E53)</f>
        <v>135.96688438559519</v>
      </c>
      <c r="G53">
        <f>F53/B53</f>
        <v>0.50722466248448816</v>
      </c>
    </row>
    <row r="54" spans="1:7" x14ac:dyDescent="0.55000000000000004">
      <c r="A54">
        <v>46</v>
      </c>
      <c r="B54">
        <v>274.06354992007681</v>
      </c>
      <c r="C54">
        <f>C$1*B53+(1-C$1)*E54</f>
        <v>135.01251486396231</v>
      </c>
      <c r="D54">
        <f t="shared" si="0"/>
        <v>0.30365226516996846</v>
      </c>
      <c r="E54">
        <f t="shared" si="1"/>
        <v>133.66859606618036</v>
      </c>
      <c r="F54">
        <f>ABS(B54-E54)</f>
        <v>140.39495385389645</v>
      </c>
      <c r="G54">
        <f>F54/B54</f>
        <v>0.5122715293399609</v>
      </c>
    </row>
    <row r="55" spans="1:7" x14ac:dyDescent="0.55000000000000004">
      <c r="A55">
        <v>47</v>
      </c>
      <c r="B55">
        <v>274.56246874219016</v>
      </c>
      <c r="C55">
        <f>C$1*B54+(1-C$1)*E55</f>
        <v>136.70364095704173</v>
      </c>
      <c r="D55">
        <f t="shared" si="0"/>
        <v>0.31752700344906298</v>
      </c>
      <c r="E55">
        <f t="shared" si="1"/>
        <v>135.31616712913228</v>
      </c>
      <c r="F55">
        <f>ABS(B55-E55)</f>
        <v>139.24630161305788</v>
      </c>
      <c r="G55">
        <f>F55/B55</f>
        <v>0.50715708614860966</v>
      </c>
    </row>
    <row r="56" spans="1:7" x14ac:dyDescent="0.55000000000000004">
      <c r="A56">
        <v>48</v>
      </c>
      <c r="B56">
        <v>280.96705748049743</v>
      </c>
      <c r="C56">
        <f>C$1*B55+(1-C$1)*E56</f>
        <v>138.39658096830777</v>
      </c>
      <c r="D56">
        <f t="shared" si="0"/>
        <v>0.33128113352723282</v>
      </c>
      <c r="E56">
        <f t="shared" si="1"/>
        <v>137.0211679604908</v>
      </c>
      <c r="F56">
        <f>ABS(B56-E56)</f>
        <v>143.94588952000663</v>
      </c>
      <c r="G56">
        <f>F56/B56</f>
        <v>0.51232301327709295</v>
      </c>
    </row>
    <row r="57" spans="1:7" x14ac:dyDescent="0.55000000000000004">
      <c r="A57">
        <v>49</v>
      </c>
      <c r="B57">
        <v>282.37618308289854</v>
      </c>
      <c r="C57">
        <f>C$1*B56+(1-C$1)*E57</f>
        <v>140.15025405562164</v>
      </c>
      <c r="D57">
        <f t="shared" si="0"/>
        <v>0.34550505306509921</v>
      </c>
      <c r="E57">
        <f t="shared" si="1"/>
        <v>138.727862101835</v>
      </c>
      <c r="F57">
        <f>ABS(B57-E57)</f>
        <v>143.64832098106353</v>
      </c>
      <c r="G57">
        <f>F57/B57</f>
        <v>0.50871259542059888</v>
      </c>
    </row>
    <row r="58" spans="1:7" x14ac:dyDescent="0.55000000000000004">
      <c r="A58">
        <v>50</v>
      </c>
      <c r="B58">
        <v>290.70074083954972</v>
      </c>
      <c r="C58">
        <f>C$1*B57+(1-C$1)*E58</f>
        <v>141.91456334842889</v>
      </c>
      <c r="D58">
        <f t="shared" si="0"/>
        <v>0.35969309546252065</v>
      </c>
      <c r="E58">
        <f t="shared" si="1"/>
        <v>140.49575910868674</v>
      </c>
      <c r="F58">
        <f>ABS(B58-E58)</f>
        <v>150.20498173086298</v>
      </c>
      <c r="G58">
        <f>F58/B58</f>
        <v>0.51669968675369693</v>
      </c>
    </row>
    <row r="59" spans="1:7" x14ac:dyDescent="0.55000000000000004">
      <c r="A59">
        <v>51</v>
      </c>
      <c r="B59">
        <v>291.83322890523942</v>
      </c>
      <c r="C59">
        <f>C$1*B58+(1-C$1)*E59</f>
        <v>143.75852128784797</v>
      </c>
      <c r="D59">
        <f t="shared" si="0"/>
        <v>0.37453574390208627</v>
      </c>
      <c r="E59">
        <f t="shared" si="1"/>
        <v>142.2742564438914</v>
      </c>
      <c r="F59">
        <f>ABS(B59-E59)</f>
        <v>149.55897246134802</v>
      </c>
      <c r="G59">
        <f>F59/B59</f>
        <v>0.51248095709454322</v>
      </c>
    </row>
    <row r="60" spans="1:7" x14ac:dyDescent="0.55000000000000004">
      <c r="A60">
        <v>52</v>
      </c>
      <c r="B60">
        <v>292.12584164739269</v>
      </c>
      <c r="C60">
        <f>C$1*B59+(1-C$1)*E60</f>
        <v>145.61005875048494</v>
      </c>
      <c r="D60">
        <f t="shared" si="0"/>
        <v>0.3893057610894351</v>
      </c>
      <c r="E60">
        <f t="shared" si="1"/>
        <v>144.13305703175004</v>
      </c>
      <c r="F60">
        <f>ABS(B60-E60)</f>
        <v>147.99278461564265</v>
      </c>
      <c r="G60">
        <f>F60/B60</f>
        <v>0.50660627550463588</v>
      </c>
    </row>
    <row r="61" spans="1:7" x14ac:dyDescent="0.55000000000000004">
      <c r="A61">
        <v>53</v>
      </c>
      <c r="B61">
        <v>293.41369010791038</v>
      </c>
      <c r="C61">
        <f>C$1*B60+(1-C$1)*E61</f>
        <v>147.46062928293256</v>
      </c>
      <c r="D61">
        <f t="shared" si="0"/>
        <v>0.40391840880301694</v>
      </c>
      <c r="E61">
        <f t="shared" si="1"/>
        <v>145.99936451157438</v>
      </c>
      <c r="F61">
        <f>ABS(B61-E61)</f>
        <v>147.414325596336</v>
      </c>
      <c r="G61">
        <f>F61/B61</f>
        <v>0.50241120495134572</v>
      </c>
    </row>
    <row r="62" spans="1:7" x14ac:dyDescent="0.55000000000000004">
      <c r="A62">
        <v>54</v>
      </c>
      <c r="B62">
        <v>295.76375101865079</v>
      </c>
      <c r="C62">
        <f>C$1*B61+(1-C$1)*E62</f>
        <v>149.32003911589732</v>
      </c>
      <c r="D62">
        <f t="shared" si="0"/>
        <v>0.41847332304463436</v>
      </c>
      <c r="E62">
        <f t="shared" si="1"/>
        <v>147.86454769173557</v>
      </c>
      <c r="F62">
        <f>ABS(B62-E62)</f>
        <v>147.89920332691523</v>
      </c>
      <c r="G62">
        <f>F62/B62</f>
        <v>0.50005858668457559</v>
      </c>
    </row>
    <row r="63" spans="1:7" x14ac:dyDescent="0.55000000000000004">
      <c r="A63">
        <v>55</v>
      </c>
      <c r="B63">
        <v>301.42067332504109</v>
      </c>
      <c r="C63">
        <f>C$1*B62+(1-C$1)*E63</f>
        <v>151.19876482473904</v>
      </c>
      <c r="D63">
        <f t="shared" si="0"/>
        <v>0.43307584690260531</v>
      </c>
      <c r="E63">
        <f t="shared" si="1"/>
        <v>149.73851243894194</v>
      </c>
      <c r="F63">
        <f>ABS(B63-E63)</f>
        <v>151.68216088609915</v>
      </c>
      <c r="G63">
        <f>F63/B63</f>
        <v>0.5032241458850788</v>
      </c>
    </row>
    <row r="64" spans="1:7" x14ac:dyDescent="0.55000000000000004">
      <c r="A64">
        <v>56</v>
      </c>
      <c r="B64">
        <v>307.18001399708066</v>
      </c>
      <c r="C64">
        <f>C$1*B63+(1-C$1)*E64</f>
        <v>153.12972899817564</v>
      </c>
      <c r="D64">
        <f t="shared" si="0"/>
        <v>0.44805473016794523</v>
      </c>
      <c r="E64">
        <f t="shared" si="1"/>
        <v>151.63184067164164</v>
      </c>
      <c r="F64">
        <f>ABS(B64-E64)</f>
        <v>155.54817332543902</v>
      </c>
      <c r="G64">
        <f>F64/B64</f>
        <v>0.50637465407146343</v>
      </c>
    </row>
    <row r="65" spans="1:7" x14ac:dyDescent="0.55000000000000004">
      <c r="A65">
        <v>57</v>
      </c>
      <c r="B65">
        <v>308.83414975587698</v>
      </c>
      <c r="C65">
        <f>C$1*B64+(1-C$1)*E65</f>
        <v>155.11380603103095</v>
      </c>
      <c r="D65">
        <f t="shared" si="0"/>
        <v>0.46341495319481885</v>
      </c>
      <c r="E65">
        <f t="shared" si="1"/>
        <v>153.57778372834358</v>
      </c>
      <c r="F65">
        <f>ABS(B65-E65)</f>
        <v>155.2563660275334</v>
      </c>
      <c r="G65">
        <f>F65/B65</f>
        <v>0.50271761121708314</v>
      </c>
    </row>
    <row r="66" spans="1:7" x14ac:dyDescent="0.55000000000000004">
      <c r="A66">
        <v>58</v>
      </c>
      <c r="B66">
        <v>308.51012563853828</v>
      </c>
      <c r="C66">
        <f>C$1*B65+(1-C$1)*E66</f>
        <v>157.10979027194227</v>
      </c>
      <c r="D66">
        <f t="shared" si="0"/>
        <v>0.47874064607198391</v>
      </c>
      <c r="E66">
        <f t="shared" si="1"/>
        <v>155.57722098422576</v>
      </c>
      <c r="F66">
        <f>ABS(B66-E66)</f>
        <v>152.93290465431252</v>
      </c>
      <c r="G66">
        <f>F66/B66</f>
        <v>0.4957143767575859</v>
      </c>
    </row>
    <row r="67" spans="1:7" x14ac:dyDescent="0.55000000000000004">
      <c r="A67">
        <v>59</v>
      </c>
      <c r="B67">
        <v>309.51493202374957</v>
      </c>
      <c r="C67">
        <f>C$1*B66+(1-C$1)*E67</f>
        <v>159.09774686521951</v>
      </c>
      <c r="D67">
        <f t="shared" si="0"/>
        <v>0.49383280554403641</v>
      </c>
      <c r="E67">
        <f t="shared" si="1"/>
        <v>157.58853091801427</v>
      </c>
      <c r="F67">
        <f>ABS(B67-E67)</f>
        <v>151.92640110573529</v>
      </c>
      <c r="G67">
        <f>F67/B67</f>
        <v>0.49085322027073558</v>
      </c>
    </row>
    <row r="68" spans="1:7" x14ac:dyDescent="0.55000000000000004">
      <c r="A68">
        <v>60</v>
      </c>
      <c r="B68">
        <v>315.13850915539427</v>
      </c>
      <c r="C68">
        <f>C$1*B67+(1-C$1)*E68</f>
        <v>161.09081319429339</v>
      </c>
      <c r="D68">
        <f t="shared" si="0"/>
        <v>0.50882514077933483</v>
      </c>
      <c r="E68">
        <f t="shared" si="1"/>
        <v>159.59157967076354</v>
      </c>
      <c r="F68">
        <f>ABS(B68-E68)</f>
        <v>155.54692948463074</v>
      </c>
      <c r="G68">
        <f>F68/B68</f>
        <v>0.49358274208224678</v>
      </c>
    </row>
    <row r="69" spans="1:7" x14ac:dyDescent="0.55000000000000004">
      <c r="A69">
        <v>61</v>
      </c>
      <c r="B69">
        <v>322.94121274879518</v>
      </c>
      <c r="C69">
        <f>C$1*B68+(1-C$1)*E69</f>
        <v>163.13502704327593</v>
      </c>
      <c r="D69">
        <f t="shared" si="0"/>
        <v>0.52417902786136683</v>
      </c>
      <c r="E69">
        <f t="shared" si="1"/>
        <v>161.59963833507271</v>
      </c>
      <c r="F69">
        <f>ABS(B69-E69)</f>
        <v>161.34157441372247</v>
      </c>
      <c r="G69">
        <f>F69/B69</f>
        <v>0.49960044752548977</v>
      </c>
    </row>
    <row r="70" spans="1:7" x14ac:dyDescent="0.55000000000000004">
      <c r="A70">
        <v>62</v>
      </c>
      <c r="B70">
        <v>322.69172350792377</v>
      </c>
      <c r="C70">
        <f>C$1*B69+(1-C$1)*E70</f>
        <v>165.2520261379139</v>
      </c>
      <c r="D70">
        <f t="shared" si="0"/>
        <v>0.54010722852913284</v>
      </c>
      <c r="E70">
        <f t="shared" si="1"/>
        <v>163.65920607113731</v>
      </c>
      <c r="F70">
        <f>ABS(B70-E70)</f>
        <v>159.03251743678646</v>
      </c>
      <c r="G70">
        <f>F70/B70</f>
        <v>0.49283110117598472</v>
      </c>
    </row>
    <row r="71" spans="1:7" x14ac:dyDescent="0.55000000000000004">
      <c r="A71">
        <v>63</v>
      </c>
      <c r="B71">
        <v>324.70883414457347</v>
      </c>
      <c r="C71">
        <f>C$1*B70+(1-C$1)*E71</f>
        <v>167.36112926785785</v>
      </c>
      <c r="D71">
        <f t="shared" si="0"/>
        <v>0.555797187543281</v>
      </c>
      <c r="E71">
        <f t="shared" si="1"/>
        <v>165.79213336644304</v>
      </c>
      <c r="F71">
        <f>ABS(B71-E71)</f>
        <v>158.91670077813043</v>
      </c>
      <c r="G71">
        <f>F71/B71</f>
        <v>0.48941292649701768</v>
      </c>
    </row>
    <row r="72" spans="1:7" x14ac:dyDescent="0.55000000000000004">
      <c r="A72">
        <v>64</v>
      </c>
      <c r="B72">
        <v>324.75716903800929</v>
      </c>
      <c r="C72">
        <f>C$1*B71+(1-C$1)*E72</f>
        <v>169.48484553229284</v>
      </c>
      <c r="D72">
        <f t="shared" si="0"/>
        <v>0.57147637831219811</v>
      </c>
      <c r="E72">
        <f t="shared" si="1"/>
        <v>167.91692645540112</v>
      </c>
      <c r="F72">
        <f>ABS(B72-E72)</f>
        <v>156.84024258260817</v>
      </c>
      <c r="G72">
        <f>F72/B72</f>
        <v>0.48294620576721348</v>
      </c>
    </row>
    <row r="73" spans="1:7" x14ac:dyDescent="0.55000000000000004">
      <c r="A73">
        <v>65</v>
      </c>
      <c r="B73">
        <v>333.58796657685753</v>
      </c>
      <c r="C73">
        <f>C$1*B72+(1-C$1)*E73</f>
        <v>171.60333038187909</v>
      </c>
      <c r="D73">
        <f t="shared" ref="D73:D108" si="2">C$2*(C73-C72)+(1-C$2)*D72</f>
        <v>0.58694646302493869</v>
      </c>
      <c r="E73">
        <f t="shared" ref="E73:E108" si="3">C72+D72</f>
        <v>170.05632191060505</v>
      </c>
      <c r="F73">
        <f>ABS(B73-E73)</f>
        <v>163.53164466625248</v>
      </c>
      <c r="G73">
        <f>F73/B73</f>
        <v>0.49022045472547149</v>
      </c>
    </row>
    <row r="74" spans="1:7" x14ac:dyDescent="0.55000000000000004">
      <c r="A74">
        <v>66</v>
      </c>
      <c r="B74">
        <v>334.94359207900709</v>
      </c>
      <c r="C74">
        <f>C$1*B73+(1-C$1)*E74</f>
        <v>173.80425374222355</v>
      </c>
      <c r="D74">
        <f t="shared" si="2"/>
        <v>0.60308623199813394</v>
      </c>
      <c r="E74">
        <f t="shared" si="3"/>
        <v>172.19027684490402</v>
      </c>
      <c r="F74">
        <f>ABS(B74-E74)</f>
        <v>162.75331523410307</v>
      </c>
      <c r="G74">
        <f>F74/B74</f>
        <v>0.48591261060970686</v>
      </c>
    </row>
    <row r="75" spans="1:7" x14ac:dyDescent="0.55000000000000004">
      <c r="A75">
        <v>67</v>
      </c>
      <c r="B75">
        <v>342.05991774772338</v>
      </c>
      <c r="C75">
        <f>C$1*B74+(1-C$1)*E75</f>
        <v>176.01270249526954</v>
      </c>
      <c r="D75">
        <f t="shared" si="2"/>
        <v>0.61913985720861253</v>
      </c>
      <c r="E75">
        <f t="shared" si="3"/>
        <v>174.40733997422168</v>
      </c>
      <c r="F75">
        <f>ABS(B75-E75)</f>
        <v>167.65257777350169</v>
      </c>
      <c r="G75">
        <f>F75/B75</f>
        <v>0.49012634651087389</v>
      </c>
    </row>
    <row r="76" spans="1:7" x14ac:dyDescent="0.55000000000000004">
      <c r="A76">
        <v>68</v>
      </c>
      <c r="B76">
        <v>345.63677385124078</v>
      </c>
      <c r="C76">
        <f>C$1*B75+(1-C$1)*E76</f>
        <v>178.28612310643061</v>
      </c>
      <c r="D76">
        <f t="shared" si="2"/>
        <v>0.63568266474813706</v>
      </c>
      <c r="E76">
        <f t="shared" si="3"/>
        <v>176.63184235247815</v>
      </c>
      <c r="F76">
        <f>ABS(B76-E76)</f>
        <v>169.00493149876263</v>
      </c>
      <c r="G76">
        <f>F76/B76</f>
        <v>0.48896687009207235</v>
      </c>
    </row>
    <row r="77" spans="1:7" x14ac:dyDescent="0.55000000000000004">
      <c r="A77">
        <v>69</v>
      </c>
      <c r="B77">
        <v>349.38072732969425</v>
      </c>
      <c r="C77">
        <f>C$1*B76+(1-C$1)*E77</f>
        <v>180.58895545197936</v>
      </c>
      <c r="D77">
        <f t="shared" si="2"/>
        <v>0.65235416155614323</v>
      </c>
      <c r="E77">
        <f t="shared" si="3"/>
        <v>178.92180577117875</v>
      </c>
      <c r="F77">
        <f>ABS(B77-E77)</f>
        <v>170.4589215585155</v>
      </c>
      <c r="G77">
        <f>F77/B77</f>
        <v>0.48788873634023144</v>
      </c>
    </row>
    <row r="78" spans="1:7" x14ac:dyDescent="0.55000000000000004">
      <c r="A78">
        <v>70</v>
      </c>
      <c r="B78">
        <v>352.56243536329231</v>
      </c>
      <c r="C78">
        <f>C$1*B77+(1-C$1)*E78</f>
        <v>182.92270379069708</v>
      </c>
      <c r="D78">
        <f t="shared" si="2"/>
        <v>0.669168103327759</v>
      </c>
      <c r="E78">
        <f t="shared" si="3"/>
        <v>181.24130961353549</v>
      </c>
      <c r="F78">
        <f>ABS(B78-E78)</f>
        <v>171.32112574975682</v>
      </c>
      <c r="G78">
        <f>F78/B78</f>
        <v>0.48593130908351512</v>
      </c>
    </row>
    <row r="79" spans="1:7" x14ac:dyDescent="0.55000000000000004">
      <c r="A79">
        <v>71</v>
      </c>
      <c r="B79">
        <v>361.13754392186672</v>
      </c>
      <c r="C79">
        <f>C$1*B78+(1-C$1)*E79</f>
        <v>185.28157752871752</v>
      </c>
      <c r="D79">
        <f t="shared" si="2"/>
        <v>0.68606515967468584</v>
      </c>
      <c r="E79">
        <f t="shared" si="3"/>
        <v>183.59187189402485</v>
      </c>
      <c r="F79">
        <f>ABS(B79-E79)</f>
        <v>177.54567202784187</v>
      </c>
      <c r="G79">
        <f>F79/B79</f>
        <v>0.49162895139546736</v>
      </c>
    </row>
    <row r="80" spans="1:7" x14ac:dyDescent="0.55000000000000004">
      <c r="A80">
        <v>72</v>
      </c>
      <c r="B80">
        <v>361.81048614028845</v>
      </c>
      <c r="C80">
        <f>C$1*B79+(1-C$1)*E80</f>
        <v>187.71934170072694</v>
      </c>
      <c r="D80">
        <f t="shared" si="2"/>
        <v>0.70358214979803324</v>
      </c>
      <c r="E80">
        <f t="shared" si="3"/>
        <v>185.9676426883922</v>
      </c>
      <c r="F80">
        <f>ABS(B80-E80)</f>
        <v>175.84284345189624</v>
      </c>
      <c r="G80">
        <f>F80/B80</f>
        <v>0.48600814566694156</v>
      </c>
    </row>
    <row r="81" spans="1:7" x14ac:dyDescent="0.55000000000000004">
      <c r="A81">
        <v>73</v>
      </c>
      <c r="B81">
        <v>362.45537995175897</v>
      </c>
      <c r="C81">
        <f>C$1*B80+(1-C$1)*E81</f>
        <v>190.15679947342261</v>
      </c>
      <c r="D81">
        <f t="shared" si="2"/>
        <v>0.72092090602700953</v>
      </c>
      <c r="E81">
        <f t="shared" si="3"/>
        <v>188.42292385052497</v>
      </c>
      <c r="F81">
        <f>ABS(B81-E81)</f>
        <v>174.032456101234</v>
      </c>
      <c r="G81">
        <f>F81/B81</f>
        <v>0.48014863546623826</v>
      </c>
    </row>
    <row r="82" spans="1:7" x14ac:dyDescent="0.55000000000000004">
      <c r="A82">
        <v>74</v>
      </c>
      <c r="B82">
        <v>370.75338552211332</v>
      </c>
      <c r="C82">
        <f>C$1*B81+(1-C$1)*E82</f>
        <v>192.59349697517271</v>
      </c>
      <c r="D82">
        <f t="shared" si="2"/>
        <v>0.73807867198424049</v>
      </c>
      <c r="E82">
        <f t="shared" si="3"/>
        <v>190.87772037944961</v>
      </c>
      <c r="F82">
        <f>ABS(B82-E82)</f>
        <v>179.87566514266371</v>
      </c>
      <c r="G82">
        <f>F82/B82</f>
        <v>0.48516256942429231</v>
      </c>
    </row>
    <row r="83" spans="1:7" x14ac:dyDescent="0.55000000000000004">
      <c r="A83">
        <v>75</v>
      </c>
      <c r="B83">
        <v>379.53333646587123</v>
      </c>
      <c r="C83">
        <f>C$1*B82+(1-C$1)*E83</f>
        <v>195.10579374590654</v>
      </c>
      <c r="D83">
        <f t="shared" si="2"/>
        <v>0.75582085297173629</v>
      </c>
      <c r="E83">
        <f t="shared" si="3"/>
        <v>193.33157564715697</v>
      </c>
      <c r="F83">
        <f>ABS(B83-E83)</f>
        <v>186.20176081871426</v>
      </c>
      <c r="G83">
        <f>F83/B83</f>
        <v>0.4906071296729374</v>
      </c>
    </row>
    <row r="84" spans="1:7" x14ac:dyDescent="0.55000000000000004">
      <c r="A84">
        <v>76</v>
      </c>
      <c r="B84">
        <v>386.32465771602716</v>
      </c>
      <c r="C84">
        <f>C$1*B83+(1-C$1)*E84</f>
        <v>197.69833181754822</v>
      </c>
      <c r="D84">
        <f t="shared" si="2"/>
        <v>0.77418802515843577</v>
      </c>
      <c r="E84">
        <f t="shared" si="3"/>
        <v>195.86161459887828</v>
      </c>
      <c r="F84">
        <f>ABS(B84-E84)</f>
        <v>190.46304311714889</v>
      </c>
      <c r="G84">
        <f>F84/B84</f>
        <v>0.4930129084774888</v>
      </c>
    </row>
    <row r="85" spans="1:7" x14ac:dyDescent="0.55000000000000004">
      <c r="A85">
        <v>77</v>
      </c>
      <c r="B85">
        <v>385.65821990266898</v>
      </c>
      <c r="C85">
        <f>C$1*B84+(1-C$1)*E85</f>
        <v>200.35104122143986</v>
      </c>
      <c r="D85">
        <f t="shared" si="2"/>
        <v>0.79297323894576777</v>
      </c>
      <c r="E85">
        <f t="shared" si="3"/>
        <v>198.47251984270665</v>
      </c>
      <c r="F85">
        <f>ABS(B85-E85)</f>
        <v>187.18570005996233</v>
      </c>
      <c r="G85">
        <f>F85/B85</f>
        <v>0.48536681029955381</v>
      </c>
    </row>
    <row r="86" spans="1:7" x14ac:dyDescent="0.55000000000000004">
      <c r="A86">
        <v>78</v>
      </c>
      <c r="B86">
        <v>389.19412416767415</v>
      </c>
      <c r="C86">
        <f>C$1*B85+(1-C$1)*E86</f>
        <v>202.98915651480846</v>
      </c>
      <c r="D86">
        <f t="shared" si="2"/>
        <v>0.81142465948999609</v>
      </c>
      <c r="E86">
        <f t="shared" si="3"/>
        <v>201.14401446038562</v>
      </c>
      <c r="F86">
        <f>ABS(B86-E86)</f>
        <v>188.05010970728853</v>
      </c>
      <c r="G86">
        <f>F86/B86</f>
        <v>0.48317818289125053</v>
      </c>
    </row>
    <row r="87" spans="1:7" x14ac:dyDescent="0.55000000000000004">
      <c r="A87">
        <v>79</v>
      </c>
      <c r="B87">
        <v>390.64388949483993</v>
      </c>
      <c r="C87">
        <f>C$1*B86+(1-C$1)*E87</f>
        <v>205.65451660423221</v>
      </c>
      <c r="D87">
        <f t="shared" si="2"/>
        <v>0.8299640137893336</v>
      </c>
      <c r="E87">
        <f t="shared" si="3"/>
        <v>203.80058117429846</v>
      </c>
      <c r="F87">
        <f>ABS(B87-E87)</f>
        <v>186.84330832054147</v>
      </c>
      <c r="G87">
        <f>F87/B87</f>
        <v>0.47829574030239508</v>
      </c>
    </row>
    <row r="88" spans="1:7" x14ac:dyDescent="0.55000000000000004">
      <c r="A88">
        <v>80</v>
      </c>
      <c r="B88">
        <v>396.57752320856423</v>
      </c>
      <c r="C88">
        <f>C$1*B87+(1-C$1)*E88</f>
        <v>208.32607470678971</v>
      </c>
      <c r="D88">
        <f t="shared" si="2"/>
        <v>0.84837995467701532</v>
      </c>
      <c r="E88">
        <f t="shared" si="3"/>
        <v>206.48448061802154</v>
      </c>
      <c r="F88">
        <f>ABS(B88-E88)</f>
        <v>190.09304259054269</v>
      </c>
      <c r="G88">
        <f>F88/B88</f>
        <v>0.47933387916836323</v>
      </c>
    </row>
    <row r="89" spans="1:7" x14ac:dyDescent="0.55000000000000004">
      <c r="A89">
        <v>81</v>
      </c>
      <c r="B89">
        <v>400.90596879836875</v>
      </c>
      <c r="C89">
        <f>C$1*B88+(1-C$1)*E89</f>
        <v>211.0484853469377</v>
      </c>
      <c r="D89">
        <f t="shared" si="2"/>
        <v>0.86712026153172506</v>
      </c>
      <c r="E89">
        <f t="shared" si="3"/>
        <v>209.17445466146674</v>
      </c>
      <c r="F89">
        <f>ABS(B89-E89)</f>
        <v>191.73151413690201</v>
      </c>
      <c r="G89">
        <f>F89/B89</f>
        <v>0.47824559637158026</v>
      </c>
    </row>
    <row r="90" spans="1:7" x14ac:dyDescent="0.55000000000000004">
      <c r="A90">
        <v>82</v>
      </c>
      <c r="B90">
        <v>402.1521344430783</v>
      </c>
      <c r="C90">
        <f>C$1*B89+(1-C$1)*E90</f>
        <v>213.80550924036842</v>
      </c>
      <c r="D90">
        <f t="shared" si="2"/>
        <v>0.88601929785071509</v>
      </c>
      <c r="E90">
        <f t="shared" si="3"/>
        <v>211.91560560846943</v>
      </c>
      <c r="F90">
        <f>ABS(B90-E90)</f>
        <v>190.23652883460886</v>
      </c>
      <c r="G90">
        <f>F90/B90</f>
        <v>0.47304617467232529</v>
      </c>
    </row>
    <row r="91" spans="1:7" x14ac:dyDescent="0.55000000000000004">
      <c r="A91">
        <v>83</v>
      </c>
      <c r="B91">
        <v>401.63854440470163</v>
      </c>
      <c r="C91">
        <f>C$1*B90+(1-C$1)*E91</f>
        <v>216.56613459726773</v>
      </c>
      <c r="D91">
        <f t="shared" si="2"/>
        <v>0.9047653584412011</v>
      </c>
      <c r="E91">
        <f t="shared" si="3"/>
        <v>214.69152853821913</v>
      </c>
      <c r="F91">
        <f>ABS(B91-E91)</f>
        <v>186.9470158664825</v>
      </c>
      <c r="G91">
        <f>F91/B91</f>
        <v>0.46546084401229615</v>
      </c>
    </row>
    <row r="92" spans="1:7" x14ac:dyDescent="0.55000000000000004">
      <c r="A92">
        <v>84</v>
      </c>
      <c r="B92">
        <v>409.5098281925525</v>
      </c>
      <c r="C92">
        <f>C$1*B91+(1-C$1)*E92</f>
        <v>219.31257640019888</v>
      </c>
      <c r="D92">
        <f t="shared" si="2"/>
        <v>0.92318212288610046</v>
      </c>
      <c r="E92">
        <f t="shared" si="3"/>
        <v>217.47089995570894</v>
      </c>
      <c r="F92">
        <f>ABS(B92-E92)</f>
        <v>192.03892823684356</v>
      </c>
      <c r="G92">
        <f>F92/B92</f>
        <v>0.46894827673475614</v>
      </c>
    </row>
    <row r="93" spans="1:7" x14ac:dyDescent="0.55000000000000004">
      <c r="A93">
        <v>85</v>
      </c>
      <c r="B93">
        <v>412.69716134155595</v>
      </c>
      <c r="C93">
        <f>C$1*B92+(1-C$1)*E93</f>
        <v>222.12849921977963</v>
      </c>
      <c r="D93">
        <f t="shared" si="2"/>
        <v>0.94210952985304697</v>
      </c>
      <c r="E93">
        <f t="shared" si="3"/>
        <v>220.23575852308497</v>
      </c>
      <c r="F93">
        <f>ABS(B93-E93)</f>
        <v>192.46140281847099</v>
      </c>
      <c r="G93">
        <f>F93/B93</f>
        <v>0.46635019778870324</v>
      </c>
    </row>
    <row r="94" spans="1:7" x14ac:dyDescent="0.55000000000000004">
      <c r="A94">
        <v>86</v>
      </c>
      <c r="B94">
        <v>417.08991031347875</v>
      </c>
      <c r="C94">
        <f>C$1*B93+(1-C$1)*E94</f>
        <v>224.9668742755519</v>
      </c>
      <c r="D94">
        <f t="shared" si="2"/>
        <v>0.96107218511223924</v>
      </c>
      <c r="E94">
        <f t="shared" si="3"/>
        <v>223.07060874963267</v>
      </c>
      <c r="F94">
        <f>ABS(B94-E94)</f>
        <v>194.01930156384608</v>
      </c>
      <c r="G94">
        <f>F94/B94</f>
        <v>0.46517380729259067</v>
      </c>
    </row>
    <row r="95" spans="1:7" x14ac:dyDescent="0.55000000000000004">
      <c r="A95">
        <v>87</v>
      </c>
      <c r="B95">
        <v>424.98013984311598</v>
      </c>
      <c r="C95">
        <f>C$1*B94+(1-C$1)*E95</f>
        <v>227.8395660991923</v>
      </c>
      <c r="D95">
        <f t="shared" si="2"/>
        <v>0.98018838149752074</v>
      </c>
      <c r="E95">
        <f t="shared" si="3"/>
        <v>225.92794646066415</v>
      </c>
      <c r="F95">
        <f>ABS(B95-E95)</f>
        <v>199.05219338245183</v>
      </c>
      <c r="G95">
        <f>F95/B95</f>
        <v>0.46837998937064018</v>
      </c>
    </row>
    <row r="96" spans="1:7" x14ac:dyDescent="0.55000000000000004">
      <c r="A96">
        <v>88</v>
      </c>
      <c r="B96">
        <v>426.06248933715375</v>
      </c>
      <c r="C96">
        <f>C$1*B95+(1-C$1)*E96</f>
        <v>230.78135833431406</v>
      </c>
      <c r="D96">
        <f t="shared" si="2"/>
        <v>0.99980442003376313</v>
      </c>
      <c r="E96">
        <f t="shared" si="3"/>
        <v>228.81975448068982</v>
      </c>
      <c r="F96">
        <f>ABS(B96-E96)</f>
        <v>197.24273485646393</v>
      </c>
      <c r="G96">
        <f>F96/B96</f>
        <v>0.46294320620274293</v>
      </c>
    </row>
    <row r="97" spans="1:7" x14ac:dyDescent="0.55000000000000004">
      <c r="A97">
        <v>89</v>
      </c>
      <c r="B97">
        <v>428.91685527235973</v>
      </c>
      <c r="C97">
        <f>C$1*B96+(1-C$1)*E97</f>
        <v>233.72397602017588</v>
      </c>
      <c r="D97">
        <f t="shared" si="2"/>
        <v>1.0192325526920436</v>
      </c>
      <c r="E97">
        <f t="shared" si="3"/>
        <v>231.78116275434783</v>
      </c>
      <c r="F97">
        <f>ABS(B97-E97)</f>
        <v>197.13569251801189</v>
      </c>
      <c r="G97">
        <f>F97/B97</f>
        <v>0.45961283660170421</v>
      </c>
    </row>
    <row r="98" spans="1:7" x14ac:dyDescent="0.55000000000000004">
      <c r="A98">
        <v>90</v>
      </c>
      <c r="B98">
        <v>431.32191725415606</v>
      </c>
      <c r="C98">
        <f>C$1*B97+(1-C$1)*E98</f>
        <v>236.68494503986284</v>
      </c>
      <c r="D98">
        <f t="shared" si="2"/>
        <v>1.0386499173619927</v>
      </c>
      <c r="E98">
        <f t="shared" si="3"/>
        <v>234.74320857286793</v>
      </c>
      <c r="F98">
        <f>ABS(B98-E98)</f>
        <v>196.57870868128813</v>
      </c>
      <c r="G98">
        <f>F98/B98</f>
        <v>0.4557586823612636</v>
      </c>
    </row>
    <row r="99" spans="1:7" x14ac:dyDescent="0.55000000000000004">
      <c r="A99">
        <v>91</v>
      </c>
      <c r="B99">
        <v>430.46581438474476</v>
      </c>
      <c r="C99">
        <f>C$1*B98+(1-C$1)*E99</f>
        <v>239.65957818019413</v>
      </c>
      <c r="D99">
        <f t="shared" si="2"/>
        <v>1.0580097495916856</v>
      </c>
      <c r="E99">
        <f t="shared" si="3"/>
        <v>237.72359495722483</v>
      </c>
      <c r="F99">
        <f>ABS(B99-E99)</f>
        <v>192.74221942751993</v>
      </c>
      <c r="G99">
        <f>F99/B99</f>
        <v>0.44775267393300933</v>
      </c>
    </row>
    <row r="100" spans="1:7" x14ac:dyDescent="0.55000000000000004">
      <c r="A100">
        <v>92</v>
      </c>
      <c r="B100">
        <v>431.26859534722291</v>
      </c>
      <c r="C100">
        <f>C$1*B99+(1-C$1)*E100</f>
        <v>242.61507019433543</v>
      </c>
      <c r="D100">
        <f t="shared" si="2"/>
        <v>1.0769845722371816</v>
      </c>
      <c r="E100">
        <f t="shared" si="3"/>
        <v>240.71758792978582</v>
      </c>
      <c r="F100">
        <f>ABS(B100-E100)</f>
        <v>190.55100741743709</v>
      </c>
      <c r="G100">
        <f>F100/B100</f>
        <v>0.44183835659079396</v>
      </c>
    </row>
    <row r="101" spans="1:7" x14ac:dyDescent="0.55000000000000004">
      <c r="A101">
        <v>93</v>
      </c>
      <c r="B101">
        <v>439.45496739027419</v>
      </c>
      <c r="C101">
        <f>C$1*B100+(1-C$1)*E101</f>
        <v>245.56782017237913</v>
      </c>
      <c r="D101">
        <f t="shared" si="2"/>
        <v>1.0957422262952468</v>
      </c>
      <c r="E101">
        <f t="shared" si="3"/>
        <v>243.69205476657262</v>
      </c>
      <c r="F101">
        <f>ABS(B101-E101)</f>
        <v>195.76291262370157</v>
      </c>
      <c r="G101">
        <f>F101/B101</f>
        <v>0.44546751578722532</v>
      </c>
    </row>
    <row r="102" spans="1:7" x14ac:dyDescent="0.55000000000000004">
      <c r="A102">
        <v>94</v>
      </c>
      <c r="B102">
        <v>441.41507571669695</v>
      </c>
      <c r="C102">
        <f>C$1*B101+(1-C$1)*E102</f>
        <v>248.59147644859036</v>
      </c>
      <c r="D102">
        <f t="shared" si="2"/>
        <v>1.1150213667944064</v>
      </c>
      <c r="E102">
        <f t="shared" si="3"/>
        <v>246.66356239867437</v>
      </c>
      <c r="F102">
        <f>ABS(B102-E102)</f>
        <v>194.75151331802257</v>
      </c>
      <c r="G102">
        <f>F102/B102</f>
        <v>0.44119814666913498</v>
      </c>
    </row>
    <row r="103" spans="1:7" x14ac:dyDescent="0.55000000000000004">
      <c r="A103">
        <v>95</v>
      </c>
      <c r="B103">
        <v>446.4412453625082</v>
      </c>
      <c r="C103">
        <f>C$1*B102+(1-C$1)*E103</f>
        <v>251.62358359439787</v>
      </c>
      <c r="D103">
        <f t="shared" si="2"/>
        <v>1.1341922245845375</v>
      </c>
      <c r="E103">
        <f t="shared" si="3"/>
        <v>249.70649781538475</v>
      </c>
      <c r="F103">
        <f>ABS(B103-E103)</f>
        <v>196.73474754712345</v>
      </c>
      <c r="G103">
        <f>F103/B103</f>
        <v>0.44067332396086245</v>
      </c>
    </row>
    <row r="104" spans="1:7" x14ac:dyDescent="0.55000000000000004">
      <c r="A104">
        <v>96</v>
      </c>
      <c r="B104">
        <v>452.22364012827353</v>
      </c>
      <c r="C104">
        <f>C$1*B103+(1-C$1)*E104</f>
        <v>254.69461051441763</v>
      </c>
      <c r="D104">
        <f t="shared" si="2"/>
        <v>1.1535605715388899</v>
      </c>
      <c r="E104">
        <f t="shared" si="3"/>
        <v>252.7577758189824</v>
      </c>
      <c r="F104">
        <f>ABS(B104-E104)</f>
        <v>199.46586430929113</v>
      </c>
      <c r="G104">
        <f>F104/B104</f>
        <v>0.44107792386243344</v>
      </c>
    </row>
    <row r="105" spans="1:7" x14ac:dyDescent="0.55000000000000004">
      <c r="A105">
        <v>97</v>
      </c>
      <c r="B105">
        <v>452.95109355756466</v>
      </c>
      <c r="C105">
        <f>C$1*B104+(1-C$1)*E105</f>
        <v>257.81192577637967</v>
      </c>
      <c r="D105">
        <f t="shared" si="2"/>
        <v>1.1731981184431215</v>
      </c>
      <c r="E105">
        <f t="shared" si="3"/>
        <v>255.84817108595652</v>
      </c>
      <c r="F105">
        <f>ABS(B105-E105)</f>
        <v>197.10292247160814</v>
      </c>
      <c r="G105">
        <f>F105/B105</f>
        <v>0.43515276875373898</v>
      </c>
    </row>
    <row r="106" spans="1:7" x14ac:dyDescent="0.55000000000000004">
      <c r="A106">
        <v>98</v>
      </c>
      <c r="B106">
        <v>461.08875403386628</v>
      </c>
      <c r="C106">
        <f>C$1*B105+(1-C$1)*E106</f>
        <v>260.92478359145019</v>
      </c>
      <c r="D106">
        <f t="shared" si="2"/>
        <v>1.1925947154093957</v>
      </c>
      <c r="E106">
        <f t="shared" si="3"/>
        <v>258.98512389482278</v>
      </c>
      <c r="F106">
        <f>ABS(B106-E106)</f>
        <v>202.1036301390435</v>
      </c>
      <c r="G106">
        <f>F106/B106</f>
        <v>0.43831828117889704</v>
      </c>
    </row>
    <row r="107" spans="1:7" x14ac:dyDescent="0.55000000000000004">
      <c r="A107">
        <v>99</v>
      </c>
      <c r="B107">
        <v>468.06548331343583</v>
      </c>
      <c r="C107">
        <f>C$1*B106+(1-C$1)*E107</f>
        <v>264.10709206412963</v>
      </c>
      <c r="D107">
        <f t="shared" si="2"/>
        <v>1.2124918529820961</v>
      </c>
      <c r="E107">
        <f t="shared" si="3"/>
        <v>262.11737830685956</v>
      </c>
      <c r="F107">
        <f>ABS(B107-E107)</f>
        <v>205.94810500657627</v>
      </c>
      <c r="G107">
        <f>F107/B107</f>
        <v>0.43999848813603926</v>
      </c>
    </row>
    <row r="108" spans="1:7" x14ac:dyDescent="0.55000000000000004">
      <c r="A108">
        <v>100</v>
      </c>
      <c r="B108">
        <v>476.82487970925035</v>
      </c>
      <c r="C108">
        <f>C$1*B107+(1-C$1)*E108</f>
        <v>267.34704291107499</v>
      </c>
      <c r="D108">
        <f t="shared" si="2"/>
        <v>1.2327664429217289</v>
      </c>
      <c r="E108">
        <f t="shared" si="3"/>
        <v>265.31958391711174</v>
      </c>
      <c r="F108">
        <f>ABS(B108-E108)</f>
        <v>211.50529579213861</v>
      </c>
      <c r="G108">
        <f>F108/B108</f>
        <v>0.44357017595454851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04111-0183-489C-AC8A-33470E83425D}">
  <dimension ref="A1:T438"/>
  <sheetViews>
    <sheetView workbookViewId="0">
      <selection activeCell="G16" sqref="G16"/>
    </sheetView>
  </sheetViews>
  <sheetFormatPr defaultRowHeight="14.4" x14ac:dyDescent="0.55000000000000004"/>
  <cols>
    <col min="2" max="2" width="15.1015625" bestFit="1" customWidth="1"/>
  </cols>
  <sheetData>
    <row r="1" spans="1:20" x14ac:dyDescent="0.55000000000000004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</row>
    <row r="2" spans="1:20" x14ac:dyDescent="0.55000000000000004">
      <c r="A2">
        <v>1</v>
      </c>
      <c r="B2" t="s">
        <v>35</v>
      </c>
      <c r="C2" t="s">
        <v>36</v>
      </c>
      <c r="D2">
        <v>856.63</v>
      </c>
      <c r="E2">
        <v>66090</v>
      </c>
      <c r="F2">
        <v>77.15116211199701</v>
      </c>
      <c r="G2">
        <v>63917</v>
      </c>
      <c r="H2">
        <v>1702</v>
      </c>
      <c r="I2">
        <v>98</v>
      </c>
      <c r="J2">
        <v>249</v>
      </c>
      <c r="K2">
        <v>124</v>
      </c>
      <c r="L2">
        <v>43298</v>
      </c>
      <c r="M2">
        <v>22792</v>
      </c>
      <c r="N2">
        <v>19.631391799999999</v>
      </c>
      <c r="O2">
        <v>4.35585939</v>
      </c>
      <c r="P2">
        <v>13.1514428</v>
      </c>
      <c r="Q2">
        <v>18.0117169</v>
      </c>
      <c r="R2">
        <v>11.009775899999999</v>
      </c>
      <c r="S2">
        <v>12.443811800000001</v>
      </c>
      <c r="T2">
        <v>0</v>
      </c>
    </row>
    <row r="3" spans="1:20" x14ac:dyDescent="0.55000000000000004">
      <c r="A3">
        <v>2</v>
      </c>
      <c r="B3" t="s">
        <v>37</v>
      </c>
      <c r="C3" t="s">
        <v>36</v>
      </c>
      <c r="D3">
        <v>236.38</v>
      </c>
      <c r="E3">
        <v>10626</v>
      </c>
      <c r="F3">
        <v>44.953041712496827</v>
      </c>
      <c r="G3">
        <v>7054</v>
      </c>
      <c r="H3">
        <v>3496</v>
      </c>
      <c r="I3">
        <v>19</v>
      </c>
      <c r="J3">
        <v>48</v>
      </c>
      <c r="K3">
        <v>9</v>
      </c>
      <c r="L3">
        <v>6724</v>
      </c>
      <c r="M3">
        <v>3902</v>
      </c>
      <c r="N3">
        <v>11.2433076</v>
      </c>
      <c r="O3">
        <v>2.8703152900000002</v>
      </c>
      <c r="P3">
        <v>32.244277699999998</v>
      </c>
      <c r="Q3">
        <v>45.826513900000002</v>
      </c>
      <c r="R3">
        <v>27.385646699999999</v>
      </c>
      <c r="S3">
        <v>25.228975899999998</v>
      </c>
      <c r="T3">
        <v>0</v>
      </c>
    </row>
    <row r="4" spans="1:20" x14ac:dyDescent="0.55000000000000004">
      <c r="A4">
        <v>3</v>
      </c>
      <c r="B4" t="s">
        <v>38</v>
      </c>
      <c r="C4" t="s">
        <v>36</v>
      </c>
      <c r="D4">
        <v>380.2</v>
      </c>
      <c r="E4">
        <v>14991</v>
      </c>
      <c r="F4">
        <v>39.429247764334562</v>
      </c>
      <c r="G4">
        <v>14477</v>
      </c>
      <c r="H4">
        <v>429</v>
      </c>
      <c r="I4">
        <v>35</v>
      </c>
      <c r="J4">
        <v>16</v>
      </c>
      <c r="K4">
        <v>34</v>
      </c>
      <c r="L4">
        <v>9669</v>
      </c>
      <c r="M4">
        <v>5322</v>
      </c>
      <c r="N4">
        <v>17.033819399999999</v>
      </c>
      <c r="O4">
        <v>4.4885717200000004</v>
      </c>
      <c r="P4">
        <v>12.0688444</v>
      </c>
      <c r="Q4">
        <v>14.036061</v>
      </c>
      <c r="R4">
        <v>10.85209</v>
      </c>
      <c r="S4">
        <v>12.69741</v>
      </c>
      <c r="T4">
        <v>0</v>
      </c>
    </row>
    <row r="5" spans="1:20" x14ac:dyDescent="0.55000000000000004">
      <c r="A5">
        <v>4</v>
      </c>
      <c r="B5" t="s">
        <v>39</v>
      </c>
      <c r="C5" t="s">
        <v>36</v>
      </c>
      <c r="D5">
        <v>281.27</v>
      </c>
      <c r="E5">
        <v>30806</v>
      </c>
      <c r="F5">
        <v>109.52465602446048</v>
      </c>
      <c r="G5">
        <v>29344</v>
      </c>
      <c r="H5">
        <v>127</v>
      </c>
      <c r="I5">
        <v>46</v>
      </c>
      <c r="J5">
        <v>150</v>
      </c>
      <c r="K5">
        <v>1139</v>
      </c>
      <c r="L5">
        <v>19272</v>
      </c>
      <c r="M5">
        <v>11534</v>
      </c>
      <c r="N5">
        <v>17.278953900000001</v>
      </c>
      <c r="O5">
        <v>4.1977999199999996</v>
      </c>
      <c r="P5">
        <v>7.2090186899999997</v>
      </c>
      <c r="Q5">
        <v>11.1795358</v>
      </c>
      <c r="R5">
        <v>5.5360129200000001</v>
      </c>
      <c r="S5">
        <v>6.2170474499999999</v>
      </c>
      <c r="T5">
        <v>1</v>
      </c>
    </row>
    <row r="6" spans="1:20" x14ac:dyDescent="0.55000000000000004">
      <c r="A6">
        <v>5</v>
      </c>
      <c r="B6" t="s">
        <v>40</v>
      </c>
      <c r="C6" t="s">
        <v>36</v>
      </c>
      <c r="D6">
        <v>305.64999999999998</v>
      </c>
      <c r="E6">
        <v>5836</v>
      </c>
      <c r="F6">
        <v>19.093734663831182</v>
      </c>
      <c r="G6">
        <v>5264</v>
      </c>
      <c r="H6">
        <v>547</v>
      </c>
      <c r="I6">
        <v>14</v>
      </c>
      <c r="J6">
        <v>5</v>
      </c>
      <c r="K6">
        <v>6</v>
      </c>
      <c r="L6">
        <v>3979</v>
      </c>
      <c r="M6">
        <v>1857</v>
      </c>
      <c r="N6">
        <v>14.475999</v>
      </c>
      <c r="O6">
        <v>3.3676803199999998</v>
      </c>
      <c r="P6">
        <v>13.5202492</v>
      </c>
      <c r="Q6">
        <v>13.022888699999999</v>
      </c>
      <c r="R6">
        <v>11.1432109</v>
      </c>
      <c r="S6">
        <v>19.2</v>
      </c>
      <c r="T6">
        <v>0</v>
      </c>
    </row>
    <row r="7" spans="1:20" x14ac:dyDescent="0.55000000000000004">
      <c r="A7">
        <v>6</v>
      </c>
      <c r="B7" t="s">
        <v>41</v>
      </c>
      <c r="C7" t="s">
        <v>36</v>
      </c>
      <c r="D7">
        <v>868.56</v>
      </c>
      <c r="E7">
        <v>35688</v>
      </c>
      <c r="F7">
        <v>41.088698535507049</v>
      </c>
      <c r="G7">
        <v>35157</v>
      </c>
      <c r="H7">
        <v>50</v>
      </c>
      <c r="I7">
        <v>65</v>
      </c>
      <c r="J7">
        <v>195</v>
      </c>
      <c r="K7">
        <v>221</v>
      </c>
      <c r="L7">
        <v>23444</v>
      </c>
      <c r="M7">
        <v>12244</v>
      </c>
      <c r="N7">
        <v>18.9046238</v>
      </c>
      <c r="O7">
        <v>3.2758914899999998</v>
      </c>
      <c r="P7">
        <v>10.399635399999999</v>
      </c>
      <c r="Q7">
        <v>14.158818500000001</v>
      </c>
      <c r="R7">
        <v>8.1792873099999994</v>
      </c>
      <c r="S7">
        <v>11.0085864</v>
      </c>
      <c r="T7">
        <v>0</v>
      </c>
    </row>
    <row r="8" spans="1:20" x14ac:dyDescent="0.55000000000000004">
      <c r="A8">
        <v>7</v>
      </c>
      <c r="B8" t="s">
        <v>42</v>
      </c>
      <c r="C8" t="s">
        <v>36</v>
      </c>
      <c r="D8">
        <v>253.82</v>
      </c>
      <c r="E8">
        <v>5322</v>
      </c>
      <c r="F8">
        <v>20.967614845165865</v>
      </c>
      <c r="G8">
        <v>5298</v>
      </c>
      <c r="H8">
        <v>1</v>
      </c>
      <c r="I8">
        <v>8</v>
      </c>
      <c r="J8">
        <v>15</v>
      </c>
      <c r="K8">
        <v>0</v>
      </c>
      <c r="L8">
        <v>3583</v>
      </c>
      <c r="M8">
        <v>1739</v>
      </c>
      <c r="N8">
        <v>11.917387700000001</v>
      </c>
      <c r="O8">
        <v>3.2096008899999999</v>
      </c>
      <c r="P8">
        <v>15.1497806</v>
      </c>
      <c r="Q8">
        <v>13.787761400000001</v>
      </c>
      <c r="R8">
        <v>12.932330800000001</v>
      </c>
      <c r="S8">
        <v>21.085271299999999</v>
      </c>
      <c r="T8">
        <v>0</v>
      </c>
    </row>
    <row r="9" spans="1:20" x14ac:dyDescent="0.55000000000000004">
      <c r="A9">
        <v>8</v>
      </c>
      <c r="B9" t="s">
        <v>43</v>
      </c>
      <c r="C9" t="s">
        <v>36</v>
      </c>
      <c r="D9">
        <v>444.21</v>
      </c>
      <c r="E9">
        <v>16805</v>
      </c>
      <c r="F9">
        <v>37.831205961144505</v>
      </c>
      <c r="G9">
        <v>16519</v>
      </c>
      <c r="H9">
        <v>111</v>
      </c>
      <c r="I9">
        <v>30</v>
      </c>
      <c r="J9">
        <v>61</v>
      </c>
      <c r="K9">
        <v>84</v>
      </c>
      <c r="L9">
        <v>11323</v>
      </c>
      <c r="M9">
        <v>5482</v>
      </c>
      <c r="N9">
        <v>16.197120900000002</v>
      </c>
      <c r="O9">
        <v>3.0557272800000002</v>
      </c>
      <c r="P9">
        <v>11.7107262</v>
      </c>
      <c r="Q9">
        <v>17.225461599999999</v>
      </c>
      <c r="R9">
        <v>10.027036600000001</v>
      </c>
      <c r="S9">
        <v>9.5250521900000003</v>
      </c>
      <c r="T9">
        <v>0</v>
      </c>
    </row>
    <row r="10" spans="1:20" x14ac:dyDescent="0.55000000000000004">
      <c r="A10">
        <v>9</v>
      </c>
      <c r="B10" t="s">
        <v>44</v>
      </c>
      <c r="C10" t="s">
        <v>36</v>
      </c>
      <c r="D10">
        <v>375.9</v>
      </c>
      <c r="E10">
        <v>13437</v>
      </c>
      <c r="F10">
        <v>35.746209098164407</v>
      </c>
      <c r="G10">
        <v>13384</v>
      </c>
      <c r="H10">
        <v>16</v>
      </c>
      <c r="I10">
        <v>8</v>
      </c>
      <c r="J10">
        <v>23</v>
      </c>
      <c r="K10">
        <v>6</v>
      </c>
      <c r="L10">
        <v>8825</v>
      </c>
      <c r="M10">
        <v>4612</v>
      </c>
      <c r="N10">
        <v>14.1076487</v>
      </c>
      <c r="O10">
        <v>3.2067988700000001</v>
      </c>
      <c r="P10">
        <v>13.875086</v>
      </c>
      <c r="Q10">
        <v>17.9947841</v>
      </c>
      <c r="R10">
        <v>11.914343199999999</v>
      </c>
      <c r="S10">
        <v>13.660179599999999</v>
      </c>
      <c r="T10">
        <v>0</v>
      </c>
    </row>
    <row r="11" spans="1:20" x14ac:dyDescent="0.55000000000000004">
      <c r="A11">
        <v>10</v>
      </c>
      <c r="B11" t="s">
        <v>45</v>
      </c>
      <c r="C11" t="s">
        <v>36</v>
      </c>
      <c r="D11">
        <v>996.81</v>
      </c>
      <c r="E11">
        <v>173025</v>
      </c>
      <c r="F11">
        <v>173.57871610437297</v>
      </c>
      <c r="G11">
        <v>146506</v>
      </c>
      <c r="H11">
        <v>16559</v>
      </c>
      <c r="I11">
        <v>331</v>
      </c>
      <c r="J11">
        <v>8033</v>
      </c>
      <c r="K11">
        <v>1596</v>
      </c>
      <c r="L11">
        <v>95971</v>
      </c>
      <c r="M11">
        <v>77054</v>
      </c>
      <c r="N11">
        <v>41.295808100000002</v>
      </c>
      <c r="O11">
        <v>17.757447599999999</v>
      </c>
      <c r="P11">
        <v>15.572437300000001</v>
      </c>
      <c r="Q11">
        <v>14.132233599999999</v>
      </c>
      <c r="R11">
        <v>17.562727599999999</v>
      </c>
      <c r="S11">
        <v>8.1050169000000007</v>
      </c>
      <c r="T11">
        <v>1</v>
      </c>
    </row>
    <row r="12" spans="1:20" x14ac:dyDescent="0.55000000000000004">
      <c r="A12">
        <v>11</v>
      </c>
      <c r="B12" t="s">
        <v>46</v>
      </c>
      <c r="C12" t="s">
        <v>36</v>
      </c>
      <c r="D12">
        <v>709.06</v>
      </c>
      <c r="E12">
        <v>34418</v>
      </c>
      <c r="F12">
        <v>48.540320988350778</v>
      </c>
      <c r="G12">
        <v>34176</v>
      </c>
      <c r="H12">
        <v>82</v>
      </c>
      <c r="I12">
        <v>51</v>
      </c>
      <c r="J12">
        <v>89</v>
      </c>
      <c r="K12">
        <v>20</v>
      </c>
      <c r="L12">
        <v>22945</v>
      </c>
      <c r="M12">
        <v>11473</v>
      </c>
      <c r="N12">
        <v>13.567226</v>
      </c>
      <c r="O12">
        <v>3.0899978199999998</v>
      </c>
      <c r="P12">
        <v>11.7082988</v>
      </c>
      <c r="Q12">
        <v>16.320612499999999</v>
      </c>
      <c r="R12">
        <v>9.5696996900000002</v>
      </c>
      <c r="S12">
        <v>11.4906408</v>
      </c>
      <c r="T12">
        <v>0</v>
      </c>
    </row>
    <row r="13" spans="1:20" x14ac:dyDescent="0.55000000000000004">
      <c r="A13">
        <v>12</v>
      </c>
      <c r="B13" t="s">
        <v>47</v>
      </c>
      <c r="C13" t="s">
        <v>36</v>
      </c>
      <c r="D13">
        <v>501.5</v>
      </c>
      <c r="E13">
        <v>15921</v>
      </c>
      <c r="F13">
        <v>31.746759720837488</v>
      </c>
      <c r="G13">
        <v>15842</v>
      </c>
      <c r="H13">
        <v>10</v>
      </c>
      <c r="I13">
        <v>26</v>
      </c>
      <c r="J13">
        <v>36</v>
      </c>
      <c r="K13">
        <v>7</v>
      </c>
      <c r="L13">
        <v>10734</v>
      </c>
      <c r="M13">
        <v>5187</v>
      </c>
      <c r="N13">
        <v>15.1108627</v>
      </c>
      <c r="O13">
        <v>2.7762250800000001</v>
      </c>
      <c r="P13">
        <v>12.007684899999999</v>
      </c>
      <c r="Q13">
        <v>15.321547499999999</v>
      </c>
      <c r="R13">
        <v>10.1317752</v>
      </c>
      <c r="S13">
        <v>12.5954198</v>
      </c>
      <c r="T13">
        <v>0</v>
      </c>
    </row>
    <row r="14" spans="1:20" x14ac:dyDescent="0.55000000000000004">
      <c r="A14">
        <v>13</v>
      </c>
      <c r="B14" t="s">
        <v>48</v>
      </c>
      <c r="C14" t="s">
        <v>36</v>
      </c>
      <c r="D14">
        <v>469.25</v>
      </c>
      <c r="E14">
        <v>14460</v>
      </c>
      <c r="F14">
        <v>30.8151305274374</v>
      </c>
      <c r="G14">
        <v>14403</v>
      </c>
      <c r="H14">
        <v>4</v>
      </c>
      <c r="I14">
        <v>17</v>
      </c>
      <c r="J14">
        <v>29</v>
      </c>
      <c r="K14">
        <v>7</v>
      </c>
      <c r="L14">
        <v>9647</v>
      </c>
      <c r="M14">
        <v>4813</v>
      </c>
      <c r="N14">
        <v>13.683010299999999</v>
      </c>
      <c r="O14">
        <v>2.7884316400000002</v>
      </c>
      <c r="P14">
        <v>16.774284099999999</v>
      </c>
      <c r="Q14">
        <v>20.5825776</v>
      </c>
      <c r="R14">
        <v>14.464114199999999</v>
      </c>
      <c r="S14">
        <v>17.6700783</v>
      </c>
      <c r="T14">
        <v>0</v>
      </c>
    </row>
    <row r="15" spans="1:20" x14ac:dyDescent="0.55000000000000004">
      <c r="A15">
        <v>14</v>
      </c>
      <c r="B15" t="s">
        <v>49</v>
      </c>
      <c r="C15" t="s">
        <v>36</v>
      </c>
      <c r="D15">
        <v>474.23</v>
      </c>
      <c r="E15">
        <v>33944</v>
      </c>
      <c r="F15">
        <v>71.577082850093831</v>
      </c>
      <c r="G15">
        <v>32688</v>
      </c>
      <c r="H15">
        <v>1021</v>
      </c>
      <c r="I15">
        <v>48</v>
      </c>
      <c r="J15">
        <v>104</v>
      </c>
      <c r="K15">
        <v>83</v>
      </c>
      <c r="L15">
        <v>21563</v>
      </c>
      <c r="M15">
        <v>12381</v>
      </c>
      <c r="N15">
        <v>15.387469299999999</v>
      </c>
      <c r="O15">
        <v>2.87529565</v>
      </c>
      <c r="P15">
        <v>10.223671899999999</v>
      </c>
      <c r="Q15">
        <v>13.299402499999999</v>
      </c>
      <c r="R15">
        <v>9.2538342199999999</v>
      </c>
      <c r="S15">
        <v>8.3231760399999999</v>
      </c>
      <c r="T15">
        <v>1</v>
      </c>
    </row>
    <row r="16" spans="1:20" x14ac:dyDescent="0.55000000000000004">
      <c r="A16">
        <v>15</v>
      </c>
      <c r="B16" t="s">
        <v>50</v>
      </c>
      <c r="C16" t="s">
        <v>36</v>
      </c>
      <c r="D16">
        <v>508.29</v>
      </c>
      <c r="E16">
        <v>51644</v>
      </c>
      <c r="F16">
        <v>101.60341537311378</v>
      </c>
      <c r="G16">
        <v>50177</v>
      </c>
      <c r="H16">
        <v>925</v>
      </c>
      <c r="I16">
        <v>92</v>
      </c>
      <c r="J16">
        <v>341</v>
      </c>
      <c r="K16">
        <v>109</v>
      </c>
      <c r="L16">
        <v>29136</v>
      </c>
      <c r="M16">
        <v>22508</v>
      </c>
      <c r="N16">
        <v>25.175041199999999</v>
      </c>
      <c r="O16">
        <v>8.1445634299999998</v>
      </c>
      <c r="P16">
        <v>16.748736099999999</v>
      </c>
      <c r="Q16">
        <v>16.341940900000001</v>
      </c>
      <c r="R16">
        <v>18.792913800000001</v>
      </c>
      <c r="S16">
        <v>10.993608399999999</v>
      </c>
      <c r="T16">
        <v>0</v>
      </c>
    </row>
    <row r="17" spans="1:20" x14ac:dyDescent="0.55000000000000004">
      <c r="A17">
        <v>16</v>
      </c>
      <c r="B17" t="s">
        <v>51</v>
      </c>
      <c r="C17" t="s">
        <v>36</v>
      </c>
      <c r="D17">
        <v>945.68</v>
      </c>
      <c r="E17">
        <v>5105067</v>
      </c>
      <c r="F17">
        <v>5398.3028085610358</v>
      </c>
      <c r="G17">
        <v>3204947</v>
      </c>
      <c r="H17">
        <v>1317147</v>
      </c>
      <c r="I17">
        <v>10289</v>
      </c>
      <c r="J17">
        <v>188565</v>
      </c>
      <c r="K17">
        <v>384119</v>
      </c>
      <c r="L17">
        <v>3291995</v>
      </c>
      <c r="M17">
        <v>1813072</v>
      </c>
      <c r="N17">
        <v>28.0181167</v>
      </c>
      <c r="O17">
        <v>8.3299640499999992</v>
      </c>
      <c r="P17">
        <v>14.198302699999999</v>
      </c>
      <c r="Q17">
        <v>22.2934971</v>
      </c>
      <c r="R17">
        <v>11.6655424</v>
      </c>
      <c r="S17">
        <v>10.8252688</v>
      </c>
      <c r="T17">
        <v>1</v>
      </c>
    </row>
    <row r="18" spans="1:20" x14ac:dyDescent="0.55000000000000004">
      <c r="A18">
        <v>17</v>
      </c>
      <c r="B18" t="s">
        <v>52</v>
      </c>
      <c r="C18" t="s">
        <v>36</v>
      </c>
      <c r="D18">
        <v>443.53</v>
      </c>
      <c r="E18">
        <v>19464</v>
      </c>
      <c r="F18">
        <v>43.884291930647308</v>
      </c>
      <c r="G18">
        <v>19300</v>
      </c>
      <c r="H18">
        <v>63</v>
      </c>
      <c r="I18">
        <v>34</v>
      </c>
      <c r="J18">
        <v>48</v>
      </c>
      <c r="K18">
        <v>19</v>
      </c>
      <c r="L18">
        <v>13317</v>
      </c>
      <c r="M18">
        <v>6147</v>
      </c>
      <c r="N18">
        <v>16.985807600000001</v>
      </c>
      <c r="O18">
        <v>3.3340842500000001</v>
      </c>
      <c r="P18">
        <v>10.5370496</v>
      </c>
      <c r="Q18">
        <v>13.809825</v>
      </c>
      <c r="R18">
        <v>8.8702427299999993</v>
      </c>
      <c r="S18">
        <v>10.803387499999999</v>
      </c>
      <c r="T18">
        <v>0</v>
      </c>
    </row>
    <row r="19" spans="1:20" x14ac:dyDescent="0.55000000000000004">
      <c r="A19">
        <v>18</v>
      </c>
      <c r="B19" t="s">
        <v>53</v>
      </c>
      <c r="C19" t="s">
        <v>36</v>
      </c>
      <c r="D19">
        <v>346.02</v>
      </c>
      <c r="E19">
        <v>10670</v>
      </c>
      <c r="F19">
        <v>30.836367840009249</v>
      </c>
      <c r="G19">
        <v>10627</v>
      </c>
      <c r="H19">
        <v>5</v>
      </c>
      <c r="I19">
        <v>6</v>
      </c>
      <c r="J19">
        <v>26</v>
      </c>
      <c r="K19">
        <v>6</v>
      </c>
      <c r="L19">
        <v>6727</v>
      </c>
      <c r="M19">
        <v>3943</v>
      </c>
      <c r="N19">
        <v>14.5978891</v>
      </c>
      <c r="O19">
        <v>2.6906496199999999</v>
      </c>
      <c r="P19">
        <v>12.049102899999999</v>
      </c>
      <c r="Q19">
        <v>13.603185099999999</v>
      </c>
      <c r="R19">
        <v>9.8222638</v>
      </c>
      <c r="S19">
        <v>15.284625699999999</v>
      </c>
      <c r="T19">
        <v>0</v>
      </c>
    </row>
    <row r="20" spans="1:20" x14ac:dyDescent="0.55000000000000004">
      <c r="A20">
        <v>19</v>
      </c>
      <c r="B20" t="s">
        <v>54</v>
      </c>
      <c r="C20" t="s">
        <v>36</v>
      </c>
      <c r="D20">
        <v>634.16</v>
      </c>
      <c r="E20">
        <v>77932</v>
      </c>
      <c r="F20">
        <v>122.89012236659519</v>
      </c>
      <c r="G20">
        <v>72968</v>
      </c>
      <c r="H20">
        <v>2069</v>
      </c>
      <c r="I20">
        <v>123</v>
      </c>
      <c r="J20">
        <v>1751</v>
      </c>
      <c r="K20">
        <v>1021</v>
      </c>
      <c r="L20">
        <v>41817</v>
      </c>
      <c r="M20">
        <v>36115</v>
      </c>
      <c r="N20">
        <v>32.835928000000003</v>
      </c>
      <c r="O20">
        <v>11.1509673</v>
      </c>
      <c r="P20">
        <v>13.5446352</v>
      </c>
      <c r="Q20">
        <v>8.6782376499999998</v>
      </c>
      <c r="R20">
        <v>17.047418799999999</v>
      </c>
      <c r="S20">
        <v>6.4539079199999998</v>
      </c>
      <c r="T20">
        <v>1</v>
      </c>
    </row>
    <row r="21" spans="1:20" x14ac:dyDescent="0.55000000000000004">
      <c r="A21">
        <v>20</v>
      </c>
      <c r="B21" t="s">
        <v>55</v>
      </c>
      <c r="C21" t="s">
        <v>36</v>
      </c>
      <c r="D21">
        <v>397.58</v>
      </c>
      <c r="E21">
        <v>16516</v>
      </c>
      <c r="F21">
        <v>41.541325016348914</v>
      </c>
      <c r="G21">
        <v>16387</v>
      </c>
      <c r="H21">
        <v>25</v>
      </c>
      <c r="I21">
        <v>37</v>
      </c>
      <c r="J21">
        <v>43</v>
      </c>
      <c r="K21">
        <v>24</v>
      </c>
      <c r="L21">
        <v>10941</v>
      </c>
      <c r="M21">
        <v>5575</v>
      </c>
      <c r="N21">
        <v>16.195960100000001</v>
      </c>
      <c r="O21">
        <v>3.3086555199999999</v>
      </c>
      <c r="P21">
        <v>10.3153098</v>
      </c>
      <c r="Q21">
        <v>13.568426000000001</v>
      </c>
      <c r="R21">
        <v>7.95599305</v>
      </c>
      <c r="S21">
        <v>12.2553448</v>
      </c>
      <c r="T21">
        <v>0</v>
      </c>
    </row>
    <row r="22" spans="1:20" x14ac:dyDescent="0.55000000000000004">
      <c r="A22">
        <v>21</v>
      </c>
      <c r="B22" t="s">
        <v>56</v>
      </c>
      <c r="C22" t="s">
        <v>36</v>
      </c>
      <c r="D22">
        <v>416.86</v>
      </c>
      <c r="E22">
        <v>19464</v>
      </c>
      <c r="F22">
        <v>46.691934942186826</v>
      </c>
      <c r="G22">
        <v>19280</v>
      </c>
      <c r="H22">
        <v>16</v>
      </c>
      <c r="I22">
        <v>19</v>
      </c>
      <c r="J22">
        <v>41</v>
      </c>
      <c r="K22">
        <v>108</v>
      </c>
      <c r="L22">
        <v>12550</v>
      </c>
      <c r="M22">
        <v>6914</v>
      </c>
      <c r="N22">
        <v>16.868525900000002</v>
      </c>
      <c r="O22">
        <v>3.84063745</v>
      </c>
      <c r="P22">
        <v>9.6290491100000004</v>
      </c>
      <c r="Q22">
        <v>13.293543100000001</v>
      </c>
      <c r="R22">
        <v>7.9247953100000004</v>
      </c>
      <c r="S22">
        <v>8.7143625599999996</v>
      </c>
      <c r="T22">
        <v>0</v>
      </c>
    </row>
    <row r="23" spans="1:20" x14ac:dyDescent="0.55000000000000004">
      <c r="A23">
        <v>22</v>
      </c>
      <c r="B23" t="s">
        <v>57</v>
      </c>
      <c r="C23" t="s">
        <v>36</v>
      </c>
      <c r="D23">
        <v>333.61</v>
      </c>
      <c r="E23">
        <v>781666</v>
      </c>
      <c r="F23">
        <v>2343.0532657893946</v>
      </c>
      <c r="G23">
        <v>714905</v>
      </c>
      <c r="H23">
        <v>15462</v>
      </c>
      <c r="I23">
        <v>962</v>
      </c>
      <c r="J23">
        <v>39634</v>
      </c>
      <c r="K23">
        <v>10703</v>
      </c>
      <c r="L23">
        <v>502321</v>
      </c>
      <c r="M23">
        <v>279345</v>
      </c>
      <c r="N23">
        <v>42.768866899999999</v>
      </c>
      <c r="O23">
        <v>11.9632665</v>
      </c>
      <c r="P23">
        <v>2.71473392</v>
      </c>
      <c r="Q23">
        <v>2.9452522700000001</v>
      </c>
      <c r="R23">
        <v>2.3990640299999999</v>
      </c>
      <c r="S23">
        <v>3.83824912</v>
      </c>
      <c r="T23">
        <v>1</v>
      </c>
    </row>
    <row r="24" spans="1:20" x14ac:dyDescent="0.55000000000000004">
      <c r="A24">
        <v>23</v>
      </c>
      <c r="B24" t="s">
        <v>58</v>
      </c>
      <c r="C24" t="s">
        <v>36</v>
      </c>
      <c r="D24">
        <v>623.54999999999995</v>
      </c>
      <c r="E24">
        <v>19595</v>
      </c>
      <c r="F24">
        <v>31.424905781412882</v>
      </c>
      <c r="G24">
        <v>19469</v>
      </c>
      <c r="H24">
        <v>68</v>
      </c>
      <c r="I24">
        <v>24</v>
      </c>
      <c r="J24">
        <v>24</v>
      </c>
      <c r="K24">
        <v>10</v>
      </c>
      <c r="L24">
        <v>13082</v>
      </c>
      <c r="M24">
        <v>6513</v>
      </c>
      <c r="N24">
        <v>16.839932699999999</v>
      </c>
      <c r="O24">
        <v>3.67680783</v>
      </c>
      <c r="P24">
        <v>16.0037387</v>
      </c>
      <c r="Q24">
        <v>22.827628099999998</v>
      </c>
      <c r="R24">
        <v>14.4809567</v>
      </c>
      <c r="S24">
        <v>11.762013700000001</v>
      </c>
      <c r="T24">
        <v>0</v>
      </c>
    </row>
    <row r="25" spans="1:20" x14ac:dyDescent="0.55000000000000004">
      <c r="A25">
        <v>24</v>
      </c>
      <c r="B25" t="s">
        <v>59</v>
      </c>
      <c r="C25" t="s">
        <v>36</v>
      </c>
      <c r="D25">
        <v>222.35</v>
      </c>
      <c r="E25">
        <v>7440</v>
      </c>
      <c r="F25">
        <v>33.4607600629638</v>
      </c>
      <c r="G25">
        <v>7401</v>
      </c>
      <c r="H25">
        <v>6</v>
      </c>
      <c r="I25">
        <v>8</v>
      </c>
      <c r="J25">
        <v>19</v>
      </c>
      <c r="K25">
        <v>6</v>
      </c>
      <c r="L25">
        <v>5019</v>
      </c>
      <c r="M25">
        <v>2421</v>
      </c>
      <c r="N25">
        <v>16.9356446</v>
      </c>
      <c r="O25">
        <v>2.4506873900000001</v>
      </c>
      <c r="P25">
        <v>12.2040816</v>
      </c>
      <c r="Q25">
        <v>15.1598677</v>
      </c>
      <c r="R25">
        <v>10.9502501</v>
      </c>
      <c r="S25">
        <v>11.8595279</v>
      </c>
      <c r="T25">
        <v>0</v>
      </c>
    </row>
    <row r="26" spans="1:20" x14ac:dyDescent="0.55000000000000004">
      <c r="A26">
        <v>25</v>
      </c>
      <c r="B26" t="s">
        <v>60</v>
      </c>
      <c r="C26" t="s">
        <v>36</v>
      </c>
      <c r="D26">
        <v>478.7</v>
      </c>
      <c r="E26">
        <v>31704</v>
      </c>
      <c r="F26">
        <v>66.229371213703786</v>
      </c>
      <c r="G26">
        <v>31523</v>
      </c>
      <c r="H26">
        <v>12</v>
      </c>
      <c r="I26">
        <v>45</v>
      </c>
      <c r="J26">
        <v>95</v>
      </c>
      <c r="K26">
        <v>29</v>
      </c>
      <c r="L26">
        <v>19477</v>
      </c>
      <c r="M26">
        <v>12227</v>
      </c>
      <c r="N26">
        <v>20.275196399999999</v>
      </c>
      <c r="O26">
        <v>3.7839502999999999</v>
      </c>
      <c r="P26">
        <v>8.9948445400000008</v>
      </c>
      <c r="Q26">
        <v>11.599831999999999</v>
      </c>
      <c r="R26">
        <v>6.9744657400000003</v>
      </c>
      <c r="S26">
        <v>10.517498099999999</v>
      </c>
      <c r="T26">
        <v>0</v>
      </c>
    </row>
    <row r="27" spans="1:20" x14ac:dyDescent="0.55000000000000004">
      <c r="A27">
        <v>26</v>
      </c>
      <c r="B27" t="s">
        <v>61</v>
      </c>
      <c r="C27" t="s">
        <v>36</v>
      </c>
      <c r="D27">
        <v>716.49</v>
      </c>
      <c r="E27">
        <v>20893</v>
      </c>
      <c r="F27">
        <v>29.160211587042387</v>
      </c>
      <c r="G27">
        <v>20148</v>
      </c>
      <c r="H27">
        <v>599</v>
      </c>
      <c r="I27">
        <v>40</v>
      </c>
      <c r="J27">
        <v>35</v>
      </c>
      <c r="K27">
        <v>71</v>
      </c>
      <c r="L27">
        <v>13894</v>
      </c>
      <c r="M27">
        <v>6999</v>
      </c>
      <c r="N27">
        <v>13.6029941</v>
      </c>
      <c r="O27">
        <v>2.9869008199999998</v>
      </c>
      <c r="P27">
        <v>13.618137000000001</v>
      </c>
      <c r="Q27">
        <v>16.627634700000002</v>
      </c>
      <c r="R27">
        <v>12.134146299999999</v>
      </c>
      <c r="S27">
        <v>13.435828900000001</v>
      </c>
      <c r="T27">
        <v>0</v>
      </c>
    </row>
    <row r="28" spans="1:20" x14ac:dyDescent="0.55000000000000004">
      <c r="A28">
        <v>27</v>
      </c>
      <c r="B28" t="s">
        <v>62</v>
      </c>
      <c r="C28" t="s">
        <v>36</v>
      </c>
      <c r="D28">
        <v>485.9</v>
      </c>
      <c r="E28">
        <v>14275</v>
      </c>
      <c r="F28">
        <v>29.378472936818277</v>
      </c>
      <c r="G28">
        <v>14157</v>
      </c>
      <c r="H28">
        <v>43</v>
      </c>
      <c r="I28">
        <v>14</v>
      </c>
      <c r="J28">
        <v>40</v>
      </c>
      <c r="K28">
        <v>21</v>
      </c>
      <c r="L28">
        <v>9592</v>
      </c>
      <c r="M28">
        <v>4683</v>
      </c>
      <c r="N28">
        <v>17.827356099999999</v>
      </c>
      <c r="O28">
        <v>3.89908257</v>
      </c>
      <c r="P28">
        <v>9.2640692599999994</v>
      </c>
      <c r="Q28">
        <v>13.5712279</v>
      </c>
      <c r="R28">
        <v>7.3252876799999997</v>
      </c>
      <c r="S28">
        <v>8.7874015700000001</v>
      </c>
      <c r="T28">
        <v>0</v>
      </c>
    </row>
    <row r="29" spans="1:20" x14ac:dyDescent="0.55000000000000004">
      <c r="A29">
        <v>28</v>
      </c>
      <c r="B29" t="s">
        <v>63</v>
      </c>
      <c r="C29" t="s">
        <v>36</v>
      </c>
      <c r="D29">
        <v>412.08</v>
      </c>
      <c r="E29">
        <v>40319</v>
      </c>
      <c r="F29">
        <v>97.842651912250048</v>
      </c>
      <c r="G29">
        <v>40068</v>
      </c>
      <c r="H29">
        <v>36</v>
      </c>
      <c r="I29">
        <v>106</v>
      </c>
      <c r="J29">
        <v>84</v>
      </c>
      <c r="K29">
        <v>25</v>
      </c>
      <c r="L29">
        <v>27214</v>
      </c>
      <c r="M29">
        <v>13105</v>
      </c>
      <c r="N29">
        <v>14.7056662</v>
      </c>
      <c r="O29">
        <v>2.4325714700000001</v>
      </c>
      <c r="P29">
        <v>20.764174000000001</v>
      </c>
      <c r="Q29">
        <v>31.074742000000001</v>
      </c>
      <c r="R29">
        <v>19.313537199999999</v>
      </c>
      <c r="S29">
        <v>13.6794859</v>
      </c>
      <c r="T29">
        <v>0</v>
      </c>
    </row>
    <row r="30" spans="1:20" x14ac:dyDescent="0.55000000000000004">
      <c r="A30">
        <v>29</v>
      </c>
      <c r="B30" t="s">
        <v>64</v>
      </c>
      <c r="C30" t="s">
        <v>36</v>
      </c>
      <c r="D30">
        <v>865.62</v>
      </c>
      <c r="E30">
        <v>38080</v>
      </c>
      <c r="F30">
        <v>43.991589843118227</v>
      </c>
      <c r="G30">
        <v>37117</v>
      </c>
      <c r="H30">
        <v>668</v>
      </c>
      <c r="I30">
        <v>83</v>
      </c>
      <c r="J30">
        <v>105</v>
      </c>
      <c r="K30">
        <v>107</v>
      </c>
      <c r="L30">
        <v>25592</v>
      </c>
      <c r="M30">
        <v>12488</v>
      </c>
      <c r="N30">
        <v>15.5321976</v>
      </c>
      <c r="O30">
        <v>2.9970303199999999</v>
      </c>
      <c r="P30">
        <v>15.494738</v>
      </c>
      <c r="Q30">
        <v>22.8122252</v>
      </c>
      <c r="R30">
        <v>13.996573100000001</v>
      </c>
      <c r="S30">
        <v>11.0196033</v>
      </c>
      <c r="T30">
        <v>0</v>
      </c>
    </row>
    <row r="31" spans="1:20" x14ac:dyDescent="0.55000000000000004">
      <c r="A31">
        <v>30</v>
      </c>
      <c r="B31" t="s">
        <v>65</v>
      </c>
      <c r="C31" t="s">
        <v>36</v>
      </c>
      <c r="D31">
        <v>323.73</v>
      </c>
      <c r="E31">
        <v>6909</v>
      </c>
      <c r="F31">
        <v>21.341858956537855</v>
      </c>
      <c r="G31">
        <v>6842</v>
      </c>
      <c r="H31">
        <v>42</v>
      </c>
      <c r="I31">
        <v>10</v>
      </c>
      <c r="J31">
        <v>11</v>
      </c>
      <c r="K31">
        <v>4</v>
      </c>
      <c r="L31">
        <v>4680</v>
      </c>
      <c r="M31">
        <v>2229</v>
      </c>
      <c r="N31">
        <v>11.367521399999999</v>
      </c>
      <c r="O31">
        <v>2.6923076899999998</v>
      </c>
      <c r="P31">
        <v>21.433872600000001</v>
      </c>
      <c r="Q31">
        <v>29.724655800000001</v>
      </c>
      <c r="R31">
        <v>20.005596000000001</v>
      </c>
      <c r="S31">
        <v>16.2300319</v>
      </c>
      <c r="T31">
        <v>0</v>
      </c>
    </row>
    <row r="32" spans="1:20" x14ac:dyDescent="0.55000000000000004">
      <c r="A32">
        <v>31</v>
      </c>
      <c r="B32" t="s">
        <v>66</v>
      </c>
      <c r="C32" t="s">
        <v>36</v>
      </c>
      <c r="D32">
        <v>543.09</v>
      </c>
      <c r="E32">
        <v>15317</v>
      </c>
      <c r="F32">
        <v>28.203428529341359</v>
      </c>
      <c r="G32">
        <v>15231</v>
      </c>
      <c r="H32">
        <v>14</v>
      </c>
      <c r="I32">
        <v>50</v>
      </c>
      <c r="J32">
        <v>17</v>
      </c>
      <c r="K32">
        <v>5</v>
      </c>
      <c r="L32">
        <v>10031</v>
      </c>
      <c r="M32">
        <v>5286</v>
      </c>
      <c r="N32">
        <v>13.049546400000001</v>
      </c>
      <c r="O32">
        <v>2.7115940599999999</v>
      </c>
      <c r="P32">
        <v>15.5339163</v>
      </c>
      <c r="Q32">
        <v>20.030082700000001</v>
      </c>
      <c r="R32">
        <v>13.444049</v>
      </c>
      <c r="S32">
        <v>14.9431818</v>
      </c>
      <c r="T32">
        <v>0</v>
      </c>
    </row>
    <row r="33" spans="1:20" x14ac:dyDescent="0.55000000000000004">
      <c r="A33">
        <v>32</v>
      </c>
      <c r="B33" t="s">
        <v>67</v>
      </c>
      <c r="C33" t="s">
        <v>36</v>
      </c>
      <c r="D33">
        <v>419.9</v>
      </c>
      <c r="E33">
        <v>32337</v>
      </c>
      <c r="F33">
        <v>77.011193141224112</v>
      </c>
      <c r="G33">
        <v>31864</v>
      </c>
      <c r="H33">
        <v>21</v>
      </c>
      <c r="I33">
        <v>45</v>
      </c>
      <c r="J33">
        <v>113</v>
      </c>
      <c r="K33">
        <v>294</v>
      </c>
      <c r="L33">
        <v>20541</v>
      </c>
      <c r="M33">
        <v>11796</v>
      </c>
      <c r="N33">
        <v>18.3778784</v>
      </c>
      <c r="O33">
        <v>3.9384645300000001</v>
      </c>
      <c r="P33">
        <v>6.6168423000000001</v>
      </c>
      <c r="Q33">
        <v>6.9304717199999999</v>
      </c>
      <c r="R33">
        <v>5.3273391400000003</v>
      </c>
      <c r="S33">
        <v>10.4620084</v>
      </c>
      <c r="T33">
        <v>1</v>
      </c>
    </row>
    <row r="34" spans="1:20" x14ac:dyDescent="0.55000000000000004">
      <c r="A34">
        <v>33</v>
      </c>
      <c r="B34" t="s">
        <v>68</v>
      </c>
      <c r="C34" t="s">
        <v>36</v>
      </c>
      <c r="D34">
        <v>435.16</v>
      </c>
      <c r="E34">
        <v>8499</v>
      </c>
      <c r="F34">
        <v>19.530747311333762</v>
      </c>
      <c r="G34">
        <v>8462</v>
      </c>
      <c r="H34">
        <v>3</v>
      </c>
      <c r="I34">
        <v>11</v>
      </c>
      <c r="J34">
        <v>21</v>
      </c>
      <c r="K34">
        <v>2</v>
      </c>
      <c r="L34">
        <v>5859</v>
      </c>
      <c r="M34">
        <v>2640</v>
      </c>
      <c r="N34">
        <v>14.0467657</v>
      </c>
      <c r="O34">
        <v>2.6113671300000001</v>
      </c>
      <c r="P34">
        <v>19.849695799999999</v>
      </c>
      <c r="Q34">
        <v>21.9232686</v>
      </c>
      <c r="R34">
        <v>17.050133200000001</v>
      </c>
      <c r="S34">
        <v>23.141967099999999</v>
      </c>
      <c r="T34">
        <v>0</v>
      </c>
    </row>
    <row r="35" spans="1:20" x14ac:dyDescent="0.55000000000000004">
      <c r="A35">
        <v>34</v>
      </c>
      <c r="B35" t="s">
        <v>69</v>
      </c>
      <c r="C35" t="s">
        <v>36</v>
      </c>
      <c r="D35">
        <v>794.62</v>
      </c>
      <c r="E35">
        <v>21373</v>
      </c>
      <c r="F35">
        <v>26.897133220910625</v>
      </c>
      <c r="G35">
        <v>21272</v>
      </c>
      <c r="H35">
        <v>26</v>
      </c>
      <c r="I35">
        <v>25</v>
      </c>
      <c r="J35">
        <v>37</v>
      </c>
      <c r="K35">
        <v>13</v>
      </c>
      <c r="L35">
        <v>14322</v>
      </c>
      <c r="M35">
        <v>7051</v>
      </c>
      <c r="N35">
        <v>20.6605223</v>
      </c>
      <c r="O35">
        <v>3.86119257</v>
      </c>
      <c r="P35">
        <v>11.784367100000001</v>
      </c>
      <c r="Q35">
        <v>14.6202065</v>
      </c>
      <c r="R35">
        <v>9.8294602700000002</v>
      </c>
      <c r="S35">
        <v>12.9152053</v>
      </c>
      <c r="T35">
        <v>0</v>
      </c>
    </row>
    <row r="36" spans="1:20" x14ac:dyDescent="0.55000000000000004">
      <c r="A36">
        <v>35</v>
      </c>
      <c r="B36" t="s">
        <v>70</v>
      </c>
      <c r="C36" t="s">
        <v>36</v>
      </c>
      <c r="D36">
        <v>178.33</v>
      </c>
      <c r="E36">
        <v>5189</v>
      </c>
      <c r="F36">
        <v>29.097740144675598</v>
      </c>
      <c r="G36">
        <v>5062</v>
      </c>
      <c r="H36">
        <v>85</v>
      </c>
      <c r="I36">
        <v>16</v>
      </c>
      <c r="J36">
        <v>13</v>
      </c>
      <c r="K36">
        <v>13</v>
      </c>
      <c r="L36">
        <v>3492</v>
      </c>
      <c r="M36">
        <v>1697</v>
      </c>
      <c r="N36">
        <v>14.3184422</v>
      </c>
      <c r="O36">
        <v>2.6059564700000002</v>
      </c>
      <c r="P36">
        <v>26.746063800000002</v>
      </c>
      <c r="Q36">
        <v>35.141700399999998</v>
      </c>
      <c r="R36">
        <v>25.174283500000001</v>
      </c>
      <c r="S36">
        <v>21.196130199999999</v>
      </c>
      <c r="T36">
        <v>0</v>
      </c>
    </row>
    <row r="37" spans="1:20" x14ac:dyDescent="0.55000000000000004">
      <c r="A37">
        <v>36</v>
      </c>
      <c r="B37" t="s">
        <v>71</v>
      </c>
      <c r="C37" t="s">
        <v>36</v>
      </c>
      <c r="D37">
        <v>378.81</v>
      </c>
      <c r="E37">
        <v>8096</v>
      </c>
      <c r="F37">
        <v>21.372191863995141</v>
      </c>
      <c r="G37">
        <v>8037</v>
      </c>
      <c r="H37">
        <v>8</v>
      </c>
      <c r="I37">
        <v>29</v>
      </c>
      <c r="J37">
        <v>10</v>
      </c>
      <c r="K37">
        <v>12</v>
      </c>
      <c r="L37">
        <v>5467</v>
      </c>
      <c r="M37">
        <v>2629</v>
      </c>
      <c r="N37">
        <v>13.7735504</v>
      </c>
      <c r="O37">
        <v>2.17669654</v>
      </c>
      <c r="P37">
        <v>12.938978799999999</v>
      </c>
      <c r="Q37">
        <v>15.608074800000001</v>
      </c>
      <c r="R37">
        <v>10.282352899999999</v>
      </c>
      <c r="S37">
        <v>16.2950257</v>
      </c>
      <c r="T37">
        <v>0</v>
      </c>
    </row>
    <row r="38" spans="1:20" x14ac:dyDescent="0.55000000000000004">
      <c r="A38">
        <v>37</v>
      </c>
      <c r="B38" t="s">
        <v>72</v>
      </c>
      <c r="C38" t="s">
        <v>36</v>
      </c>
      <c r="D38">
        <v>823.21</v>
      </c>
      <c r="E38">
        <v>51159</v>
      </c>
      <c r="F38">
        <v>62.145746528832248</v>
      </c>
      <c r="G38">
        <v>49969</v>
      </c>
      <c r="H38">
        <v>657</v>
      </c>
      <c r="I38">
        <v>63</v>
      </c>
      <c r="J38">
        <v>128</v>
      </c>
      <c r="K38">
        <v>342</v>
      </c>
      <c r="L38">
        <v>33423</v>
      </c>
      <c r="M38">
        <v>17736</v>
      </c>
      <c r="N38">
        <v>18.723633400000001</v>
      </c>
      <c r="O38">
        <v>4.22164378</v>
      </c>
      <c r="P38">
        <v>10.479077500000001</v>
      </c>
      <c r="Q38">
        <v>15.177263399999999</v>
      </c>
      <c r="R38">
        <v>8.6352634500000001</v>
      </c>
      <c r="S38">
        <v>9.0115403900000004</v>
      </c>
      <c r="T38">
        <v>1</v>
      </c>
    </row>
    <row r="39" spans="1:20" x14ac:dyDescent="0.55000000000000004">
      <c r="A39">
        <v>38</v>
      </c>
      <c r="B39" t="s">
        <v>73</v>
      </c>
      <c r="C39" t="s">
        <v>36</v>
      </c>
      <c r="D39">
        <v>1116.43</v>
      </c>
      <c r="E39">
        <v>30787</v>
      </c>
      <c r="F39">
        <v>27.576292288813448</v>
      </c>
      <c r="G39">
        <v>30154</v>
      </c>
      <c r="H39">
        <v>164</v>
      </c>
      <c r="I39">
        <v>43</v>
      </c>
      <c r="J39">
        <v>69</v>
      </c>
      <c r="K39">
        <v>357</v>
      </c>
      <c r="L39">
        <v>20578</v>
      </c>
      <c r="M39">
        <v>10209</v>
      </c>
      <c r="N39">
        <v>15.1666829</v>
      </c>
      <c r="O39">
        <v>3.22674701</v>
      </c>
      <c r="P39">
        <v>9.1987147599999997</v>
      </c>
      <c r="Q39">
        <v>11.6762716</v>
      </c>
      <c r="R39">
        <v>7.9592631000000003</v>
      </c>
      <c r="S39">
        <v>9.1002797799999993</v>
      </c>
      <c r="T39">
        <v>0</v>
      </c>
    </row>
    <row r="40" spans="1:20" x14ac:dyDescent="0.55000000000000004">
      <c r="A40">
        <v>39</v>
      </c>
      <c r="B40" t="s">
        <v>74</v>
      </c>
      <c r="C40" t="s">
        <v>36</v>
      </c>
      <c r="D40">
        <v>588.12</v>
      </c>
      <c r="E40">
        <v>61067</v>
      </c>
      <c r="F40">
        <v>103.83425151329661</v>
      </c>
      <c r="G40">
        <v>51991</v>
      </c>
      <c r="H40">
        <v>6342</v>
      </c>
      <c r="I40">
        <v>109</v>
      </c>
      <c r="J40">
        <v>2178</v>
      </c>
      <c r="K40">
        <v>447</v>
      </c>
      <c r="L40">
        <v>32172</v>
      </c>
      <c r="M40">
        <v>28895</v>
      </c>
      <c r="N40">
        <v>36.643665300000002</v>
      </c>
      <c r="O40">
        <v>14.0898918</v>
      </c>
      <c r="P40">
        <v>28.371749999999999</v>
      </c>
      <c r="Q40">
        <v>26.392210500000001</v>
      </c>
      <c r="R40">
        <v>32.458483299999997</v>
      </c>
      <c r="S40">
        <v>13.815300799999999</v>
      </c>
      <c r="T40">
        <v>0</v>
      </c>
    </row>
    <row r="41" spans="1:20" x14ac:dyDescent="0.55000000000000004">
      <c r="A41">
        <v>40</v>
      </c>
      <c r="B41" t="s">
        <v>75</v>
      </c>
      <c r="C41" t="s">
        <v>36</v>
      </c>
      <c r="D41">
        <v>494.4</v>
      </c>
      <c r="E41">
        <v>10609</v>
      </c>
      <c r="F41">
        <v>21.458333333333336</v>
      </c>
      <c r="G41">
        <v>10574</v>
      </c>
      <c r="H41">
        <v>1</v>
      </c>
      <c r="I41">
        <v>11</v>
      </c>
      <c r="J41">
        <v>17</v>
      </c>
      <c r="K41">
        <v>6</v>
      </c>
      <c r="L41">
        <v>6835</v>
      </c>
      <c r="M41">
        <v>3774</v>
      </c>
      <c r="N41">
        <v>15.025603500000001</v>
      </c>
      <c r="O41">
        <v>2.7651792199999998</v>
      </c>
      <c r="P41">
        <v>13.100561300000001</v>
      </c>
      <c r="Q41">
        <v>17.437961099999999</v>
      </c>
      <c r="R41">
        <v>10.007610400000001</v>
      </c>
      <c r="S41">
        <v>14.5622525</v>
      </c>
      <c r="T41">
        <v>0</v>
      </c>
    </row>
    <row r="42" spans="1:20" x14ac:dyDescent="0.55000000000000004">
      <c r="A42">
        <v>41</v>
      </c>
      <c r="B42" t="s">
        <v>76</v>
      </c>
      <c r="C42" t="s">
        <v>36</v>
      </c>
      <c r="D42">
        <v>570.96</v>
      </c>
      <c r="E42">
        <v>37020</v>
      </c>
      <c r="F42">
        <v>64.838167297183688</v>
      </c>
      <c r="G42">
        <v>34856</v>
      </c>
      <c r="H42">
        <v>1924</v>
      </c>
      <c r="I42">
        <v>56</v>
      </c>
      <c r="J42">
        <v>129</v>
      </c>
      <c r="K42">
        <v>55</v>
      </c>
      <c r="L42">
        <v>24023</v>
      </c>
      <c r="M42">
        <v>12997</v>
      </c>
      <c r="N42">
        <v>18.369895499999998</v>
      </c>
      <c r="O42">
        <v>3.6798068499999999</v>
      </c>
      <c r="P42">
        <v>16.056994100000001</v>
      </c>
      <c r="Q42">
        <v>21.113499099999999</v>
      </c>
      <c r="R42">
        <v>13.6358867</v>
      </c>
      <c r="S42">
        <v>15.631524000000001</v>
      </c>
      <c r="T42">
        <v>0</v>
      </c>
    </row>
    <row r="43" spans="1:20" x14ac:dyDescent="0.55000000000000004">
      <c r="A43">
        <v>42</v>
      </c>
      <c r="B43" t="s">
        <v>77</v>
      </c>
      <c r="C43" t="s">
        <v>36</v>
      </c>
      <c r="D43">
        <v>369.16</v>
      </c>
      <c r="E43">
        <v>20539</v>
      </c>
      <c r="F43">
        <v>55.637122115072053</v>
      </c>
      <c r="G43">
        <v>20346</v>
      </c>
      <c r="H43">
        <v>96</v>
      </c>
      <c r="I43">
        <v>43</v>
      </c>
      <c r="J43">
        <v>32</v>
      </c>
      <c r="K43">
        <v>22</v>
      </c>
      <c r="L43">
        <v>12847</v>
      </c>
      <c r="M43">
        <v>7692</v>
      </c>
      <c r="N43">
        <v>14.758309300000001</v>
      </c>
      <c r="O43">
        <v>3.1369191299999999</v>
      </c>
      <c r="P43">
        <v>9.7445311300000004</v>
      </c>
      <c r="Q43">
        <v>11.8255728</v>
      </c>
      <c r="R43">
        <v>8.8343211999999998</v>
      </c>
      <c r="S43">
        <v>9.2997198900000004</v>
      </c>
      <c r="T43">
        <v>1</v>
      </c>
    </row>
    <row r="44" spans="1:20" x14ac:dyDescent="0.55000000000000004">
      <c r="A44">
        <v>43</v>
      </c>
      <c r="B44" t="s">
        <v>78</v>
      </c>
      <c r="C44" t="s">
        <v>36</v>
      </c>
      <c r="D44">
        <v>601.08000000000004</v>
      </c>
      <c r="E44">
        <v>21821</v>
      </c>
      <c r="F44">
        <v>36.302987955014302</v>
      </c>
      <c r="G44">
        <v>21732</v>
      </c>
      <c r="H44">
        <v>14</v>
      </c>
      <c r="I44">
        <v>20</v>
      </c>
      <c r="J44">
        <v>29</v>
      </c>
      <c r="K44">
        <v>26</v>
      </c>
      <c r="L44">
        <v>14409</v>
      </c>
      <c r="M44">
        <v>7412</v>
      </c>
      <c r="N44">
        <v>16.413352799999998</v>
      </c>
      <c r="O44">
        <v>3.4284127999999998</v>
      </c>
      <c r="P44">
        <v>8.2878297100000005</v>
      </c>
      <c r="Q44">
        <v>9.2916445900000006</v>
      </c>
      <c r="R44">
        <v>6.2839825300000003</v>
      </c>
      <c r="S44">
        <v>11.839323500000001</v>
      </c>
      <c r="T44">
        <v>0</v>
      </c>
    </row>
    <row r="45" spans="1:20" x14ac:dyDescent="0.55000000000000004">
      <c r="A45">
        <v>44</v>
      </c>
      <c r="B45" t="s">
        <v>79</v>
      </c>
      <c r="C45" t="s">
        <v>36</v>
      </c>
      <c r="D45">
        <v>344.63</v>
      </c>
      <c r="E45">
        <v>11347</v>
      </c>
      <c r="F45">
        <v>32.925166120186866</v>
      </c>
      <c r="G45">
        <v>10230</v>
      </c>
      <c r="H45">
        <v>1046</v>
      </c>
      <c r="I45">
        <v>26</v>
      </c>
      <c r="J45">
        <v>14</v>
      </c>
      <c r="K45">
        <v>31</v>
      </c>
      <c r="L45">
        <v>7922</v>
      </c>
      <c r="M45">
        <v>3425</v>
      </c>
      <c r="N45">
        <v>14.352436300000001</v>
      </c>
      <c r="O45">
        <v>3.43347639</v>
      </c>
      <c r="P45">
        <v>15.5555556</v>
      </c>
      <c r="Q45">
        <v>18.535060300000001</v>
      </c>
      <c r="R45">
        <v>12.266500600000001</v>
      </c>
      <c r="S45">
        <v>19.8775318</v>
      </c>
      <c r="T45">
        <v>0</v>
      </c>
    </row>
    <row r="46" spans="1:20" x14ac:dyDescent="0.55000000000000004">
      <c r="A46">
        <v>45</v>
      </c>
      <c r="B46" t="s">
        <v>80</v>
      </c>
      <c r="C46" t="s">
        <v>36</v>
      </c>
      <c r="D46">
        <v>520.44000000000005</v>
      </c>
      <c r="E46">
        <v>317471</v>
      </c>
      <c r="F46">
        <v>610.00499577280755</v>
      </c>
      <c r="G46">
        <v>269675</v>
      </c>
      <c r="H46">
        <v>19006</v>
      </c>
      <c r="I46">
        <v>620</v>
      </c>
      <c r="J46">
        <v>4474</v>
      </c>
      <c r="K46">
        <v>23696</v>
      </c>
      <c r="L46">
        <v>191807</v>
      </c>
      <c r="M46">
        <v>125664</v>
      </c>
      <c r="N46">
        <v>27.593883399999999</v>
      </c>
      <c r="O46">
        <v>7.0132998300000002</v>
      </c>
      <c r="P46">
        <v>6.8465598200000004</v>
      </c>
      <c r="Q46">
        <v>9.5904031100000005</v>
      </c>
      <c r="R46">
        <v>5.5516794599999999</v>
      </c>
      <c r="S46">
        <v>6.3138026399999996</v>
      </c>
      <c r="T46">
        <v>1</v>
      </c>
    </row>
    <row r="47" spans="1:20" x14ac:dyDescent="0.55000000000000004">
      <c r="A47">
        <v>46</v>
      </c>
      <c r="B47" t="s">
        <v>81</v>
      </c>
      <c r="C47" t="s">
        <v>36</v>
      </c>
      <c r="D47">
        <v>676.75</v>
      </c>
      <c r="E47">
        <v>96255</v>
      </c>
      <c r="F47">
        <v>142.23125230882897</v>
      </c>
      <c r="G47">
        <v>80194</v>
      </c>
      <c r="H47">
        <v>14399</v>
      </c>
      <c r="I47">
        <v>150</v>
      </c>
      <c r="J47">
        <v>644</v>
      </c>
      <c r="K47">
        <v>868</v>
      </c>
      <c r="L47">
        <v>59821</v>
      </c>
      <c r="M47">
        <v>36434</v>
      </c>
      <c r="N47">
        <v>17.640962200000001</v>
      </c>
      <c r="O47">
        <v>3.9902375399999999</v>
      </c>
      <c r="P47">
        <v>13.296757899999999</v>
      </c>
      <c r="Q47">
        <v>19.598327600000001</v>
      </c>
      <c r="R47">
        <v>10.888062</v>
      </c>
      <c r="S47">
        <v>10.247964700000001</v>
      </c>
      <c r="T47">
        <v>1</v>
      </c>
    </row>
    <row r="48" spans="1:20" x14ac:dyDescent="0.55000000000000004">
      <c r="A48">
        <v>47</v>
      </c>
      <c r="B48" t="s">
        <v>82</v>
      </c>
      <c r="C48" t="s">
        <v>36</v>
      </c>
      <c r="D48">
        <v>320.58</v>
      </c>
      <c r="E48">
        <v>39413</v>
      </c>
      <c r="F48">
        <v>122.94279119096637</v>
      </c>
      <c r="G48">
        <v>38019</v>
      </c>
      <c r="H48">
        <v>210</v>
      </c>
      <c r="I48">
        <v>73</v>
      </c>
      <c r="J48">
        <v>224</v>
      </c>
      <c r="K48">
        <v>887</v>
      </c>
      <c r="L48">
        <v>24175</v>
      </c>
      <c r="M48">
        <v>15238</v>
      </c>
      <c r="N48">
        <v>24.889348500000001</v>
      </c>
      <c r="O48">
        <v>5.2533609099999996</v>
      </c>
      <c r="P48">
        <v>3.3852904399999999</v>
      </c>
      <c r="Q48">
        <v>4.4201723700000004</v>
      </c>
      <c r="R48">
        <v>2.3550487200000001</v>
      </c>
      <c r="S48">
        <v>5.87851078</v>
      </c>
      <c r="T48">
        <v>1</v>
      </c>
    </row>
    <row r="49" spans="1:20" x14ac:dyDescent="0.55000000000000004">
      <c r="A49">
        <v>48</v>
      </c>
      <c r="B49" t="s">
        <v>83</v>
      </c>
      <c r="C49" t="s">
        <v>36</v>
      </c>
      <c r="D49">
        <v>716.28</v>
      </c>
      <c r="E49">
        <v>56393</v>
      </c>
      <c r="F49">
        <v>78.730384765734073</v>
      </c>
      <c r="G49">
        <v>52413</v>
      </c>
      <c r="H49">
        <v>2860</v>
      </c>
      <c r="I49">
        <v>85</v>
      </c>
      <c r="J49">
        <v>320</v>
      </c>
      <c r="K49">
        <v>715</v>
      </c>
      <c r="L49">
        <v>37723</v>
      </c>
      <c r="M49">
        <v>18670</v>
      </c>
      <c r="N49">
        <v>19.343636499999999</v>
      </c>
      <c r="O49">
        <v>4.2122842800000004</v>
      </c>
      <c r="P49">
        <v>13.8684894</v>
      </c>
      <c r="Q49">
        <v>19.673376399999999</v>
      </c>
      <c r="R49">
        <v>12.8831741</v>
      </c>
      <c r="S49">
        <v>9.7387173400000009</v>
      </c>
      <c r="T49">
        <v>0</v>
      </c>
    </row>
    <row r="50" spans="1:20" x14ac:dyDescent="0.55000000000000004">
      <c r="A50">
        <v>49</v>
      </c>
      <c r="B50" t="s">
        <v>84</v>
      </c>
      <c r="C50" t="s">
        <v>36</v>
      </c>
      <c r="D50">
        <v>447.56</v>
      </c>
      <c r="E50">
        <v>516418</v>
      </c>
      <c r="F50">
        <v>1153.8519974975422</v>
      </c>
      <c r="G50">
        <v>450666</v>
      </c>
      <c r="H50">
        <v>34771</v>
      </c>
      <c r="I50">
        <v>1198</v>
      </c>
      <c r="J50">
        <v>12588</v>
      </c>
      <c r="K50">
        <v>17195</v>
      </c>
      <c r="L50">
        <v>318475</v>
      </c>
      <c r="M50">
        <v>197943</v>
      </c>
      <c r="N50">
        <v>37.834052900000003</v>
      </c>
      <c r="O50">
        <v>11.4640082</v>
      </c>
      <c r="P50">
        <v>5.1597780799999997</v>
      </c>
      <c r="Q50">
        <v>6.7671248400000001</v>
      </c>
      <c r="R50">
        <v>4.1919390200000004</v>
      </c>
      <c r="S50">
        <v>6.1644303300000001</v>
      </c>
      <c r="T50">
        <v>1</v>
      </c>
    </row>
    <row r="51" spans="1:20" x14ac:dyDescent="0.55000000000000004">
      <c r="A51">
        <v>50</v>
      </c>
      <c r="B51" t="s">
        <v>85</v>
      </c>
      <c r="C51" t="s">
        <v>36</v>
      </c>
      <c r="D51">
        <v>1134.92</v>
      </c>
      <c r="E51">
        <v>106913</v>
      </c>
      <c r="F51">
        <v>94.203115638106638</v>
      </c>
      <c r="G51">
        <v>103805</v>
      </c>
      <c r="H51">
        <v>1153</v>
      </c>
      <c r="I51">
        <v>206</v>
      </c>
      <c r="J51">
        <v>523</v>
      </c>
      <c r="K51">
        <v>1226</v>
      </c>
      <c r="L51">
        <v>70357</v>
      </c>
      <c r="M51">
        <v>36556</v>
      </c>
      <c r="N51">
        <v>16.899526699999999</v>
      </c>
      <c r="O51">
        <v>3.43817957</v>
      </c>
      <c r="P51">
        <v>11.101432900000001</v>
      </c>
      <c r="Q51">
        <v>15.241786599999999</v>
      </c>
      <c r="R51">
        <v>9.2120967300000007</v>
      </c>
      <c r="S51">
        <v>10.697146800000001</v>
      </c>
      <c r="T51">
        <v>0</v>
      </c>
    </row>
    <row r="52" spans="1:20" x14ac:dyDescent="0.55000000000000004">
      <c r="A52">
        <v>51</v>
      </c>
      <c r="B52" t="s">
        <v>86</v>
      </c>
      <c r="C52" t="s">
        <v>36</v>
      </c>
      <c r="D52">
        <v>371.98</v>
      </c>
      <c r="E52">
        <v>15972</v>
      </c>
      <c r="F52">
        <v>42.937792354427657</v>
      </c>
      <c r="G52">
        <v>15759</v>
      </c>
      <c r="H52">
        <v>151</v>
      </c>
      <c r="I52">
        <v>31</v>
      </c>
      <c r="J52">
        <v>21</v>
      </c>
      <c r="K52">
        <v>10</v>
      </c>
      <c r="L52">
        <v>10950</v>
      </c>
      <c r="M52">
        <v>5022</v>
      </c>
      <c r="N52">
        <v>14.538812800000001</v>
      </c>
      <c r="O52">
        <v>1.94520548</v>
      </c>
      <c r="P52">
        <v>19.847527199999998</v>
      </c>
      <c r="Q52">
        <v>31.112873400000002</v>
      </c>
      <c r="R52">
        <v>16.759705700000001</v>
      </c>
      <c r="S52">
        <v>14.8832156</v>
      </c>
      <c r="T52">
        <v>0</v>
      </c>
    </row>
    <row r="53" spans="1:20" x14ac:dyDescent="0.55000000000000004">
      <c r="A53">
        <v>52</v>
      </c>
      <c r="B53" t="s">
        <v>87</v>
      </c>
      <c r="C53" t="s">
        <v>36</v>
      </c>
      <c r="D53">
        <v>725.36</v>
      </c>
      <c r="E53">
        <v>34392</v>
      </c>
      <c r="F53">
        <v>47.413698025807875</v>
      </c>
      <c r="G53">
        <v>32530</v>
      </c>
      <c r="H53">
        <v>1222</v>
      </c>
      <c r="I53">
        <v>84</v>
      </c>
      <c r="J53">
        <v>181</v>
      </c>
      <c r="K53">
        <v>375</v>
      </c>
      <c r="L53">
        <v>22661</v>
      </c>
      <c r="M53">
        <v>11731</v>
      </c>
      <c r="N53">
        <v>18.476678</v>
      </c>
      <c r="O53">
        <v>4.0421870200000001</v>
      </c>
      <c r="P53">
        <v>8.8240780999999995</v>
      </c>
      <c r="Q53">
        <v>10.5378832</v>
      </c>
      <c r="R53">
        <v>7.7154250700000002</v>
      </c>
      <c r="S53">
        <v>9.5268747999999999</v>
      </c>
      <c r="T53">
        <v>0</v>
      </c>
    </row>
    <row r="54" spans="1:20" x14ac:dyDescent="0.55000000000000004">
      <c r="A54">
        <v>53</v>
      </c>
      <c r="B54" t="s">
        <v>88</v>
      </c>
      <c r="C54" t="s">
        <v>36</v>
      </c>
      <c r="D54">
        <v>1043.76</v>
      </c>
      <c r="E54">
        <v>39301</v>
      </c>
      <c r="F54">
        <v>37.653291944508318</v>
      </c>
      <c r="G54">
        <v>36551</v>
      </c>
      <c r="H54">
        <v>2115</v>
      </c>
      <c r="I54">
        <v>62</v>
      </c>
      <c r="J54">
        <v>131</v>
      </c>
      <c r="K54">
        <v>442</v>
      </c>
      <c r="L54">
        <v>26084</v>
      </c>
      <c r="M54">
        <v>13217</v>
      </c>
      <c r="N54">
        <v>14.503143700000001</v>
      </c>
      <c r="O54">
        <v>2.9481674600000001</v>
      </c>
      <c r="P54">
        <v>9.3251672299999999</v>
      </c>
      <c r="Q54">
        <v>13.701158899999999</v>
      </c>
      <c r="R54">
        <v>8.0200501299999996</v>
      </c>
      <c r="S54">
        <v>6.7704067700000001</v>
      </c>
      <c r="T54">
        <v>0</v>
      </c>
    </row>
    <row r="55" spans="1:20" x14ac:dyDescent="0.55000000000000004">
      <c r="A55">
        <v>54</v>
      </c>
      <c r="B55" t="s">
        <v>89</v>
      </c>
      <c r="C55" t="s">
        <v>36</v>
      </c>
      <c r="D55">
        <v>618.14</v>
      </c>
      <c r="E55">
        <v>30798</v>
      </c>
      <c r="F55">
        <v>49.823664542013134</v>
      </c>
      <c r="G55">
        <v>29223</v>
      </c>
      <c r="H55">
        <v>1291</v>
      </c>
      <c r="I55">
        <v>37</v>
      </c>
      <c r="J55">
        <v>143</v>
      </c>
      <c r="K55">
        <v>104</v>
      </c>
      <c r="L55">
        <v>20324</v>
      </c>
      <c r="M55">
        <v>10474</v>
      </c>
      <c r="N55">
        <v>17.949222599999999</v>
      </c>
      <c r="O55">
        <v>3.7984648700000001</v>
      </c>
      <c r="P55">
        <v>10.781383399999999</v>
      </c>
      <c r="Q55">
        <v>12.8258458</v>
      </c>
      <c r="R55">
        <v>9.9647910700000004</v>
      </c>
      <c r="S55">
        <v>10.3613632</v>
      </c>
      <c r="T55">
        <v>0</v>
      </c>
    </row>
    <row r="56" spans="1:20" x14ac:dyDescent="0.55000000000000004">
      <c r="A56">
        <v>55</v>
      </c>
      <c r="B56" t="s">
        <v>90</v>
      </c>
      <c r="C56" t="s">
        <v>36</v>
      </c>
      <c r="D56">
        <v>589.27</v>
      </c>
      <c r="E56">
        <v>35244</v>
      </c>
      <c r="F56">
        <v>59.809594922531268</v>
      </c>
      <c r="G56">
        <v>32992</v>
      </c>
      <c r="H56">
        <v>1254</v>
      </c>
      <c r="I56">
        <v>65</v>
      </c>
      <c r="J56">
        <v>802</v>
      </c>
      <c r="K56">
        <v>131</v>
      </c>
      <c r="L56">
        <v>18784</v>
      </c>
      <c r="M56">
        <v>16460</v>
      </c>
      <c r="N56">
        <v>27.928023899999999</v>
      </c>
      <c r="O56">
        <v>10.3598807</v>
      </c>
      <c r="P56">
        <v>19.052080100000001</v>
      </c>
      <c r="Q56">
        <v>16.009316800000001</v>
      </c>
      <c r="R56">
        <v>22.403381599999999</v>
      </c>
      <c r="S56">
        <v>12.8843841</v>
      </c>
      <c r="T56">
        <v>0</v>
      </c>
    </row>
    <row r="57" spans="1:20" x14ac:dyDescent="0.55000000000000004">
      <c r="A57">
        <v>56</v>
      </c>
      <c r="B57" t="s">
        <v>91</v>
      </c>
      <c r="C57" t="s">
        <v>36</v>
      </c>
      <c r="D57">
        <v>603.51</v>
      </c>
      <c r="E57">
        <v>183241</v>
      </c>
      <c r="F57">
        <v>303.62545773889411</v>
      </c>
      <c r="G57">
        <v>178895</v>
      </c>
      <c r="H57">
        <v>310</v>
      </c>
      <c r="I57">
        <v>299</v>
      </c>
      <c r="J57">
        <v>1293</v>
      </c>
      <c r="K57">
        <v>2444</v>
      </c>
      <c r="L57">
        <v>114721</v>
      </c>
      <c r="M57">
        <v>68520</v>
      </c>
      <c r="N57">
        <v>28.0541488</v>
      </c>
      <c r="O57">
        <v>6.4173080799999997</v>
      </c>
      <c r="P57">
        <v>3.4915985799999998</v>
      </c>
      <c r="Q57">
        <v>4.06964667</v>
      </c>
      <c r="R57">
        <v>2.87024568</v>
      </c>
      <c r="S57">
        <v>5.0644730999999998</v>
      </c>
      <c r="T57">
        <v>1</v>
      </c>
    </row>
    <row r="58" spans="1:20" x14ac:dyDescent="0.55000000000000004">
      <c r="A58">
        <v>57</v>
      </c>
      <c r="B58" t="s">
        <v>92</v>
      </c>
      <c r="C58" t="s">
        <v>36</v>
      </c>
      <c r="D58">
        <v>1183.53</v>
      </c>
      <c r="E58">
        <v>129180</v>
      </c>
      <c r="F58">
        <v>109.14805708347063</v>
      </c>
      <c r="G58">
        <v>121057</v>
      </c>
      <c r="H58">
        <v>5563</v>
      </c>
      <c r="I58">
        <v>203</v>
      </c>
      <c r="J58">
        <v>1624</v>
      </c>
      <c r="K58">
        <v>733</v>
      </c>
      <c r="L58">
        <v>72957</v>
      </c>
      <c r="M58">
        <v>56223</v>
      </c>
      <c r="N58">
        <v>33.818550700000003</v>
      </c>
      <c r="O58">
        <v>9.0039338200000003</v>
      </c>
      <c r="P58">
        <v>11.875440899999999</v>
      </c>
      <c r="Q58">
        <v>10.0105088</v>
      </c>
      <c r="R58">
        <v>13.715403999999999</v>
      </c>
      <c r="S58">
        <v>7.2666025000000003</v>
      </c>
      <c r="T58">
        <v>1</v>
      </c>
    </row>
    <row r="59" spans="1:20" x14ac:dyDescent="0.55000000000000004">
      <c r="A59">
        <v>58</v>
      </c>
      <c r="B59" t="s">
        <v>93</v>
      </c>
      <c r="C59" t="s">
        <v>36</v>
      </c>
      <c r="D59">
        <v>580.52</v>
      </c>
      <c r="E59">
        <v>117206</v>
      </c>
      <c r="F59">
        <v>201.89829807758562</v>
      </c>
      <c r="G59">
        <v>102197</v>
      </c>
      <c r="H59">
        <v>14135</v>
      </c>
      <c r="I59">
        <v>157</v>
      </c>
      <c r="J59">
        <v>506</v>
      </c>
      <c r="K59">
        <v>211</v>
      </c>
      <c r="L59">
        <v>76297</v>
      </c>
      <c r="M59">
        <v>40909</v>
      </c>
      <c r="N59">
        <v>19.861855599999998</v>
      </c>
      <c r="O59">
        <v>4.9844685899999996</v>
      </c>
      <c r="P59">
        <v>12.741796900000001</v>
      </c>
      <c r="Q59">
        <v>19.257478599999999</v>
      </c>
      <c r="R59">
        <v>10.9095835</v>
      </c>
      <c r="S59">
        <v>8.9848690700000002</v>
      </c>
      <c r="T59">
        <v>1</v>
      </c>
    </row>
    <row r="60" spans="1:20" x14ac:dyDescent="0.55000000000000004">
      <c r="A60">
        <v>59</v>
      </c>
      <c r="B60" t="s">
        <v>94</v>
      </c>
      <c r="C60" t="s">
        <v>36</v>
      </c>
      <c r="D60">
        <v>863.57</v>
      </c>
      <c r="E60">
        <v>47679</v>
      </c>
      <c r="F60">
        <v>55.211505726229483</v>
      </c>
      <c r="G60">
        <v>47077</v>
      </c>
      <c r="H60">
        <v>379</v>
      </c>
      <c r="I60">
        <v>94</v>
      </c>
      <c r="J60">
        <v>88</v>
      </c>
      <c r="K60">
        <v>41</v>
      </c>
      <c r="L60">
        <v>31217</v>
      </c>
      <c r="M60">
        <v>16462</v>
      </c>
      <c r="N60">
        <v>14.0083929</v>
      </c>
      <c r="O60">
        <v>3.2546368999999999</v>
      </c>
      <c r="P60">
        <v>13.212753599999999</v>
      </c>
      <c r="Q60">
        <v>18.598894300000001</v>
      </c>
      <c r="R60">
        <v>10.817107699999999</v>
      </c>
      <c r="S60">
        <v>12.460907000000001</v>
      </c>
      <c r="T60">
        <v>0</v>
      </c>
    </row>
    <row r="61" spans="1:20" x14ac:dyDescent="0.55000000000000004">
      <c r="A61">
        <v>60</v>
      </c>
      <c r="B61" t="s">
        <v>95</v>
      </c>
      <c r="C61" t="s">
        <v>36</v>
      </c>
      <c r="D61">
        <v>725.02</v>
      </c>
      <c r="E61">
        <v>249238</v>
      </c>
      <c r="F61">
        <v>343.76706849466223</v>
      </c>
      <c r="G61">
        <v>230217</v>
      </c>
      <c r="H61">
        <v>16136</v>
      </c>
      <c r="I61">
        <v>683</v>
      </c>
      <c r="J61">
        <v>1420</v>
      </c>
      <c r="K61">
        <v>782</v>
      </c>
      <c r="L61">
        <v>161517</v>
      </c>
      <c r="M61">
        <v>87721</v>
      </c>
      <c r="N61">
        <v>19.6994744</v>
      </c>
      <c r="O61">
        <v>4.9493242200000003</v>
      </c>
      <c r="P61">
        <v>11.338794500000001</v>
      </c>
      <c r="Q61">
        <v>16.6709192</v>
      </c>
      <c r="R61">
        <v>9.9030506099999993</v>
      </c>
      <c r="S61">
        <v>8.2918109700000002</v>
      </c>
      <c r="T61">
        <v>1</v>
      </c>
    </row>
    <row r="62" spans="1:20" x14ac:dyDescent="0.55000000000000004">
      <c r="A62">
        <v>61</v>
      </c>
      <c r="B62" t="s">
        <v>96</v>
      </c>
      <c r="C62" t="s">
        <v>36</v>
      </c>
      <c r="D62">
        <v>572.26</v>
      </c>
      <c r="E62">
        <v>41561</v>
      </c>
      <c r="F62">
        <v>72.626079054975008</v>
      </c>
      <c r="G62">
        <v>39647</v>
      </c>
      <c r="H62">
        <v>1519</v>
      </c>
      <c r="I62">
        <v>106</v>
      </c>
      <c r="J62">
        <v>232</v>
      </c>
      <c r="K62">
        <v>57</v>
      </c>
      <c r="L62">
        <v>27077</v>
      </c>
      <c r="M62">
        <v>14484</v>
      </c>
      <c r="N62">
        <v>16.449385100000001</v>
      </c>
      <c r="O62">
        <v>3.31277468</v>
      </c>
      <c r="P62">
        <v>16.367647099999999</v>
      </c>
      <c r="Q62">
        <v>22.3493101</v>
      </c>
      <c r="R62">
        <v>13.928571399999999</v>
      </c>
      <c r="S62">
        <v>14.722483499999999</v>
      </c>
      <c r="T62">
        <v>0</v>
      </c>
    </row>
    <row r="63" spans="1:20" x14ac:dyDescent="0.55000000000000004">
      <c r="A63">
        <v>62</v>
      </c>
      <c r="B63" t="s">
        <v>97</v>
      </c>
      <c r="C63" t="s">
        <v>36</v>
      </c>
      <c r="D63">
        <v>386.06</v>
      </c>
      <c r="E63">
        <v>12846</v>
      </c>
      <c r="F63">
        <v>33.274620525306943</v>
      </c>
      <c r="G63">
        <v>12752</v>
      </c>
      <c r="H63">
        <v>17</v>
      </c>
      <c r="I63">
        <v>30</v>
      </c>
      <c r="J63">
        <v>28</v>
      </c>
      <c r="K63">
        <v>19</v>
      </c>
      <c r="L63">
        <v>8600</v>
      </c>
      <c r="M63">
        <v>4246</v>
      </c>
      <c r="N63">
        <v>17.534883700000002</v>
      </c>
      <c r="O63">
        <v>2.5697674400000001</v>
      </c>
      <c r="P63">
        <v>9.38470111</v>
      </c>
      <c r="Q63">
        <v>11.4717933</v>
      </c>
      <c r="R63">
        <v>7.5030750299999998</v>
      </c>
      <c r="S63">
        <v>11.330561299999999</v>
      </c>
      <c r="T63">
        <v>0</v>
      </c>
    </row>
    <row r="64" spans="1:20" x14ac:dyDescent="0.55000000000000004">
      <c r="A64">
        <v>63</v>
      </c>
      <c r="B64" t="s">
        <v>98</v>
      </c>
      <c r="C64" t="s">
        <v>36</v>
      </c>
      <c r="D64">
        <v>538.94000000000005</v>
      </c>
      <c r="E64">
        <v>16269</v>
      </c>
      <c r="F64">
        <v>30.187033807102829</v>
      </c>
      <c r="G64">
        <v>16180</v>
      </c>
      <c r="H64">
        <v>8</v>
      </c>
      <c r="I64">
        <v>27</v>
      </c>
      <c r="J64">
        <v>38</v>
      </c>
      <c r="K64">
        <v>16</v>
      </c>
      <c r="L64">
        <v>10729</v>
      </c>
      <c r="M64">
        <v>5540</v>
      </c>
      <c r="N64">
        <v>13.505452500000001</v>
      </c>
      <c r="O64">
        <v>2.8986858</v>
      </c>
      <c r="P64">
        <v>15.507020300000001</v>
      </c>
      <c r="Q64">
        <v>24.113135199999999</v>
      </c>
      <c r="R64">
        <v>12.8400955</v>
      </c>
      <c r="S64">
        <v>11.603800700000001</v>
      </c>
      <c r="T64">
        <v>0</v>
      </c>
    </row>
    <row r="65" spans="1:20" x14ac:dyDescent="0.55000000000000004">
      <c r="A65">
        <v>64</v>
      </c>
      <c r="B65" t="s">
        <v>99</v>
      </c>
      <c r="C65" t="s">
        <v>36</v>
      </c>
      <c r="D65">
        <v>239.05</v>
      </c>
      <c r="E65">
        <v>14752</v>
      </c>
      <c r="F65">
        <v>61.710939134072369</v>
      </c>
      <c r="G65">
        <v>13804</v>
      </c>
      <c r="H65">
        <v>870</v>
      </c>
      <c r="I65">
        <v>37</v>
      </c>
      <c r="J65">
        <v>31</v>
      </c>
      <c r="K65">
        <v>10</v>
      </c>
      <c r="L65">
        <v>10068</v>
      </c>
      <c r="M65">
        <v>4684</v>
      </c>
      <c r="N65">
        <v>14.034565000000001</v>
      </c>
      <c r="O65">
        <v>2.9300754900000001</v>
      </c>
      <c r="P65">
        <v>16.741009200000001</v>
      </c>
      <c r="Q65">
        <v>22.980825100000001</v>
      </c>
      <c r="R65">
        <v>14.968237200000001</v>
      </c>
      <c r="S65">
        <v>14.3283582</v>
      </c>
      <c r="T65">
        <v>0</v>
      </c>
    </row>
    <row r="66" spans="1:20" x14ac:dyDescent="0.55000000000000004">
      <c r="A66">
        <v>65</v>
      </c>
      <c r="B66" t="s">
        <v>100</v>
      </c>
      <c r="C66" t="s">
        <v>36</v>
      </c>
      <c r="D66">
        <v>314.25</v>
      </c>
      <c r="E66">
        <v>11164</v>
      </c>
      <c r="F66">
        <v>35.525855210819408</v>
      </c>
      <c r="G66">
        <v>11101</v>
      </c>
      <c r="H66">
        <v>9</v>
      </c>
      <c r="I66">
        <v>29</v>
      </c>
      <c r="J66">
        <v>14</v>
      </c>
      <c r="K66">
        <v>11</v>
      </c>
      <c r="L66">
        <v>7390</v>
      </c>
      <c r="M66">
        <v>3774</v>
      </c>
      <c r="N66">
        <v>18.511502</v>
      </c>
      <c r="O66">
        <v>3.5182679299999999</v>
      </c>
      <c r="P66">
        <v>9.5585552699999994</v>
      </c>
      <c r="Q66">
        <v>12.4503311</v>
      </c>
      <c r="R66">
        <v>7.8916372199999998</v>
      </c>
      <c r="S66">
        <v>10.1449275</v>
      </c>
      <c r="T66">
        <v>1</v>
      </c>
    </row>
    <row r="67" spans="1:20" x14ac:dyDescent="0.55000000000000004">
      <c r="A67">
        <v>66</v>
      </c>
      <c r="B67" t="s">
        <v>101</v>
      </c>
      <c r="C67" t="s">
        <v>36</v>
      </c>
      <c r="D67">
        <v>561.02</v>
      </c>
      <c r="E67">
        <v>17290</v>
      </c>
      <c r="F67">
        <v>30.818865637588679</v>
      </c>
      <c r="G67">
        <v>17155</v>
      </c>
      <c r="H67">
        <v>30</v>
      </c>
      <c r="I67">
        <v>33</v>
      </c>
      <c r="J67">
        <v>35</v>
      </c>
      <c r="K67">
        <v>37</v>
      </c>
      <c r="L67">
        <v>11357</v>
      </c>
      <c r="M67">
        <v>5933</v>
      </c>
      <c r="N67">
        <v>16.474421100000001</v>
      </c>
      <c r="O67">
        <v>3.1170203399999998</v>
      </c>
      <c r="P67">
        <v>10.1317182</v>
      </c>
      <c r="Q67">
        <v>11.466372700000001</v>
      </c>
      <c r="R67">
        <v>9.0108695700000006</v>
      </c>
      <c r="S67">
        <v>11.4338123</v>
      </c>
      <c r="T67">
        <v>0</v>
      </c>
    </row>
    <row r="68" spans="1:20" x14ac:dyDescent="0.55000000000000004">
      <c r="A68">
        <v>67</v>
      </c>
      <c r="B68" t="s">
        <v>102</v>
      </c>
      <c r="C68" t="s">
        <v>36</v>
      </c>
      <c r="D68">
        <v>388.29</v>
      </c>
      <c r="E68">
        <v>22422</v>
      </c>
      <c r="F68">
        <v>57.745499497798036</v>
      </c>
      <c r="G68">
        <v>22262</v>
      </c>
      <c r="H68">
        <v>13</v>
      </c>
      <c r="I68">
        <v>53</v>
      </c>
      <c r="J68">
        <v>57</v>
      </c>
      <c r="K68">
        <v>37</v>
      </c>
      <c r="L68">
        <v>14613</v>
      </c>
      <c r="M68">
        <v>7809</v>
      </c>
      <c r="N68">
        <v>19.920618600000001</v>
      </c>
      <c r="O68">
        <v>3.3189625700000001</v>
      </c>
      <c r="P68">
        <v>4.8117439199999996</v>
      </c>
      <c r="Q68">
        <v>4.7746243699999997</v>
      </c>
      <c r="R68">
        <v>4.2119785700000003</v>
      </c>
      <c r="S68">
        <v>6.8369247099999999</v>
      </c>
      <c r="T68">
        <v>1</v>
      </c>
    </row>
    <row r="69" spans="1:20" x14ac:dyDescent="0.55000000000000004">
      <c r="A69">
        <v>68</v>
      </c>
      <c r="B69" t="s">
        <v>103</v>
      </c>
      <c r="C69" t="s">
        <v>36</v>
      </c>
      <c r="D69">
        <v>703.8</v>
      </c>
      <c r="E69">
        <v>30728</v>
      </c>
      <c r="F69">
        <v>43.66013071895425</v>
      </c>
      <c r="G69">
        <v>29956</v>
      </c>
      <c r="H69">
        <v>559</v>
      </c>
      <c r="I69">
        <v>49</v>
      </c>
      <c r="J69">
        <v>66</v>
      </c>
      <c r="K69">
        <v>98</v>
      </c>
      <c r="L69">
        <v>20386</v>
      </c>
      <c r="M69">
        <v>10342</v>
      </c>
      <c r="N69">
        <v>11.723732</v>
      </c>
      <c r="O69">
        <v>2.5262435000000001</v>
      </c>
      <c r="P69">
        <v>14.0295831</v>
      </c>
      <c r="Q69">
        <v>17.795844599999999</v>
      </c>
      <c r="R69">
        <v>12.291226399999999</v>
      </c>
      <c r="S69">
        <v>13.470007600000001</v>
      </c>
      <c r="T69">
        <v>0</v>
      </c>
    </row>
    <row r="70" spans="1:20" x14ac:dyDescent="0.55000000000000004">
      <c r="A70">
        <v>69</v>
      </c>
      <c r="B70" t="s">
        <v>104</v>
      </c>
      <c r="C70" t="s">
        <v>36</v>
      </c>
      <c r="D70">
        <v>568.76</v>
      </c>
      <c r="E70">
        <v>36397</v>
      </c>
      <c r="F70">
        <v>63.993600112525492</v>
      </c>
      <c r="G70">
        <v>34561</v>
      </c>
      <c r="H70">
        <v>1510</v>
      </c>
      <c r="I70">
        <v>48</v>
      </c>
      <c r="J70">
        <v>130</v>
      </c>
      <c r="K70">
        <v>148</v>
      </c>
      <c r="L70">
        <v>23605</v>
      </c>
      <c r="M70">
        <v>12792</v>
      </c>
      <c r="N70">
        <v>20.724422799999999</v>
      </c>
      <c r="O70">
        <v>5.6598178399999997</v>
      </c>
      <c r="P70">
        <v>11.195400899999999</v>
      </c>
      <c r="Q70">
        <v>12.3290901</v>
      </c>
      <c r="R70">
        <v>10.1418555</v>
      </c>
      <c r="S70">
        <v>12.6183885</v>
      </c>
      <c r="T70">
        <v>0</v>
      </c>
    </row>
    <row r="71" spans="1:20" x14ac:dyDescent="0.55000000000000004">
      <c r="A71">
        <v>70</v>
      </c>
      <c r="B71" t="s">
        <v>105</v>
      </c>
      <c r="C71" t="s">
        <v>36</v>
      </c>
      <c r="D71">
        <v>335.6</v>
      </c>
      <c r="E71">
        <v>13930</v>
      </c>
      <c r="F71">
        <v>41.507747318235992</v>
      </c>
      <c r="G71">
        <v>13884</v>
      </c>
      <c r="H71">
        <v>8</v>
      </c>
      <c r="I71">
        <v>22</v>
      </c>
      <c r="J71">
        <v>13</v>
      </c>
      <c r="K71">
        <v>3</v>
      </c>
      <c r="L71">
        <v>9282</v>
      </c>
      <c r="M71">
        <v>4648</v>
      </c>
      <c r="N71">
        <v>15.7185951</v>
      </c>
      <c r="O71">
        <v>2.9950441699999999</v>
      </c>
      <c r="P71">
        <v>11.3432165</v>
      </c>
      <c r="Q71">
        <v>15.2669633</v>
      </c>
      <c r="R71">
        <v>9.10269336</v>
      </c>
      <c r="S71">
        <v>11.856585000000001</v>
      </c>
      <c r="T71">
        <v>0</v>
      </c>
    </row>
    <row r="72" spans="1:20" x14ac:dyDescent="0.55000000000000004">
      <c r="A72">
        <v>71</v>
      </c>
      <c r="B72" t="s">
        <v>106</v>
      </c>
      <c r="C72" t="s">
        <v>36</v>
      </c>
      <c r="D72">
        <v>758.83</v>
      </c>
      <c r="E72">
        <v>45957</v>
      </c>
      <c r="F72">
        <v>60.562971943650091</v>
      </c>
      <c r="G72">
        <v>44895</v>
      </c>
      <c r="H72">
        <v>66</v>
      </c>
      <c r="I72">
        <v>87</v>
      </c>
      <c r="J72">
        <v>136</v>
      </c>
      <c r="K72">
        <v>773</v>
      </c>
      <c r="L72">
        <v>29575</v>
      </c>
      <c r="M72">
        <v>16382</v>
      </c>
      <c r="N72">
        <v>18.779374499999999</v>
      </c>
      <c r="O72">
        <v>3.4725274700000002</v>
      </c>
      <c r="P72">
        <v>7.2453514300000004</v>
      </c>
      <c r="Q72">
        <v>8.5461847399999993</v>
      </c>
      <c r="R72">
        <v>6.26131745</v>
      </c>
      <c r="S72">
        <v>8.2870837500000007</v>
      </c>
      <c r="T72">
        <v>1</v>
      </c>
    </row>
    <row r="73" spans="1:20" x14ac:dyDescent="0.55000000000000004">
      <c r="A73">
        <v>72</v>
      </c>
      <c r="B73" t="s">
        <v>107</v>
      </c>
      <c r="C73" t="s">
        <v>36</v>
      </c>
      <c r="D73">
        <v>619.52</v>
      </c>
      <c r="E73">
        <v>182827</v>
      </c>
      <c r="F73">
        <v>295.11073088842977</v>
      </c>
      <c r="G73">
        <v>154298</v>
      </c>
      <c r="H73">
        <v>24892</v>
      </c>
      <c r="I73">
        <v>312</v>
      </c>
      <c r="J73">
        <v>2225</v>
      </c>
      <c r="K73">
        <v>1100</v>
      </c>
      <c r="L73">
        <v>115963</v>
      </c>
      <c r="M73">
        <v>66864</v>
      </c>
      <c r="N73">
        <v>25.838414</v>
      </c>
      <c r="O73">
        <v>6.5900330299999998</v>
      </c>
      <c r="P73">
        <v>14.5278437</v>
      </c>
      <c r="Q73">
        <v>21.871176800000001</v>
      </c>
      <c r="R73">
        <v>12.4275854</v>
      </c>
      <c r="S73">
        <v>10.318042800000001</v>
      </c>
      <c r="T73">
        <v>1</v>
      </c>
    </row>
    <row r="74" spans="1:20" x14ac:dyDescent="0.55000000000000004">
      <c r="A74">
        <v>73</v>
      </c>
      <c r="B74" t="s">
        <v>108</v>
      </c>
      <c r="C74" t="s">
        <v>36</v>
      </c>
      <c r="D74">
        <v>440.96</v>
      </c>
      <c r="E74">
        <v>21412</v>
      </c>
      <c r="F74">
        <v>48.557692307692307</v>
      </c>
      <c r="G74">
        <v>20901</v>
      </c>
      <c r="H74">
        <v>399</v>
      </c>
      <c r="I74">
        <v>26</v>
      </c>
      <c r="J74">
        <v>63</v>
      </c>
      <c r="K74">
        <v>23</v>
      </c>
      <c r="L74">
        <v>13921</v>
      </c>
      <c r="M74">
        <v>7491</v>
      </c>
      <c r="N74">
        <v>13.562244099999999</v>
      </c>
      <c r="O74">
        <v>2.2053013400000001</v>
      </c>
      <c r="P74">
        <v>15.8368895</v>
      </c>
      <c r="Q74">
        <v>20.859671299999999</v>
      </c>
      <c r="R74">
        <v>13.3475898</v>
      </c>
      <c r="S74">
        <v>15.8660508</v>
      </c>
      <c r="T74">
        <v>0</v>
      </c>
    </row>
    <row r="75" spans="1:20" x14ac:dyDescent="0.55000000000000004">
      <c r="A75">
        <v>74</v>
      </c>
      <c r="B75" t="s">
        <v>109</v>
      </c>
      <c r="C75" t="s">
        <v>36</v>
      </c>
      <c r="D75">
        <v>440.02</v>
      </c>
      <c r="E75">
        <v>15548</v>
      </c>
      <c r="F75">
        <v>35.334757511022225</v>
      </c>
      <c r="G75">
        <v>15508</v>
      </c>
      <c r="H75">
        <v>8</v>
      </c>
      <c r="I75">
        <v>16</v>
      </c>
      <c r="J75">
        <v>11</v>
      </c>
      <c r="K75">
        <v>5</v>
      </c>
      <c r="L75">
        <v>10458</v>
      </c>
      <c r="M75">
        <v>5090</v>
      </c>
      <c r="N75">
        <v>22.011856999999999</v>
      </c>
      <c r="O75">
        <v>5.1921973599999998</v>
      </c>
      <c r="P75">
        <v>6.1312438800000004</v>
      </c>
      <c r="Q75">
        <v>7.0676691700000003</v>
      </c>
      <c r="R75">
        <v>4.6122595300000002</v>
      </c>
      <c r="S75">
        <v>9.1677943200000005</v>
      </c>
      <c r="T75">
        <v>0</v>
      </c>
    </row>
    <row r="76" spans="1:20" x14ac:dyDescent="0.55000000000000004">
      <c r="A76">
        <v>75</v>
      </c>
      <c r="B76" t="s">
        <v>110</v>
      </c>
      <c r="C76" t="s">
        <v>36</v>
      </c>
      <c r="D76">
        <v>830.3</v>
      </c>
      <c r="E76">
        <v>17577</v>
      </c>
      <c r="F76">
        <v>21.169456822835119</v>
      </c>
      <c r="G76">
        <v>17499</v>
      </c>
      <c r="H76">
        <v>8</v>
      </c>
      <c r="I76">
        <v>24</v>
      </c>
      <c r="J76">
        <v>32</v>
      </c>
      <c r="K76">
        <v>14</v>
      </c>
      <c r="L76">
        <v>11820</v>
      </c>
      <c r="M76">
        <v>5757</v>
      </c>
      <c r="N76">
        <v>12.174280899999999</v>
      </c>
      <c r="O76">
        <v>2.30964467</v>
      </c>
      <c r="P76">
        <v>17.932623100000001</v>
      </c>
      <c r="Q76">
        <v>23.3325587</v>
      </c>
      <c r="R76">
        <v>15.0834773</v>
      </c>
      <c r="S76">
        <v>18.277358899999999</v>
      </c>
      <c r="T76">
        <v>0</v>
      </c>
    </row>
    <row r="77" spans="1:20" x14ac:dyDescent="0.55000000000000004">
      <c r="A77">
        <v>76</v>
      </c>
      <c r="B77" t="s">
        <v>111</v>
      </c>
      <c r="C77" t="s">
        <v>36</v>
      </c>
      <c r="D77">
        <v>370.86</v>
      </c>
      <c r="E77">
        <v>4373</v>
      </c>
      <c r="F77">
        <v>11.791511621636197</v>
      </c>
      <c r="G77">
        <v>4072</v>
      </c>
      <c r="H77">
        <v>266</v>
      </c>
      <c r="I77">
        <v>15</v>
      </c>
      <c r="J77">
        <v>6</v>
      </c>
      <c r="K77">
        <v>14</v>
      </c>
      <c r="L77">
        <v>2821</v>
      </c>
      <c r="M77">
        <v>1552</v>
      </c>
      <c r="N77">
        <v>14.2502659</v>
      </c>
      <c r="O77">
        <v>2.4813895800000001</v>
      </c>
      <c r="P77">
        <v>25.168269200000001</v>
      </c>
      <c r="Q77">
        <v>36.472945899999999</v>
      </c>
      <c r="R77">
        <v>24.414869199999998</v>
      </c>
      <c r="S77">
        <v>15.361139400000001</v>
      </c>
      <c r="T77">
        <v>0</v>
      </c>
    </row>
    <row r="78" spans="1:20" x14ac:dyDescent="0.55000000000000004">
      <c r="A78">
        <v>77</v>
      </c>
      <c r="B78" t="s">
        <v>112</v>
      </c>
      <c r="C78" t="s">
        <v>36</v>
      </c>
      <c r="D78">
        <v>200.79</v>
      </c>
      <c r="E78">
        <v>7523</v>
      </c>
      <c r="F78">
        <v>37.467005328950648</v>
      </c>
      <c r="G78">
        <v>5032</v>
      </c>
      <c r="H78">
        <v>2466</v>
      </c>
      <c r="I78">
        <v>8</v>
      </c>
      <c r="J78">
        <v>7</v>
      </c>
      <c r="K78">
        <v>10</v>
      </c>
      <c r="L78">
        <v>4816</v>
      </c>
      <c r="M78">
        <v>2707</v>
      </c>
      <c r="N78">
        <v>14.3687708</v>
      </c>
      <c r="O78">
        <v>2.2009966799999998</v>
      </c>
      <c r="P78">
        <v>30.184114999999998</v>
      </c>
      <c r="Q78">
        <v>40.037418099999996</v>
      </c>
      <c r="R78">
        <v>23.867740999999999</v>
      </c>
      <c r="S78">
        <v>31.1619718</v>
      </c>
      <c r="T78">
        <v>0</v>
      </c>
    </row>
    <row r="79" spans="1:20" x14ac:dyDescent="0.55000000000000004">
      <c r="A79">
        <v>78</v>
      </c>
      <c r="B79" t="s">
        <v>113</v>
      </c>
      <c r="C79" t="s">
        <v>36</v>
      </c>
      <c r="D79">
        <v>159.80000000000001</v>
      </c>
      <c r="E79">
        <v>5730</v>
      </c>
      <c r="F79">
        <v>35.857321652065082</v>
      </c>
      <c r="G79">
        <v>5616</v>
      </c>
      <c r="H79">
        <v>9</v>
      </c>
      <c r="I79">
        <v>7</v>
      </c>
      <c r="J79">
        <v>7</v>
      </c>
      <c r="K79">
        <v>91</v>
      </c>
      <c r="L79">
        <v>3783</v>
      </c>
      <c r="M79">
        <v>1947</v>
      </c>
      <c r="N79">
        <v>16.521279400000001</v>
      </c>
      <c r="O79">
        <v>3.4364261200000001</v>
      </c>
      <c r="P79">
        <v>7.5498077600000002</v>
      </c>
      <c r="Q79">
        <v>10.4780616</v>
      </c>
      <c r="R79">
        <v>6.2273476099999998</v>
      </c>
      <c r="S79">
        <v>7.1551724099999996</v>
      </c>
      <c r="T79">
        <v>0</v>
      </c>
    </row>
    <row r="80" spans="1:20" x14ac:dyDescent="0.55000000000000004">
      <c r="A80">
        <v>79</v>
      </c>
      <c r="B80" t="s">
        <v>114</v>
      </c>
      <c r="C80" t="s">
        <v>36</v>
      </c>
      <c r="D80">
        <v>578.41999999999996</v>
      </c>
      <c r="E80">
        <v>34583</v>
      </c>
      <c r="F80">
        <v>59.788734829362753</v>
      </c>
      <c r="G80">
        <v>31532</v>
      </c>
      <c r="H80">
        <v>2852</v>
      </c>
      <c r="I80">
        <v>54</v>
      </c>
      <c r="J80">
        <v>83</v>
      </c>
      <c r="K80">
        <v>62</v>
      </c>
      <c r="L80">
        <v>22847</v>
      </c>
      <c r="M80">
        <v>11736</v>
      </c>
      <c r="N80">
        <v>12.741278899999999</v>
      </c>
      <c r="O80">
        <v>2.9588129699999999</v>
      </c>
      <c r="P80">
        <v>11.002118299999999</v>
      </c>
      <c r="Q80">
        <v>14.2925089</v>
      </c>
      <c r="R80">
        <v>8.99560578</v>
      </c>
      <c r="S80">
        <v>11.678487000000001</v>
      </c>
      <c r="T80">
        <v>0</v>
      </c>
    </row>
    <row r="81" spans="1:20" x14ac:dyDescent="0.55000000000000004">
      <c r="A81">
        <v>80</v>
      </c>
      <c r="B81" t="s">
        <v>115</v>
      </c>
      <c r="C81" t="s">
        <v>36</v>
      </c>
      <c r="D81">
        <v>360.14</v>
      </c>
      <c r="E81">
        <v>16545</v>
      </c>
      <c r="F81">
        <v>45.940467595934919</v>
      </c>
      <c r="G81">
        <v>16442</v>
      </c>
      <c r="H81">
        <v>17</v>
      </c>
      <c r="I81">
        <v>24</v>
      </c>
      <c r="J81">
        <v>43</v>
      </c>
      <c r="K81">
        <v>19</v>
      </c>
      <c r="L81">
        <v>10917</v>
      </c>
      <c r="M81">
        <v>5628</v>
      </c>
      <c r="N81">
        <v>21.507740200000001</v>
      </c>
      <c r="O81">
        <v>3.6273701599999999</v>
      </c>
      <c r="P81">
        <v>13.975844199999999</v>
      </c>
      <c r="Q81">
        <v>18.660061299999999</v>
      </c>
      <c r="R81">
        <v>12.068160600000001</v>
      </c>
      <c r="S81">
        <v>12.94943</v>
      </c>
      <c r="T81">
        <v>0</v>
      </c>
    </row>
    <row r="82" spans="1:20" x14ac:dyDescent="0.55000000000000004">
      <c r="A82">
        <v>81</v>
      </c>
      <c r="B82" t="s">
        <v>116</v>
      </c>
      <c r="C82" t="s">
        <v>36</v>
      </c>
      <c r="D82">
        <v>426.75</v>
      </c>
      <c r="E82">
        <v>148723</v>
      </c>
      <c r="F82">
        <v>348.50146455770357</v>
      </c>
      <c r="G82">
        <v>133428</v>
      </c>
      <c r="H82">
        <v>10488</v>
      </c>
      <c r="I82">
        <v>354</v>
      </c>
      <c r="J82">
        <v>1017</v>
      </c>
      <c r="K82">
        <v>3436</v>
      </c>
      <c r="L82">
        <v>96715</v>
      </c>
      <c r="M82">
        <v>52008</v>
      </c>
      <c r="N82">
        <v>21.300728899999999</v>
      </c>
      <c r="O82">
        <v>4.4977511200000002</v>
      </c>
      <c r="P82">
        <v>13.184526699999999</v>
      </c>
      <c r="Q82">
        <v>19.375</v>
      </c>
      <c r="R82">
        <v>11.7520934</v>
      </c>
      <c r="S82">
        <v>9.0574889699999996</v>
      </c>
      <c r="T82">
        <v>1</v>
      </c>
    </row>
    <row r="83" spans="1:20" x14ac:dyDescent="0.55000000000000004">
      <c r="A83">
        <v>82</v>
      </c>
      <c r="B83" t="s">
        <v>117</v>
      </c>
      <c r="C83" t="s">
        <v>36</v>
      </c>
      <c r="D83">
        <v>663.81</v>
      </c>
      <c r="E83">
        <v>262852</v>
      </c>
      <c r="F83">
        <v>395.97475181151236</v>
      </c>
      <c r="G83">
        <v>187866</v>
      </c>
      <c r="H83">
        <v>71275</v>
      </c>
      <c r="I83">
        <v>585</v>
      </c>
      <c r="J83">
        <v>2007</v>
      </c>
      <c r="K83">
        <v>1119</v>
      </c>
      <c r="L83">
        <v>162550</v>
      </c>
      <c r="M83">
        <v>100302</v>
      </c>
      <c r="N83">
        <v>21.184251</v>
      </c>
      <c r="O83">
        <v>5.3891110400000004</v>
      </c>
      <c r="P83">
        <v>17.43177</v>
      </c>
      <c r="Q83">
        <v>26.729187899999999</v>
      </c>
      <c r="R83">
        <v>14.2654008</v>
      </c>
      <c r="S83">
        <v>11.8686334</v>
      </c>
      <c r="T83">
        <v>1</v>
      </c>
    </row>
    <row r="84" spans="1:20" x14ac:dyDescent="0.55000000000000004">
      <c r="A84">
        <v>83</v>
      </c>
      <c r="B84" t="s">
        <v>118</v>
      </c>
      <c r="C84" t="s">
        <v>36</v>
      </c>
      <c r="D84">
        <v>383.31</v>
      </c>
      <c r="E84">
        <v>26551</v>
      </c>
      <c r="F84">
        <v>69.267694555320759</v>
      </c>
      <c r="G84">
        <v>25452</v>
      </c>
      <c r="H84">
        <v>931</v>
      </c>
      <c r="I84">
        <v>66</v>
      </c>
      <c r="J84">
        <v>40</v>
      </c>
      <c r="K84">
        <v>62</v>
      </c>
      <c r="L84">
        <v>18020</v>
      </c>
      <c r="M84">
        <v>8531</v>
      </c>
      <c r="N84">
        <v>15.4883463</v>
      </c>
      <c r="O84">
        <v>3.63485017</v>
      </c>
      <c r="P84">
        <v>20.183989</v>
      </c>
      <c r="Q84">
        <v>26.699107900000001</v>
      </c>
      <c r="R84">
        <v>18.694406799999999</v>
      </c>
      <c r="S84">
        <v>16.8465816</v>
      </c>
      <c r="T84">
        <v>0</v>
      </c>
    </row>
    <row r="85" spans="1:20" x14ac:dyDescent="0.55000000000000004">
      <c r="A85">
        <v>84</v>
      </c>
      <c r="B85" t="s">
        <v>119</v>
      </c>
      <c r="C85" t="s">
        <v>36</v>
      </c>
      <c r="D85">
        <v>868.18</v>
      </c>
      <c r="E85">
        <v>178386</v>
      </c>
      <c r="F85">
        <v>205.47121564652494</v>
      </c>
      <c r="G85">
        <v>162013</v>
      </c>
      <c r="H85">
        <v>14364</v>
      </c>
      <c r="I85">
        <v>290</v>
      </c>
      <c r="J85">
        <v>1377</v>
      </c>
      <c r="K85">
        <v>342</v>
      </c>
      <c r="L85">
        <v>117686</v>
      </c>
      <c r="M85">
        <v>60700</v>
      </c>
      <c r="N85">
        <v>28.988154900000001</v>
      </c>
      <c r="O85">
        <v>8.1691959999999995</v>
      </c>
      <c r="P85">
        <v>9.8881658300000002</v>
      </c>
      <c r="Q85">
        <v>13.700857600000001</v>
      </c>
      <c r="R85">
        <v>8.2126764800000007</v>
      </c>
      <c r="S85">
        <v>9.7644291200000009</v>
      </c>
      <c r="T85">
        <v>1</v>
      </c>
    </row>
    <row r="86" spans="1:20" x14ac:dyDescent="0.55000000000000004">
      <c r="A86">
        <v>85</v>
      </c>
      <c r="B86" t="s">
        <v>120</v>
      </c>
      <c r="C86" t="s">
        <v>36</v>
      </c>
      <c r="D86">
        <v>437.31</v>
      </c>
      <c r="E86">
        <v>7498</v>
      </c>
      <c r="F86">
        <v>17.145731860693786</v>
      </c>
      <c r="G86">
        <v>7479</v>
      </c>
      <c r="H86">
        <v>2</v>
      </c>
      <c r="I86">
        <v>9</v>
      </c>
      <c r="J86">
        <v>6</v>
      </c>
      <c r="K86">
        <v>2</v>
      </c>
      <c r="L86">
        <v>5090</v>
      </c>
      <c r="M86">
        <v>2408</v>
      </c>
      <c r="N86">
        <v>14.636542199999999</v>
      </c>
      <c r="O86">
        <v>2.7504911600000002</v>
      </c>
      <c r="P86">
        <v>16.496945</v>
      </c>
      <c r="Q86">
        <v>21.9134153</v>
      </c>
      <c r="R86">
        <v>13.6461126</v>
      </c>
      <c r="S86">
        <v>16.780045399999999</v>
      </c>
      <c r="T86">
        <v>0</v>
      </c>
    </row>
    <row r="87" spans="1:20" x14ac:dyDescent="0.55000000000000004">
      <c r="A87">
        <v>86</v>
      </c>
      <c r="B87" t="s">
        <v>121</v>
      </c>
      <c r="C87" t="s">
        <v>36</v>
      </c>
      <c r="D87">
        <v>250.92</v>
      </c>
      <c r="E87">
        <v>5644</v>
      </c>
      <c r="F87">
        <v>22.493224932249323</v>
      </c>
      <c r="G87">
        <v>5634</v>
      </c>
      <c r="H87">
        <v>1</v>
      </c>
      <c r="I87">
        <v>6</v>
      </c>
      <c r="J87">
        <v>3</v>
      </c>
      <c r="K87">
        <v>0</v>
      </c>
      <c r="L87">
        <v>3732</v>
      </c>
      <c r="M87">
        <v>1912</v>
      </c>
      <c r="N87">
        <v>13.0760986</v>
      </c>
      <c r="O87">
        <v>2.25080386</v>
      </c>
      <c r="P87">
        <v>11.5274292</v>
      </c>
      <c r="Q87">
        <v>14.2564802</v>
      </c>
      <c r="R87">
        <v>9.3706777300000006</v>
      </c>
      <c r="S87">
        <v>13.360655700000001</v>
      </c>
      <c r="T87">
        <v>0</v>
      </c>
    </row>
    <row r="88" spans="1:20" x14ac:dyDescent="0.55000000000000004">
      <c r="A88">
        <v>87</v>
      </c>
      <c r="B88" t="s">
        <v>122</v>
      </c>
      <c r="C88" t="s">
        <v>36</v>
      </c>
      <c r="D88">
        <v>758.51</v>
      </c>
      <c r="E88">
        <v>22261</v>
      </c>
      <c r="F88">
        <v>29.348327642351453</v>
      </c>
      <c r="G88">
        <v>22190</v>
      </c>
      <c r="H88">
        <v>14</v>
      </c>
      <c r="I88">
        <v>27</v>
      </c>
      <c r="J88">
        <v>27</v>
      </c>
      <c r="K88">
        <v>3</v>
      </c>
      <c r="L88">
        <v>14745</v>
      </c>
      <c r="M88">
        <v>7516</v>
      </c>
      <c r="N88">
        <v>15.9511699</v>
      </c>
      <c r="O88">
        <v>3.7843336700000001</v>
      </c>
      <c r="P88">
        <v>10.004543399999999</v>
      </c>
      <c r="Q88">
        <v>12.091730399999999</v>
      </c>
      <c r="R88">
        <v>8.6534177000000003</v>
      </c>
      <c r="S88">
        <v>10.629842999999999</v>
      </c>
      <c r="T88">
        <v>0</v>
      </c>
    </row>
    <row r="89" spans="1:20" x14ac:dyDescent="0.55000000000000004">
      <c r="A89">
        <v>88</v>
      </c>
      <c r="B89" t="s">
        <v>123</v>
      </c>
      <c r="C89" t="s">
        <v>36</v>
      </c>
      <c r="D89">
        <v>287.94</v>
      </c>
      <c r="E89">
        <v>6534</v>
      </c>
      <c r="F89">
        <v>22.692227547405711</v>
      </c>
      <c r="G89">
        <v>6496</v>
      </c>
      <c r="H89">
        <v>8</v>
      </c>
      <c r="I89">
        <v>8</v>
      </c>
      <c r="J89">
        <v>21</v>
      </c>
      <c r="K89">
        <v>1</v>
      </c>
      <c r="L89">
        <v>4396</v>
      </c>
      <c r="M89">
        <v>2138</v>
      </c>
      <c r="N89">
        <v>16.878980899999998</v>
      </c>
      <c r="O89">
        <v>2.9799818</v>
      </c>
      <c r="P89">
        <v>12.460961899999999</v>
      </c>
      <c r="Q89">
        <v>19.039145900000001</v>
      </c>
      <c r="R89">
        <v>10.4477612</v>
      </c>
      <c r="S89">
        <v>9.3874833599999992</v>
      </c>
      <c r="T89">
        <v>0</v>
      </c>
    </row>
    <row r="90" spans="1:20" x14ac:dyDescent="0.55000000000000004">
      <c r="A90">
        <v>89</v>
      </c>
      <c r="B90" t="s">
        <v>124</v>
      </c>
      <c r="C90" t="s">
        <v>36</v>
      </c>
      <c r="D90">
        <v>564.17999999999995</v>
      </c>
      <c r="E90">
        <v>48052</v>
      </c>
      <c r="F90">
        <v>85.171399198837264</v>
      </c>
      <c r="G90">
        <v>44524</v>
      </c>
      <c r="H90">
        <v>3081</v>
      </c>
      <c r="I90">
        <v>58</v>
      </c>
      <c r="J90">
        <v>304</v>
      </c>
      <c r="K90">
        <v>85</v>
      </c>
      <c r="L90">
        <v>31555</v>
      </c>
      <c r="M90">
        <v>16497</v>
      </c>
      <c r="N90">
        <v>19.879575299999999</v>
      </c>
      <c r="O90">
        <v>3.8821105999999999</v>
      </c>
      <c r="P90">
        <v>9.9078877700000003</v>
      </c>
      <c r="Q90">
        <v>13.503258300000001</v>
      </c>
      <c r="R90">
        <v>8.3541731800000001</v>
      </c>
      <c r="S90">
        <v>9.5057833899999995</v>
      </c>
      <c r="T90">
        <v>0</v>
      </c>
    </row>
    <row r="91" spans="1:20" x14ac:dyDescent="0.55000000000000004">
      <c r="A91">
        <v>90</v>
      </c>
      <c r="B91" t="s">
        <v>125</v>
      </c>
      <c r="C91" t="s">
        <v>36</v>
      </c>
      <c r="D91">
        <v>648.86</v>
      </c>
      <c r="E91">
        <v>123692</v>
      </c>
      <c r="F91">
        <v>190.62971981629317</v>
      </c>
      <c r="G91">
        <v>122639</v>
      </c>
      <c r="H91">
        <v>186</v>
      </c>
      <c r="I91">
        <v>221</v>
      </c>
      <c r="J91">
        <v>432</v>
      </c>
      <c r="K91">
        <v>214</v>
      </c>
      <c r="L91">
        <v>80310</v>
      </c>
      <c r="M91">
        <v>43382</v>
      </c>
      <c r="N91">
        <v>20.0448263</v>
      </c>
      <c r="O91">
        <v>3.9210559100000002</v>
      </c>
      <c r="P91">
        <v>9.1325735800000007</v>
      </c>
      <c r="Q91">
        <v>12.893391599999999</v>
      </c>
      <c r="R91">
        <v>7.9164166900000001</v>
      </c>
      <c r="S91">
        <v>7.2883679199999998</v>
      </c>
      <c r="T91">
        <v>1</v>
      </c>
    </row>
    <row r="92" spans="1:20" x14ac:dyDescent="0.55000000000000004">
      <c r="A92">
        <v>91</v>
      </c>
      <c r="B92" t="s">
        <v>126</v>
      </c>
      <c r="C92" t="s">
        <v>36</v>
      </c>
      <c r="D92">
        <v>416.16</v>
      </c>
      <c r="E92">
        <v>17619</v>
      </c>
      <c r="F92">
        <v>42.337081891580162</v>
      </c>
      <c r="G92">
        <v>17313</v>
      </c>
      <c r="H92">
        <v>122</v>
      </c>
      <c r="I92">
        <v>34</v>
      </c>
      <c r="J92">
        <v>53</v>
      </c>
      <c r="K92">
        <v>97</v>
      </c>
      <c r="L92">
        <v>12092</v>
      </c>
      <c r="M92">
        <v>5527</v>
      </c>
      <c r="N92">
        <v>17.879589800000002</v>
      </c>
      <c r="O92">
        <v>4.0026463799999998</v>
      </c>
      <c r="P92">
        <v>18.159662399999998</v>
      </c>
      <c r="Q92">
        <v>24.900199600000001</v>
      </c>
      <c r="R92">
        <v>14.6790039</v>
      </c>
      <c r="S92">
        <v>19.010096000000001</v>
      </c>
      <c r="T92">
        <v>0</v>
      </c>
    </row>
    <row r="93" spans="1:20" x14ac:dyDescent="0.55000000000000004">
      <c r="A93">
        <v>92</v>
      </c>
      <c r="B93" t="s">
        <v>127</v>
      </c>
      <c r="C93" t="s">
        <v>36</v>
      </c>
      <c r="D93">
        <v>899.08</v>
      </c>
      <c r="E93">
        <v>88257</v>
      </c>
      <c r="F93">
        <v>98.163678426836313</v>
      </c>
      <c r="G93">
        <v>78956</v>
      </c>
      <c r="H93">
        <v>7841</v>
      </c>
      <c r="I93">
        <v>165</v>
      </c>
      <c r="J93">
        <v>507</v>
      </c>
      <c r="K93">
        <v>788</v>
      </c>
      <c r="L93">
        <v>58087</v>
      </c>
      <c r="M93">
        <v>30170</v>
      </c>
      <c r="N93">
        <v>17.057172900000001</v>
      </c>
      <c r="O93">
        <v>4.0611496499999999</v>
      </c>
      <c r="P93">
        <v>15.238665900000001</v>
      </c>
      <c r="Q93">
        <v>22.540187199999998</v>
      </c>
      <c r="R93">
        <v>13.043382100000001</v>
      </c>
      <c r="S93">
        <v>11.409357099999999</v>
      </c>
      <c r="T93">
        <v>0</v>
      </c>
    </row>
    <row r="94" spans="1:20" x14ac:dyDescent="0.55000000000000004">
      <c r="A94">
        <v>93</v>
      </c>
      <c r="B94" t="s">
        <v>128</v>
      </c>
      <c r="C94" t="s">
        <v>36</v>
      </c>
      <c r="D94">
        <v>223.47</v>
      </c>
      <c r="E94">
        <v>13111</v>
      </c>
      <c r="F94">
        <v>58.670067570591129</v>
      </c>
      <c r="G94">
        <v>12955</v>
      </c>
      <c r="H94">
        <v>40</v>
      </c>
      <c r="I94">
        <v>11</v>
      </c>
      <c r="J94">
        <v>80</v>
      </c>
      <c r="K94">
        <v>25</v>
      </c>
      <c r="L94">
        <v>8520</v>
      </c>
      <c r="M94">
        <v>4591</v>
      </c>
      <c r="N94">
        <v>24.730046900000001</v>
      </c>
      <c r="O94">
        <v>3.9201877899999999</v>
      </c>
      <c r="P94">
        <v>12.942641500000001</v>
      </c>
      <c r="Q94">
        <v>17.027588300000001</v>
      </c>
      <c r="R94">
        <v>11.527293800000001</v>
      </c>
      <c r="S94">
        <v>11.389961400000001</v>
      </c>
      <c r="T94">
        <v>0</v>
      </c>
    </row>
    <row r="95" spans="1:20" x14ac:dyDescent="0.55000000000000004">
      <c r="A95">
        <v>94</v>
      </c>
      <c r="B95" t="s">
        <v>129</v>
      </c>
      <c r="C95" t="s">
        <v>36</v>
      </c>
      <c r="D95">
        <v>542.52</v>
      </c>
      <c r="E95">
        <v>19181</v>
      </c>
      <c r="F95">
        <v>35.355378603553788</v>
      </c>
      <c r="G95">
        <v>18630</v>
      </c>
      <c r="H95">
        <v>356</v>
      </c>
      <c r="I95">
        <v>20</v>
      </c>
      <c r="J95">
        <v>70</v>
      </c>
      <c r="K95">
        <v>105</v>
      </c>
      <c r="L95">
        <v>12220</v>
      </c>
      <c r="M95">
        <v>6961</v>
      </c>
      <c r="N95">
        <v>20.458265099999998</v>
      </c>
      <c r="O95">
        <v>4.5744680899999999</v>
      </c>
      <c r="P95">
        <v>14.2334771</v>
      </c>
      <c r="Q95">
        <v>18.900966199999999</v>
      </c>
      <c r="R95">
        <v>12.832096399999999</v>
      </c>
      <c r="S95">
        <v>11.7299162</v>
      </c>
      <c r="T95">
        <v>0</v>
      </c>
    </row>
    <row r="96" spans="1:20" x14ac:dyDescent="0.55000000000000004">
      <c r="A96">
        <v>95</v>
      </c>
      <c r="B96" t="s">
        <v>130</v>
      </c>
      <c r="C96" t="s">
        <v>36</v>
      </c>
      <c r="D96">
        <v>562.61</v>
      </c>
      <c r="E96">
        <v>14965</v>
      </c>
      <c r="F96">
        <v>26.599242814738449</v>
      </c>
      <c r="G96">
        <v>14856</v>
      </c>
      <c r="H96">
        <v>46</v>
      </c>
      <c r="I96">
        <v>31</v>
      </c>
      <c r="J96">
        <v>26</v>
      </c>
      <c r="K96">
        <v>6</v>
      </c>
      <c r="L96">
        <v>9906</v>
      </c>
      <c r="M96">
        <v>5059</v>
      </c>
      <c r="N96">
        <v>15.960024199999999</v>
      </c>
      <c r="O96">
        <v>2.4429638599999999</v>
      </c>
      <c r="P96">
        <v>9.2818057500000002</v>
      </c>
      <c r="Q96">
        <v>9.8161098199999994</v>
      </c>
      <c r="R96">
        <v>7.6636012300000003</v>
      </c>
      <c r="S96">
        <v>12.377149899999999</v>
      </c>
      <c r="T96">
        <v>0</v>
      </c>
    </row>
    <row r="97" spans="1:20" x14ac:dyDescent="0.55000000000000004">
      <c r="A97">
        <v>96</v>
      </c>
      <c r="B97" t="s">
        <v>131</v>
      </c>
      <c r="C97" t="s">
        <v>36</v>
      </c>
      <c r="D97">
        <v>713.9</v>
      </c>
      <c r="E97">
        <v>17241</v>
      </c>
      <c r="F97">
        <v>24.150441238268666</v>
      </c>
      <c r="G97">
        <v>17141</v>
      </c>
      <c r="H97">
        <v>9</v>
      </c>
      <c r="I97">
        <v>31</v>
      </c>
      <c r="J97">
        <v>44</v>
      </c>
      <c r="K97">
        <v>16</v>
      </c>
      <c r="L97">
        <v>11613</v>
      </c>
      <c r="M97">
        <v>5628</v>
      </c>
      <c r="N97">
        <v>15.680702699999999</v>
      </c>
      <c r="O97">
        <v>2.7555325900000001</v>
      </c>
      <c r="P97">
        <v>14.3954497</v>
      </c>
      <c r="Q97">
        <v>19.685593600000001</v>
      </c>
      <c r="R97">
        <v>11.6169183</v>
      </c>
      <c r="S97">
        <v>14.7752126</v>
      </c>
      <c r="T97">
        <v>0</v>
      </c>
    </row>
    <row r="98" spans="1:20" x14ac:dyDescent="0.55000000000000004">
      <c r="A98">
        <v>97</v>
      </c>
      <c r="B98" t="s">
        <v>132</v>
      </c>
      <c r="C98" t="s">
        <v>36</v>
      </c>
      <c r="D98">
        <v>494.87</v>
      </c>
      <c r="E98">
        <v>16522</v>
      </c>
      <c r="F98">
        <v>33.386545961565666</v>
      </c>
      <c r="G98">
        <v>16397</v>
      </c>
      <c r="H98">
        <v>41</v>
      </c>
      <c r="I98">
        <v>37</v>
      </c>
      <c r="J98">
        <v>35</v>
      </c>
      <c r="K98">
        <v>12</v>
      </c>
      <c r="L98">
        <v>11451</v>
      </c>
      <c r="M98">
        <v>5071</v>
      </c>
      <c r="N98">
        <v>15.928739800000001</v>
      </c>
      <c r="O98">
        <v>3.24862457</v>
      </c>
      <c r="P98">
        <v>19.056463600000001</v>
      </c>
      <c r="Q98">
        <v>27.034052500000001</v>
      </c>
      <c r="R98">
        <v>16.487238399999999</v>
      </c>
      <c r="S98">
        <v>16.716196100000001</v>
      </c>
      <c r="T98">
        <v>0</v>
      </c>
    </row>
    <row r="99" spans="1:20" x14ac:dyDescent="0.55000000000000004">
      <c r="A99">
        <v>98</v>
      </c>
      <c r="B99" t="s">
        <v>133</v>
      </c>
      <c r="C99" t="s">
        <v>36</v>
      </c>
      <c r="D99">
        <v>684.77</v>
      </c>
      <c r="E99">
        <v>60186</v>
      </c>
      <c r="F99">
        <v>87.892285000803199</v>
      </c>
      <c r="G99">
        <v>57135</v>
      </c>
      <c r="H99">
        <v>417</v>
      </c>
      <c r="I99">
        <v>85</v>
      </c>
      <c r="J99">
        <v>187</v>
      </c>
      <c r="K99">
        <v>2362</v>
      </c>
      <c r="L99">
        <v>39020</v>
      </c>
      <c r="M99">
        <v>21166</v>
      </c>
      <c r="N99">
        <v>16.553049699999999</v>
      </c>
      <c r="O99">
        <v>3.54177345</v>
      </c>
      <c r="P99">
        <v>10.9610196</v>
      </c>
      <c r="Q99">
        <v>14.723226199999999</v>
      </c>
      <c r="R99">
        <v>9.5037025400000008</v>
      </c>
      <c r="S99">
        <v>9.8152526000000009</v>
      </c>
      <c r="T99">
        <v>0</v>
      </c>
    </row>
    <row r="100" spans="1:20" x14ac:dyDescent="0.55000000000000004">
      <c r="A100">
        <v>99</v>
      </c>
      <c r="B100" t="s">
        <v>134</v>
      </c>
      <c r="C100" t="s">
        <v>36</v>
      </c>
      <c r="D100">
        <v>836.94</v>
      </c>
      <c r="E100">
        <v>357313</v>
      </c>
      <c r="F100">
        <v>426.92785623820106</v>
      </c>
      <c r="G100">
        <v>303420</v>
      </c>
      <c r="H100">
        <v>38361</v>
      </c>
      <c r="I100">
        <v>692</v>
      </c>
      <c r="J100">
        <v>4774</v>
      </c>
      <c r="K100">
        <v>10066</v>
      </c>
      <c r="L100">
        <v>215823</v>
      </c>
      <c r="M100">
        <v>141490</v>
      </c>
      <c r="N100">
        <v>24.7568609</v>
      </c>
      <c r="O100">
        <v>5.8872316700000002</v>
      </c>
      <c r="P100">
        <v>6.03472031</v>
      </c>
      <c r="Q100">
        <v>7.4630854500000003</v>
      </c>
      <c r="R100">
        <v>4.7991976799999998</v>
      </c>
      <c r="S100">
        <v>8.5633984999999999</v>
      </c>
      <c r="T100">
        <v>1</v>
      </c>
    </row>
    <row r="101" spans="1:20" x14ac:dyDescent="0.55000000000000004">
      <c r="A101">
        <v>100</v>
      </c>
      <c r="B101" t="s">
        <v>135</v>
      </c>
      <c r="C101" t="s">
        <v>36</v>
      </c>
      <c r="D101">
        <v>423.41</v>
      </c>
      <c r="E101">
        <v>57733</v>
      </c>
      <c r="F101">
        <v>136.35247159963154</v>
      </c>
      <c r="G101">
        <v>56135</v>
      </c>
      <c r="H101">
        <v>1147</v>
      </c>
      <c r="I101">
        <v>112</v>
      </c>
      <c r="J101">
        <v>252</v>
      </c>
      <c r="K101">
        <v>87</v>
      </c>
      <c r="L101">
        <v>38733</v>
      </c>
      <c r="M101">
        <v>19000</v>
      </c>
      <c r="N101">
        <v>21.059561599999999</v>
      </c>
      <c r="O101">
        <v>4.9802493999999999</v>
      </c>
      <c r="P101">
        <v>15.801342399999999</v>
      </c>
      <c r="Q101">
        <v>22.394581599999999</v>
      </c>
      <c r="R101">
        <v>13.618817099999999</v>
      </c>
      <c r="S101">
        <v>13.819785299999999</v>
      </c>
      <c r="T101">
        <v>0</v>
      </c>
    </row>
    <row r="102" spans="1:20" x14ac:dyDescent="0.55000000000000004">
      <c r="A102">
        <v>101</v>
      </c>
      <c r="B102" t="s">
        <v>136</v>
      </c>
      <c r="C102" t="s">
        <v>36</v>
      </c>
      <c r="D102">
        <v>513.74</v>
      </c>
      <c r="E102">
        <v>252913</v>
      </c>
      <c r="F102">
        <v>492.29766029509091</v>
      </c>
      <c r="G102">
        <v>222439</v>
      </c>
      <c r="H102">
        <v>23256</v>
      </c>
      <c r="I102">
        <v>651</v>
      </c>
      <c r="J102">
        <v>2986</v>
      </c>
      <c r="K102">
        <v>3581</v>
      </c>
      <c r="L102">
        <v>163047</v>
      </c>
      <c r="M102">
        <v>89866</v>
      </c>
      <c r="N102">
        <v>22.652363999999999</v>
      </c>
      <c r="O102">
        <v>5.1819414000000004</v>
      </c>
      <c r="P102">
        <v>10.11722</v>
      </c>
      <c r="Q102">
        <v>14.5814097</v>
      </c>
      <c r="R102">
        <v>8.2247077599999994</v>
      </c>
      <c r="S102">
        <v>9.6265458600000002</v>
      </c>
      <c r="T102">
        <v>1</v>
      </c>
    </row>
    <row r="103" spans="1:20" x14ac:dyDescent="0.55000000000000004">
      <c r="A103">
        <v>102</v>
      </c>
      <c r="B103" t="s">
        <v>137</v>
      </c>
      <c r="C103" t="s">
        <v>36</v>
      </c>
      <c r="D103">
        <v>527.95000000000005</v>
      </c>
      <c r="E103">
        <v>32653</v>
      </c>
      <c r="F103">
        <v>61.848659910976416</v>
      </c>
      <c r="G103">
        <v>32388</v>
      </c>
      <c r="H103">
        <v>64</v>
      </c>
      <c r="I103">
        <v>54</v>
      </c>
      <c r="J103">
        <v>102</v>
      </c>
      <c r="K103">
        <v>45</v>
      </c>
      <c r="L103">
        <v>20469</v>
      </c>
      <c r="M103">
        <v>12184</v>
      </c>
      <c r="N103">
        <v>22.805217599999999</v>
      </c>
      <c r="O103">
        <v>4.9733743700000002</v>
      </c>
      <c r="P103">
        <v>7.1877070600000001</v>
      </c>
      <c r="Q103">
        <v>10.0139231</v>
      </c>
      <c r="R103">
        <v>5.6283502099999998</v>
      </c>
      <c r="S103">
        <v>7.1505569500000004</v>
      </c>
      <c r="T103">
        <v>1</v>
      </c>
    </row>
    <row r="104" spans="1:20" x14ac:dyDescent="0.55000000000000004">
      <c r="A104">
        <v>103</v>
      </c>
      <c r="B104" t="s">
        <v>35</v>
      </c>
      <c r="C104" t="s">
        <v>138</v>
      </c>
      <c r="D104">
        <v>339.36</v>
      </c>
      <c r="E104">
        <v>31095</v>
      </c>
      <c r="F104">
        <v>91.628359264497874</v>
      </c>
      <c r="G104">
        <v>30530</v>
      </c>
      <c r="H104">
        <v>36</v>
      </c>
      <c r="I104">
        <v>42</v>
      </c>
      <c r="J104">
        <v>60</v>
      </c>
      <c r="K104">
        <v>427</v>
      </c>
      <c r="L104">
        <v>18119</v>
      </c>
      <c r="M104">
        <v>12976</v>
      </c>
      <c r="N104">
        <v>16.115679700000001</v>
      </c>
      <c r="O104">
        <v>4.8622992399999996</v>
      </c>
      <c r="P104">
        <v>11.6366022</v>
      </c>
      <c r="Q104">
        <v>17.1945239</v>
      </c>
      <c r="R104">
        <v>9.1018877499999995</v>
      </c>
      <c r="S104">
        <v>8.7140269700000008</v>
      </c>
      <c r="T104">
        <v>1</v>
      </c>
    </row>
    <row r="105" spans="1:20" x14ac:dyDescent="0.55000000000000004">
      <c r="A105">
        <v>104</v>
      </c>
      <c r="B105" t="s">
        <v>139</v>
      </c>
      <c r="C105" t="s">
        <v>138</v>
      </c>
      <c r="D105">
        <v>657.25</v>
      </c>
      <c r="E105">
        <v>300836</v>
      </c>
      <c r="F105">
        <v>457.71928489920123</v>
      </c>
      <c r="G105">
        <v>264086</v>
      </c>
      <c r="H105">
        <v>30314</v>
      </c>
      <c r="I105">
        <v>892</v>
      </c>
      <c r="J105">
        <v>2644</v>
      </c>
      <c r="K105">
        <v>2900</v>
      </c>
      <c r="L105">
        <v>187856</v>
      </c>
      <c r="M105">
        <v>112980</v>
      </c>
      <c r="N105">
        <v>27.359786199999999</v>
      </c>
      <c r="O105">
        <v>6.8595094100000003</v>
      </c>
      <c r="P105">
        <v>7.9035329399999998</v>
      </c>
      <c r="Q105">
        <v>10.533689000000001</v>
      </c>
      <c r="R105">
        <v>6.7890145999999998</v>
      </c>
      <c r="S105">
        <v>7.3014941499999999</v>
      </c>
      <c r="T105">
        <v>1</v>
      </c>
    </row>
    <row r="106" spans="1:20" x14ac:dyDescent="0.55000000000000004">
      <c r="A106">
        <v>105</v>
      </c>
      <c r="B106" t="s">
        <v>140</v>
      </c>
      <c r="C106" t="s">
        <v>138</v>
      </c>
      <c r="D106">
        <v>406.84</v>
      </c>
      <c r="E106">
        <v>63657</v>
      </c>
      <c r="F106">
        <v>156.46691574083178</v>
      </c>
      <c r="G106">
        <v>61774</v>
      </c>
      <c r="H106">
        <v>1005</v>
      </c>
      <c r="I106">
        <v>97</v>
      </c>
      <c r="J106">
        <v>610</v>
      </c>
      <c r="K106">
        <v>171</v>
      </c>
      <c r="L106">
        <v>41218</v>
      </c>
      <c r="M106">
        <v>22439</v>
      </c>
      <c r="N106">
        <v>22.846814500000001</v>
      </c>
      <c r="O106">
        <v>6.84409724</v>
      </c>
      <c r="P106">
        <v>8.5451707399999997</v>
      </c>
      <c r="Q106">
        <v>10.736855</v>
      </c>
      <c r="R106">
        <v>6.9924201400000001</v>
      </c>
      <c r="S106">
        <v>10.811943400000001</v>
      </c>
      <c r="T106">
        <v>0</v>
      </c>
    </row>
    <row r="107" spans="1:20" x14ac:dyDescent="0.55000000000000004">
      <c r="A107">
        <v>106</v>
      </c>
      <c r="B107" t="s">
        <v>141</v>
      </c>
      <c r="C107" t="s">
        <v>138</v>
      </c>
      <c r="D107">
        <v>406.31</v>
      </c>
      <c r="E107">
        <v>9441</v>
      </c>
      <c r="F107">
        <v>23.23595284388767</v>
      </c>
      <c r="G107">
        <v>9389</v>
      </c>
      <c r="H107">
        <v>6</v>
      </c>
      <c r="I107">
        <v>16</v>
      </c>
      <c r="J107">
        <v>1</v>
      </c>
      <c r="K107">
        <v>29</v>
      </c>
      <c r="L107">
        <v>6053</v>
      </c>
      <c r="M107">
        <v>3388</v>
      </c>
      <c r="N107">
        <v>13.4643978</v>
      </c>
      <c r="O107">
        <v>4.0145382500000002</v>
      </c>
      <c r="P107">
        <v>8.0430107500000005</v>
      </c>
      <c r="Q107">
        <v>8.3492184500000004</v>
      </c>
      <c r="R107">
        <v>6.8423289399999998</v>
      </c>
      <c r="S107">
        <v>10.5022831</v>
      </c>
      <c r="T107">
        <v>0</v>
      </c>
    </row>
    <row r="108" spans="1:20" x14ac:dyDescent="0.55000000000000004">
      <c r="A108">
        <v>107</v>
      </c>
      <c r="B108" t="s">
        <v>142</v>
      </c>
      <c r="C108" t="s">
        <v>138</v>
      </c>
      <c r="D108">
        <v>165.1</v>
      </c>
      <c r="E108">
        <v>14067</v>
      </c>
      <c r="F108">
        <v>85.202907328891584</v>
      </c>
      <c r="G108">
        <v>13978</v>
      </c>
      <c r="H108">
        <v>7</v>
      </c>
      <c r="I108">
        <v>44</v>
      </c>
      <c r="J108">
        <v>16</v>
      </c>
      <c r="K108">
        <v>22</v>
      </c>
      <c r="L108">
        <v>9259</v>
      </c>
      <c r="M108">
        <v>4808</v>
      </c>
      <c r="N108">
        <v>12.981963500000001</v>
      </c>
      <c r="O108">
        <v>4.4281239899999996</v>
      </c>
      <c r="P108">
        <v>9.8539883499999998</v>
      </c>
      <c r="Q108">
        <v>12.3237451</v>
      </c>
      <c r="R108">
        <v>8.3322467099999997</v>
      </c>
      <c r="S108">
        <v>10.9375</v>
      </c>
      <c r="T108">
        <v>0</v>
      </c>
    </row>
    <row r="109" spans="1:20" x14ac:dyDescent="0.55000000000000004">
      <c r="A109">
        <v>108</v>
      </c>
      <c r="B109" t="s">
        <v>39</v>
      </c>
      <c r="C109" t="s">
        <v>138</v>
      </c>
      <c r="D109">
        <v>422.85</v>
      </c>
      <c r="E109">
        <v>38147</v>
      </c>
      <c r="F109">
        <v>90.214023885538609</v>
      </c>
      <c r="G109">
        <v>37814</v>
      </c>
      <c r="H109">
        <v>83</v>
      </c>
      <c r="I109">
        <v>90</v>
      </c>
      <c r="J109">
        <v>94</v>
      </c>
      <c r="K109">
        <v>66</v>
      </c>
      <c r="L109">
        <v>24915</v>
      </c>
      <c r="M109">
        <v>13232</v>
      </c>
      <c r="N109">
        <v>27.830624100000001</v>
      </c>
      <c r="O109">
        <v>8.8139674899999996</v>
      </c>
      <c r="P109">
        <v>6.2964547399999997</v>
      </c>
      <c r="Q109">
        <v>8.0217539099999993</v>
      </c>
      <c r="R109">
        <v>5.2395985500000002</v>
      </c>
      <c r="S109">
        <v>7.0894253699999998</v>
      </c>
      <c r="T109">
        <v>1</v>
      </c>
    </row>
    <row r="110" spans="1:20" x14ac:dyDescent="0.55000000000000004">
      <c r="A110">
        <v>109</v>
      </c>
      <c r="B110" t="s">
        <v>40</v>
      </c>
      <c r="C110" t="s">
        <v>138</v>
      </c>
      <c r="D110">
        <v>312.26</v>
      </c>
      <c r="E110">
        <v>14080</v>
      </c>
      <c r="F110">
        <v>45.090629603535518</v>
      </c>
      <c r="G110">
        <v>13968</v>
      </c>
      <c r="H110">
        <v>13</v>
      </c>
      <c r="I110">
        <v>47</v>
      </c>
      <c r="J110">
        <v>18</v>
      </c>
      <c r="K110">
        <v>34</v>
      </c>
      <c r="L110">
        <v>9510</v>
      </c>
      <c r="M110">
        <v>4570</v>
      </c>
      <c r="N110">
        <v>19.8002103</v>
      </c>
      <c r="O110">
        <v>6.16193481</v>
      </c>
      <c r="P110">
        <v>6.8683682199999998</v>
      </c>
      <c r="Q110">
        <v>8.0938416400000008</v>
      </c>
      <c r="R110">
        <v>6.16327041</v>
      </c>
      <c r="S110">
        <v>7.4438755399999996</v>
      </c>
      <c r="T110">
        <v>0</v>
      </c>
    </row>
    <row r="111" spans="1:20" x14ac:dyDescent="0.55000000000000004">
      <c r="A111">
        <v>110</v>
      </c>
      <c r="B111" t="s">
        <v>43</v>
      </c>
      <c r="C111" t="s">
        <v>138</v>
      </c>
      <c r="D111">
        <v>372.26</v>
      </c>
      <c r="E111">
        <v>18809</v>
      </c>
      <c r="F111">
        <v>50.526513726965028</v>
      </c>
      <c r="G111">
        <v>18720</v>
      </c>
      <c r="H111">
        <v>19</v>
      </c>
      <c r="I111">
        <v>22</v>
      </c>
      <c r="J111">
        <v>3</v>
      </c>
      <c r="K111">
        <v>45</v>
      </c>
      <c r="L111">
        <v>12241</v>
      </c>
      <c r="M111">
        <v>6568</v>
      </c>
      <c r="N111">
        <v>15.4562536</v>
      </c>
      <c r="O111">
        <v>3.7987092599999999</v>
      </c>
      <c r="P111">
        <v>7.4927019100000001</v>
      </c>
      <c r="Q111">
        <v>9.3832688799999993</v>
      </c>
      <c r="R111">
        <v>5.63980573</v>
      </c>
      <c r="S111">
        <v>10.1830664</v>
      </c>
      <c r="T111">
        <v>0</v>
      </c>
    </row>
    <row r="112" spans="1:20" x14ac:dyDescent="0.55000000000000004">
      <c r="A112">
        <v>111</v>
      </c>
      <c r="B112" t="s">
        <v>44</v>
      </c>
      <c r="C112" t="s">
        <v>138</v>
      </c>
      <c r="D112">
        <v>412.87</v>
      </c>
      <c r="E112">
        <v>38413</v>
      </c>
      <c r="F112">
        <v>93.038971104706079</v>
      </c>
      <c r="G112">
        <v>37765</v>
      </c>
      <c r="H112">
        <v>330</v>
      </c>
      <c r="I112">
        <v>138</v>
      </c>
      <c r="J112">
        <v>114</v>
      </c>
      <c r="K112">
        <v>66</v>
      </c>
      <c r="L112">
        <v>25123</v>
      </c>
      <c r="M112">
        <v>13290</v>
      </c>
      <c r="N112">
        <v>13.214982300000001</v>
      </c>
      <c r="O112">
        <v>4.0242009300000001</v>
      </c>
      <c r="P112">
        <v>10.3468611</v>
      </c>
      <c r="Q112">
        <v>13.352441199999999</v>
      </c>
      <c r="R112">
        <v>9.4726807500000003</v>
      </c>
      <c r="S112">
        <v>8.5572550599999992</v>
      </c>
      <c r="T112">
        <v>0</v>
      </c>
    </row>
    <row r="113" spans="1:20" x14ac:dyDescent="0.55000000000000004">
      <c r="A113">
        <v>112</v>
      </c>
      <c r="B113" t="s">
        <v>47</v>
      </c>
      <c r="C113" t="s">
        <v>138</v>
      </c>
      <c r="D113">
        <v>375.04</v>
      </c>
      <c r="E113">
        <v>87777</v>
      </c>
      <c r="F113">
        <v>234.04703498293514</v>
      </c>
      <c r="G113">
        <v>82289</v>
      </c>
      <c r="H113">
        <v>4703</v>
      </c>
      <c r="I113">
        <v>192</v>
      </c>
      <c r="J113">
        <v>356</v>
      </c>
      <c r="K113">
        <v>237</v>
      </c>
      <c r="L113">
        <v>56970</v>
      </c>
      <c r="M113">
        <v>30807</v>
      </c>
      <c r="N113">
        <v>16.8123574</v>
      </c>
      <c r="O113">
        <v>4.0547656700000001</v>
      </c>
      <c r="P113">
        <v>10.0649125</v>
      </c>
      <c r="Q113">
        <v>13.752694</v>
      </c>
      <c r="R113">
        <v>8.1879141200000003</v>
      </c>
      <c r="S113">
        <v>10.9526235</v>
      </c>
      <c r="T113">
        <v>1</v>
      </c>
    </row>
    <row r="114" spans="1:20" x14ac:dyDescent="0.55000000000000004">
      <c r="A114">
        <v>113</v>
      </c>
      <c r="B114" t="s">
        <v>48</v>
      </c>
      <c r="C114" t="s">
        <v>138</v>
      </c>
      <c r="D114">
        <v>357.62</v>
      </c>
      <c r="E114">
        <v>24705</v>
      </c>
      <c r="F114">
        <v>69.081706839662203</v>
      </c>
      <c r="G114">
        <v>24522</v>
      </c>
      <c r="H114">
        <v>113</v>
      </c>
      <c r="I114">
        <v>41</v>
      </c>
      <c r="J114">
        <v>15</v>
      </c>
      <c r="K114">
        <v>14</v>
      </c>
      <c r="L114">
        <v>16197</v>
      </c>
      <c r="M114">
        <v>8508</v>
      </c>
      <c r="N114">
        <v>14.1137248</v>
      </c>
      <c r="O114">
        <v>4.2970920499999998</v>
      </c>
      <c r="P114">
        <v>11.843240399999999</v>
      </c>
      <c r="Q114">
        <v>15.1636813</v>
      </c>
      <c r="R114">
        <v>9.7050054899999996</v>
      </c>
      <c r="S114">
        <v>12.966217500000001</v>
      </c>
      <c r="T114">
        <v>1</v>
      </c>
    </row>
    <row r="115" spans="1:20" x14ac:dyDescent="0.55000000000000004">
      <c r="A115">
        <v>114</v>
      </c>
      <c r="B115" t="s">
        <v>49</v>
      </c>
      <c r="C115" t="s">
        <v>138</v>
      </c>
      <c r="D115">
        <v>405.1</v>
      </c>
      <c r="E115">
        <v>30974</v>
      </c>
      <c r="F115">
        <v>76.460133300419642</v>
      </c>
      <c r="G115">
        <v>30657</v>
      </c>
      <c r="H115">
        <v>36</v>
      </c>
      <c r="I115">
        <v>51</v>
      </c>
      <c r="J115">
        <v>61</v>
      </c>
      <c r="K115">
        <v>169</v>
      </c>
      <c r="L115">
        <v>19875</v>
      </c>
      <c r="M115">
        <v>11099</v>
      </c>
      <c r="N115">
        <v>16.045283000000001</v>
      </c>
      <c r="O115">
        <v>4.5081761</v>
      </c>
      <c r="P115">
        <v>9.4051687000000008</v>
      </c>
      <c r="Q115">
        <v>11.7393903</v>
      </c>
      <c r="R115">
        <v>7.8075660899999999</v>
      </c>
      <c r="S115">
        <v>10.5207037</v>
      </c>
      <c r="T115">
        <v>1</v>
      </c>
    </row>
    <row r="116" spans="1:20" x14ac:dyDescent="0.55000000000000004">
      <c r="A116">
        <v>115</v>
      </c>
      <c r="B116" t="s">
        <v>52</v>
      </c>
      <c r="C116" t="s">
        <v>138</v>
      </c>
      <c r="D116">
        <v>305.68</v>
      </c>
      <c r="E116">
        <v>9914</v>
      </c>
      <c r="F116">
        <v>32.432609264590418</v>
      </c>
      <c r="G116">
        <v>9868</v>
      </c>
      <c r="H116">
        <v>9</v>
      </c>
      <c r="I116">
        <v>26</v>
      </c>
      <c r="J116">
        <v>11</v>
      </c>
      <c r="K116">
        <v>0</v>
      </c>
      <c r="L116">
        <v>6297</v>
      </c>
      <c r="M116">
        <v>3617</v>
      </c>
      <c r="N116">
        <v>8.5437509899999995</v>
      </c>
      <c r="O116">
        <v>2.93790694</v>
      </c>
      <c r="P116">
        <v>18.4662577</v>
      </c>
      <c r="Q116">
        <v>22.923587999999999</v>
      </c>
      <c r="R116">
        <v>14.3980528</v>
      </c>
      <c r="S116">
        <v>24.046242800000002</v>
      </c>
      <c r="T116">
        <v>0</v>
      </c>
    </row>
    <row r="117" spans="1:20" x14ac:dyDescent="0.55000000000000004">
      <c r="A117">
        <v>116</v>
      </c>
      <c r="B117" t="s">
        <v>143</v>
      </c>
      <c r="C117" t="s">
        <v>138</v>
      </c>
      <c r="D117">
        <v>430.66</v>
      </c>
      <c r="E117">
        <v>27533</v>
      </c>
      <c r="F117">
        <v>63.9321042121395</v>
      </c>
      <c r="G117">
        <v>27372</v>
      </c>
      <c r="H117">
        <v>99</v>
      </c>
      <c r="I117">
        <v>26</v>
      </c>
      <c r="J117">
        <v>20</v>
      </c>
      <c r="K117">
        <v>16</v>
      </c>
      <c r="L117">
        <v>17267</v>
      </c>
      <c r="M117">
        <v>10266</v>
      </c>
      <c r="N117">
        <v>13.2391267</v>
      </c>
      <c r="O117">
        <v>3.3590085099999998</v>
      </c>
      <c r="P117">
        <v>15.5413444</v>
      </c>
      <c r="Q117">
        <v>20.7750953</v>
      </c>
      <c r="R117">
        <v>12.3878965</v>
      </c>
      <c r="S117">
        <v>15.9292035</v>
      </c>
      <c r="T117">
        <v>0</v>
      </c>
    </row>
    <row r="118" spans="1:20" x14ac:dyDescent="0.55000000000000004">
      <c r="A118">
        <v>117</v>
      </c>
      <c r="B118" t="s">
        <v>144</v>
      </c>
      <c r="C118" t="s">
        <v>138</v>
      </c>
      <c r="D118">
        <v>305.20999999999998</v>
      </c>
      <c r="E118">
        <v>38835</v>
      </c>
      <c r="F118">
        <v>127.24026080403658</v>
      </c>
      <c r="G118">
        <v>38440</v>
      </c>
      <c r="H118">
        <v>252</v>
      </c>
      <c r="I118">
        <v>53</v>
      </c>
      <c r="J118">
        <v>75</v>
      </c>
      <c r="K118">
        <v>15</v>
      </c>
      <c r="L118">
        <v>24335</v>
      </c>
      <c r="M118">
        <v>14500</v>
      </c>
      <c r="N118">
        <v>15.574275699999999</v>
      </c>
      <c r="O118">
        <v>4.2449147299999996</v>
      </c>
      <c r="P118">
        <v>8.4801589400000008</v>
      </c>
      <c r="Q118">
        <v>10.7832521</v>
      </c>
      <c r="R118">
        <v>7.1425194999999997</v>
      </c>
      <c r="S118">
        <v>8.94133289</v>
      </c>
      <c r="T118">
        <v>1</v>
      </c>
    </row>
    <row r="119" spans="1:20" x14ac:dyDescent="0.55000000000000004">
      <c r="A119">
        <v>118</v>
      </c>
      <c r="B119" t="s">
        <v>145</v>
      </c>
      <c r="C119" t="s">
        <v>138</v>
      </c>
      <c r="D119">
        <v>372.6</v>
      </c>
      <c r="E119">
        <v>23645</v>
      </c>
      <c r="F119">
        <v>63.459473966720338</v>
      </c>
      <c r="G119">
        <v>23444</v>
      </c>
      <c r="H119">
        <v>39</v>
      </c>
      <c r="I119">
        <v>19</v>
      </c>
      <c r="J119">
        <v>129</v>
      </c>
      <c r="K119">
        <v>14</v>
      </c>
      <c r="L119">
        <v>14625</v>
      </c>
      <c r="M119">
        <v>9020</v>
      </c>
      <c r="N119">
        <v>13.921367500000001</v>
      </c>
      <c r="O119">
        <v>4.5606837599999999</v>
      </c>
      <c r="P119">
        <v>9.0643149100000002</v>
      </c>
      <c r="Q119">
        <v>11.116045</v>
      </c>
      <c r="R119">
        <v>7.6680091600000004</v>
      </c>
      <c r="S119">
        <v>10.062728699999999</v>
      </c>
      <c r="T119">
        <v>0</v>
      </c>
    </row>
    <row r="120" spans="1:20" x14ac:dyDescent="0.55000000000000004">
      <c r="A120">
        <v>119</v>
      </c>
      <c r="B120" t="s">
        <v>54</v>
      </c>
      <c r="C120" t="s">
        <v>138</v>
      </c>
      <c r="D120">
        <v>362.88</v>
      </c>
      <c r="E120">
        <v>35324</v>
      </c>
      <c r="F120">
        <v>97.343474426807759</v>
      </c>
      <c r="G120">
        <v>35009</v>
      </c>
      <c r="H120">
        <v>37</v>
      </c>
      <c r="I120">
        <v>91</v>
      </c>
      <c r="J120">
        <v>88</v>
      </c>
      <c r="K120">
        <v>99</v>
      </c>
      <c r="L120">
        <v>21801</v>
      </c>
      <c r="M120">
        <v>13523</v>
      </c>
      <c r="N120">
        <v>15.581854</v>
      </c>
      <c r="O120">
        <v>4.4539241299999999</v>
      </c>
      <c r="P120">
        <v>6.4565211199999997</v>
      </c>
      <c r="Q120">
        <v>8.7693368799999991</v>
      </c>
      <c r="R120">
        <v>4.9360146299999998</v>
      </c>
      <c r="S120">
        <v>7.4742733299999999</v>
      </c>
      <c r="T120">
        <v>1</v>
      </c>
    </row>
    <row r="121" spans="1:20" x14ac:dyDescent="0.55000000000000004">
      <c r="A121">
        <v>120</v>
      </c>
      <c r="B121" t="s">
        <v>146</v>
      </c>
      <c r="C121" t="s">
        <v>138</v>
      </c>
      <c r="D121">
        <v>393.29</v>
      </c>
      <c r="E121">
        <v>119659</v>
      </c>
      <c r="F121">
        <v>304.25131582292966</v>
      </c>
      <c r="G121">
        <v>111232</v>
      </c>
      <c r="H121">
        <v>7167</v>
      </c>
      <c r="I121">
        <v>274</v>
      </c>
      <c r="J121">
        <v>641</v>
      </c>
      <c r="K121">
        <v>345</v>
      </c>
      <c r="L121">
        <v>70609</v>
      </c>
      <c r="M121">
        <v>49050</v>
      </c>
      <c r="N121">
        <v>21.197014500000002</v>
      </c>
      <c r="O121">
        <v>8.3884490599999992</v>
      </c>
      <c r="P121">
        <v>16.7477272</v>
      </c>
      <c r="Q121">
        <v>17.661107000000001</v>
      </c>
      <c r="R121">
        <v>17.8898595</v>
      </c>
      <c r="S121">
        <v>11.7679641</v>
      </c>
      <c r="T121">
        <v>1</v>
      </c>
    </row>
    <row r="122" spans="1:20" x14ac:dyDescent="0.55000000000000004">
      <c r="A122">
        <v>121</v>
      </c>
      <c r="B122" t="s">
        <v>147</v>
      </c>
      <c r="C122" t="s">
        <v>138</v>
      </c>
      <c r="D122">
        <v>430.09</v>
      </c>
      <c r="E122">
        <v>36616</v>
      </c>
      <c r="F122">
        <v>85.13566927852311</v>
      </c>
      <c r="G122">
        <v>36466</v>
      </c>
      <c r="H122">
        <v>33</v>
      </c>
      <c r="I122">
        <v>30</v>
      </c>
      <c r="J122">
        <v>55</v>
      </c>
      <c r="K122">
        <v>32</v>
      </c>
      <c r="L122">
        <v>22921</v>
      </c>
      <c r="M122">
        <v>13695</v>
      </c>
      <c r="N122">
        <v>17.167662799999999</v>
      </c>
      <c r="O122">
        <v>4.4718816800000001</v>
      </c>
      <c r="P122">
        <v>6.1366106499999997</v>
      </c>
      <c r="Q122">
        <v>5.5071315399999996</v>
      </c>
      <c r="R122">
        <v>4.4116189200000004</v>
      </c>
      <c r="S122">
        <v>13.4687333</v>
      </c>
      <c r="T122">
        <v>0</v>
      </c>
    </row>
    <row r="123" spans="1:20" x14ac:dyDescent="0.55000000000000004">
      <c r="A123">
        <v>122</v>
      </c>
      <c r="B123" t="s">
        <v>148</v>
      </c>
      <c r="C123" t="s">
        <v>138</v>
      </c>
      <c r="D123">
        <v>463.81</v>
      </c>
      <c r="E123">
        <v>156198</v>
      </c>
      <c r="F123">
        <v>336.77152282184517</v>
      </c>
      <c r="G123">
        <v>146505</v>
      </c>
      <c r="H123">
        <v>7106</v>
      </c>
      <c r="I123">
        <v>453</v>
      </c>
      <c r="J123">
        <v>997</v>
      </c>
      <c r="K123">
        <v>1137</v>
      </c>
      <c r="L123">
        <v>96003</v>
      </c>
      <c r="M123">
        <v>60195</v>
      </c>
      <c r="N123">
        <v>18.372342499999998</v>
      </c>
      <c r="O123">
        <v>5.3664989600000004</v>
      </c>
      <c r="P123">
        <v>7.0420325200000002</v>
      </c>
      <c r="Q123">
        <v>9.8635886700000004</v>
      </c>
      <c r="R123">
        <v>5.80470664</v>
      </c>
      <c r="S123">
        <v>6.3055887400000001</v>
      </c>
      <c r="T123">
        <v>1</v>
      </c>
    </row>
    <row r="124" spans="1:20" x14ac:dyDescent="0.55000000000000004">
      <c r="A124">
        <v>123</v>
      </c>
      <c r="B124" t="s">
        <v>61</v>
      </c>
      <c r="C124" t="s">
        <v>138</v>
      </c>
      <c r="D124">
        <v>214.96</v>
      </c>
      <c r="E124">
        <v>26015</v>
      </c>
      <c r="F124">
        <v>121.02251581689616</v>
      </c>
      <c r="G124">
        <v>25462</v>
      </c>
      <c r="H124">
        <v>435</v>
      </c>
      <c r="I124">
        <v>37</v>
      </c>
      <c r="J124">
        <v>69</v>
      </c>
      <c r="K124">
        <v>12</v>
      </c>
      <c r="L124">
        <v>16744</v>
      </c>
      <c r="M124">
        <v>9271</v>
      </c>
      <c r="N124">
        <v>11.4249881</v>
      </c>
      <c r="O124">
        <v>3.7864309600000001</v>
      </c>
      <c r="P124">
        <v>10.7856556</v>
      </c>
      <c r="Q124">
        <v>14.6890163</v>
      </c>
      <c r="R124">
        <v>8.8470114399999993</v>
      </c>
      <c r="S124">
        <v>10.8691186</v>
      </c>
      <c r="T124">
        <v>0</v>
      </c>
    </row>
    <row r="125" spans="1:20" x14ac:dyDescent="0.55000000000000004">
      <c r="A125">
        <v>124</v>
      </c>
      <c r="B125" t="s">
        <v>149</v>
      </c>
      <c r="C125" t="s">
        <v>138</v>
      </c>
      <c r="D125">
        <v>148</v>
      </c>
      <c r="E125">
        <v>64404</v>
      </c>
      <c r="F125">
        <v>435.16216216216219</v>
      </c>
      <c r="G125">
        <v>61415</v>
      </c>
      <c r="H125">
        <v>2642</v>
      </c>
      <c r="I125">
        <v>92</v>
      </c>
      <c r="J125">
        <v>175</v>
      </c>
      <c r="K125">
        <v>80</v>
      </c>
      <c r="L125">
        <v>41499</v>
      </c>
      <c r="M125">
        <v>22905</v>
      </c>
      <c r="N125">
        <v>20.549892799999999</v>
      </c>
      <c r="O125">
        <v>6.4001542200000001</v>
      </c>
      <c r="P125">
        <v>11.008087400000001</v>
      </c>
      <c r="Q125">
        <v>16.064853299999999</v>
      </c>
      <c r="R125">
        <v>8.1914569700000008</v>
      </c>
      <c r="S125">
        <v>12.6123514</v>
      </c>
      <c r="T125">
        <v>1</v>
      </c>
    </row>
    <row r="126" spans="1:20" x14ac:dyDescent="0.55000000000000004">
      <c r="A126">
        <v>125</v>
      </c>
      <c r="B126" t="s">
        <v>150</v>
      </c>
      <c r="C126" t="s">
        <v>138</v>
      </c>
      <c r="D126">
        <v>395.69</v>
      </c>
      <c r="E126">
        <v>17808</v>
      </c>
      <c r="F126">
        <v>45.004928100280523</v>
      </c>
      <c r="G126">
        <v>17726</v>
      </c>
      <c r="H126">
        <v>4</v>
      </c>
      <c r="I126">
        <v>25</v>
      </c>
      <c r="J126">
        <v>27</v>
      </c>
      <c r="K126">
        <v>26</v>
      </c>
      <c r="L126">
        <v>11700</v>
      </c>
      <c r="M126">
        <v>6108</v>
      </c>
      <c r="N126">
        <v>11.145299100000001</v>
      </c>
      <c r="O126">
        <v>3.2905982900000001</v>
      </c>
      <c r="P126">
        <v>9.8389574900000003</v>
      </c>
      <c r="Q126">
        <v>13.113695099999999</v>
      </c>
      <c r="R126">
        <v>7.0497501600000003</v>
      </c>
      <c r="S126">
        <v>12.651087800000001</v>
      </c>
      <c r="T126">
        <v>0</v>
      </c>
    </row>
    <row r="127" spans="1:20" x14ac:dyDescent="0.55000000000000004">
      <c r="A127">
        <v>126</v>
      </c>
      <c r="B127" t="s">
        <v>63</v>
      </c>
      <c r="C127" t="s">
        <v>138</v>
      </c>
      <c r="D127">
        <v>386</v>
      </c>
      <c r="E127">
        <v>19580</v>
      </c>
      <c r="F127">
        <v>50.725388601036272</v>
      </c>
      <c r="G127">
        <v>19496</v>
      </c>
      <c r="H127">
        <v>10</v>
      </c>
      <c r="I127">
        <v>34</v>
      </c>
      <c r="J127">
        <v>27</v>
      </c>
      <c r="K127">
        <v>13</v>
      </c>
      <c r="L127">
        <v>12029</v>
      </c>
      <c r="M127">
        <v>7551</v>
      </c>
      <c r="N127">
        <v>12.993598799999999</v>
      </c>
      <c r="O127">
        <v>3.5497547599999999</v>
      </c>
      <c r="P127">
        <v>10.6270968</v>
      </c>
      <c r="Q127">
        <v>12.678725200000001</v>
      </c>
      <c r="R127">
        <v>8.3686849199999997</v>
      </c>
      <c r="S127">
        <v>14.227642299999999</v>
      </c>
      <c r="T127">
        <v>0</v>
      </c>
    </row>
    <row r="128" spans="1:20" x14ac:dyDescent="0.55000000000000004">
      <c r="A128">
        <v>127</v>
      </c>
      <c r="B128" t="s">
        <v>64</v>
      </c>
      <c r="C128" t="s">
        <v>138</v>
      </c>
      <c r="D128">
        <v>368.51</v>
      </c>
      <c r="E128">
        <v>18840</v>
      </c>
      <c r="F128">
        <v>51.124799869745736</v>
      </c>
      <c r="G128">
        <v>18555</v>
      </c>
      <c r="H128">
        <v>151</v>
      </c>
      <c r="I128">
        <v>47</v>
      </c>
      <c r="J128">
        <v>36</v>
      </c>
      <c r="K128">
        <v>51</v>
      </c>
      <c r="L128">
        <v>12405</v>
      </c>
      <c r="M128">
        <v>6435</v>
      </c>
      <c r="N128">
        <v>13.929867</v>
      </c>
      <c r="O128">
        <v>4.1596130599999999</v>
      </c>
      <c r="P128">
        <v>10.337972199999999</v>
      </c>
      <c r="Q128">
        <v>12.8706879</v>
      </c>
      <c r="R128">
        <v>9.1876013000000007</v>
      </c>
      <c r="S128">
        <v>10.021152799999999</v>
      </c>
      <c r="T128">
        <v>0</v>
      </c>
    </row>
    <row r="129" spans="1:20" x14ac:dyDescent="0.55000000000000004">
      <c r="A129">
        <v>128</v>
      </c>
      <c r="B129" t="s">
        <v>151</v>
      </c>
      <c r="C129" t="s">
        <v>138</v>
      </c>
      <c r="D129">
        <v>488.78</v>
      </c>
      <c r="E129">
        <v>31913</v>
      </c>
      <c r="F129">
        <v>65.291133025082857</v>
      </c>
      <c r="G129">
        <v>31146</v>
      </c>
      <c r="H129">
        <v>596</v>
      </c>
      <c r="I129">
        <v>38</v>
      </c>
      <c r="J129">
        <v>104</v>
      </c>
      <c r="K129">
        <v>29</v>
      </c>
      <c r="L129">
        <v>20949</v>
      </c>
      <c r="M129">
        <v>10964</v>
      </c>
      <c r="N129">
        <v>15.50432</v>
      </c>
      <c r="O129">
        <v>3.5085206900000001</v>
      </c>
      <c r="P129">
        <v>9.6384389699999993</v>
      </c>
      <c r="Q129">
        <v>11.1341717</v>
      </c>
      <c r="R129">
        <v>7.9488999299999996</v>
      </c>
      <c r="S129">
        <v>12.2426177</v>
      </c>
      <c r="T129">
        <v>0</v>
      </c>
    </row>
    <row r="130" spans="1:20" x14ac:dyDescent="0.55000000000000004">
      <c r="A130">
        <v>129</v>
      </c>
      <c r="B130" t="s">
        <v>152</v>
      </c>
      <c r="C130" t="s">
        <v>138</v>
      </c>
      <c r="D130">
        <v>414.03</v>
      </c>
      <c r="E130">
        <v>74169</v>
      </c>
      <c r="F130">
        <v>179.13919281211508</v>
      </c>
      <c r="G130">
        <v>67817</v>
      </c>
      <c r="H130">
        <v>5047</v>
      </c>
      <c r="I130">
        <v>298</v>
      </c>
      <c r="J130">
        <v>373</v>
      </c>
      <c r="K130">
        <v>634</v>
      </c>
      <c r="L130">
        <v>47541</v>
      </c>
      <c r="M130">
        <v>26628</v>
      </c>
      <c r="N130">
        <v>15.538167100000001</v>
      </c>
      <c r="O130">
        <v>5.4857912100000004</v>
      </c>
      <c r="P130">
        <v>13.0816506</v>
      </c>
      <c r="Q130">
        <v>18.232197299999999</v>
      </c>
      <c r="R130">
        <v>11.6630942</v>
      </c>
      <c r="S130">
        <v>10.2415235</v>
      </c>
      <c r="T130">
        <v>0</v>
      </c>
    </row>
    <row r="131" spans="1:20" x14ac:dyDescent="0.55000000000000004">
      <c r="A131">
        <v>130</v>
      </c>
      <c r="B131" t="s">
        <v>66</v>
      </c>
      <c r="C131" t="s">
        <v>138</v>
      </c>
      <c r="D131">
        <v>541.73</v>
      </c>
      <c r="E131">
        <v>30410</v>
      </c>
      <c r="F131">
        <v>56.13497498753992</v>
      </c>
      <c r="G131">
        <v>30248</v>
      </c>
      <c r="H131">
        <v>10</v>
      </c>
      <c r="I131">
        <v>47</v>
      </c>
      <c r="J131">
        <v>65</v>
      </c>
      <c r="K131">
        <v>40</v>
      </c>
      <c r="L131">
        <v>20124</v>
      </c>
      <c r="M131">
        <v>10286</v>
      </c>
      <c r="N131">
        <v>14.9522958</v>
      </c>
      <c r="O131">
        <v>4.3530113300000002</v>
      </c>
      <c r="P131">
        <v>13.178889699999999</v>
      </c>
      <c r="Q131">
        <v>18.216047799999998</v>
      </c>
      <c r="R131">
        <v>11.408643700000001</v>
      </c>
      <c r="S131">
        <v>11.5055672</v>
      </c>
      <c r="T131">
        <v>0</v>
      </c>
    </row>
    <row r="132" spans="1:20" x14ac:dyDescent="0.55000000000000004">
      <c r="A132">
        <v>131</v>
      </c>
      <c r="B132" t="s">
        <v>68</v>
      </c>
      <c r="C132" t="s">
        <v>138</v>
      </c>
      <c r="D132">
        <v>397.94</v>
      </c>
      <c r="E132">
        <v>108936</v>
      </c>
      <c r="F132">
        <v>273.7498115293763</v>
      </c>
      <c r="G132">
        <v>106764</v>
      </c>
      <c r="H132">
        <v>676</v>
      </c>
      <c r="I132">
        <v>163</v>
      </c>
      <c r="J132">
        <v>1190</v>
      </c>
      <c r="K132">
        <v>143</v>
      </c>
      <c r="L132">
        <v>69127</v>
      </c>
      <c r="M132">
        <v>39809</v>
      </c>
      <c r="N132">
        <v>42.131149899999997</v>
      </c>
      <c r="O132">
        <v>12.089342800000001</v>
      </c>
      <c r="P132">
        <v>3.5916438899999998</v>
      </c>
      <c r="Q132">
        <v>4.2549800800000002</v>
      </c>
      <c r="R132">
        <v>2.9267538100000001</v>
      </c>
      <c r="S132">
        <v>5.4507337500000004</v>
      </c>
      <c r="T132">
        <v>1</v>
      </c>
    </row>
    <row r="133" spans="1:20" x14ac:dyDescent="0.55000000000000004">
      <c r="A133">
        <v>132</v>
      </c>
      <c r="B133" t="s">
        <v>69</v>
      </c>
      <c r="C133" t="s">
        <v>138</v>
      </c>
      <c r="D133">
        <v>306.12</v>
      </c>
      <c r="E133">
        <v>45527</v>
      </c>
      <c r="F133">
        <v>148.72272311511824</v>
      </c>
      <c r="G133">
        <v>45173</v>
      </c>
      <c r="H133">
        <v>44</v>
      </c>
      <c r="I133">
        <v>59</v>
      </c>
      <c r="J133">
        <v>176</v>
      </c>
      <c r="K133">
        <v>75</v>
      </c>
      <c r="L133">
        <v>29024</v>
      </c>
      <c r="M133">
        <v>16503</v>
      </c>
      <c r="N133">
        <v>20.489939400000001</v>
      </c>
      <c r="O133">
        <v>6.6083241499999996</v>
      </c>
      <c r="P133">
        <v>4.4634124699999997</v>
      </c>
      <c r="Q133">
        <v>5.6277401400000002</v>
      </c>
      <c r="R133">
        <v>3.5009425599999999</v>
      </c>
      <c r="S133">
        <v>6.07751938</v>
      </c>
      <c r="T133">
        <v>1</v>
      </c>
    </row>
    <row r="134" spans="1:20" x14ac:dyDescent="0.55000000000000004">
      <c r="A134">
        <v>133</v>
      </c>
      <c r="B134" t="s">
        <v>153</v>
      </c>
      <c r="C134" t="s">
        <v>138</v>
      </c>
      <c r="D134">
        <v>485.22</v>
      </c>
      <c r="E134">
        <v>29890</v>
      </c>
      <c r="F134">
        <v>61.600923292527099</v>
      </c>
      <c r="G134">
        <v>29641</v>
      </c>
      <c r="H134">
        <v>124</v>
      </c>
      <c r="I134">
        <v>58</v>
      </c>
      <c r="J134">
        <v>36</v>
      </c>
      <c r="K134">
        <v>31</v>
      </c>
      <c r="L134">
        <v>18829</v>
      </c>
      <c r="M134">
        <v>11061</v>
      </c>
      <c r="N134">
        <v>13.1074407</v>
      </c>
      <c r="O134">
        <v>3.8398215499999999</v>
      </c>
      <c r="P134">
        <v>9.83118509</v>
      </c>
      <c r="Q134">
        <v>12.58419</v>
      </c>
      <c r="R134">
        <v>7.53536948</v>
      </c>
      <c r="S134">
        <v>12.9673655</v>
      </c>
      <c r="T134">
        <v>1</v>
      </c>
    </row>
    <row r="135" spans="1:20" x14ac:dyDescent="0.55000000000000004">
      <c r="A135">
        <v>134</v>
      </c>
      <c r="B135" t="s">
        <v>154</v>
      </c>
      <c r="C135" t="s">
        <v>138</v>
      </c>
      <c r="D135">
        <v>408.39</v>
      </c>
      <c r="E135">
        <v>75717</v>
      </c>
      <c r="F135">
        <v>185.40365826783221</v>
      </c>
      <c r="G135">
        <v>74519</v>
      </c>
      <c r="H135">
        <v>685</v>
      </c>
      <c r="I135">
        <v>157</v>
      </c>
      <c r="J135">
        <v>275</v>
      </c>
      <c r="K135">
        <v>81</v>
      </c>
      <c r="L135">
        <v>48047</v>
      </c>
      <c r="M135">
        <v>27670</v>
      </c>
      <c r="N135">
        <v>24.220034500000001</v>
      </c>
      <c r="O135">
        <v>7.1596561699999999</v>
      </c>
      <c r="P135">
        <v>3.6690480399999998</v>
      </c>
      <c r="Q135">
        <v>4.2280308199999999</v>
      </c>
      <c r="R135">
        <v>2.8438445400000001</v>
      </c>
      <c r="S135">
        <v>6.1350323700000002</v>
      </c>
      <c r="T135">
        <v>1</v>
      </c>
    </row>
    <row r="136" spans="1:20" x14ac:dyDescent="0.55000000000000004">
      <c r="A136">
        <v>135</v>
      </c>
      <c r="B136" t="s">
        <v>72</v>
      </c>
      <c r="C136" t="s">
        <v>138</v>
      </c>
      <c r="D136">
        <v>392.93</v>
      </c>
      <c r="E136">
        <v>48139</v>
      </c>
      <c r="F136">
        <v>122.51291578652686</v>
      </c>
      <c r="G136">
        <v>47446</v>
      </c>
      <c r="H136">
        <v>474</v>
      </c>
      <c r="I136">
        <v>78</v>
      </c>
      <c r="J136">
        <v>78</v>
      </c>
      <c r="K136">
        <v>63</v>
      </c>
      <c r="L136">
        <v>31989</v>
      </c>
      <c r="M136">
        <v>16150</v>
      </c>
      <c r="N136">
        <v>13.257682300000001</v>
      </c>
      <c r="O136">
        <v>4.4171433899999997</v>
      </c>
      <c r="P136">
        <v>12.350816399999999</v>
      </c>
      <c r="Q136">
        <v>17.2683924</v>
      </c>
      <c r="R136">
        <v>10.603422200000001</v>
      </c>
      <c r="S136">
        <v>11.0881168</v>
      </c>
      <c r="T136">
        <v>0</v>
      </c>
    </row>
    <row r="137" spans="1:20" x14ac:dyDescent="0.55000000000000004">
      <c r="A137">
        <v>136</v>
      </c>
      <c r="B137" t="s">
        <v>155</v>
      </c>
      <c r="C137" t="s">
        <v>138</v>
      </c>
      <c r="D137">
        <v>293.07</v>
      </c>
      <c r="E137">
        <v>80827</v>
      </c>
      <c r="F137">
        <v>275.79417886511754</v>
      </c>
      <c r="G137">
        <v>75420</v>
      </c>
      <c r="H137">
        <v>4398</v>
      </c>
      <c r="I137">
        <v>226</v>
      </c>
      <c r="J137">
        <v>457</v>
      </c>
      <c r="K137">
        <v>326</v>
      </c>
      <c r="L137">
        <v>52042</v>
      </c>
      <c r="M137">
        <v>28785</v>
      </c>
      <c r="N137">
        <v>20.229814399999999</v>
      </c>
      <c r="O137">
        <v>5.7588101900000002</v>
      </c>
      <c r="P137">
        <v>11.5152123</v>
      </c>
      <c r="Q137">
        <v>16.961527700000001</v>
      </c>
      <c r="R137">
        <v>9.5931692599999998</v>
      </c>
      <c r="S137">
        <v>9.2614675299999991</v>
      </c>
      <c r="T137">
        <v>1</v>
      </c>
    </row>
    <row r="138" spans="1:20" x14ac:dyDescent="0.55000000000000004">
      <c r="A138">
        <v>137</v>
      </c>
      <c r="B138" t="s">
        <v>156</v>
      </c>
      <c r="C138" t="s">
        <v>138</v>
      </c>
      <c r="D138">
        <v>382.59</v>
      </c>
      <c r="E138">
        <v>35427</v>
      </c>
      <c r="F138">
        <v>92.597820120755912</v>
      </c>
      <c r="G138">
        <v>35012</v>
      </c>
      <c r="H138">
        <v>52</v>
      </c>
      <c r="I138">
        <v>154</v>
      </c>
      <c r="J138">
        <v>133</v>
      </c>
      <c r="K138">
        <v>76</v>
      </c>
      <c r="L138">
        <v>22188</v>
      </c>
      <c r="M138">
        <v>13239</v>
      </c>
      <c r="N138">
        <v>16.973138599999999</v>
      </c>
      <c r="O138">
        <v>4.8494681799999997</v>
      </c>
      <c r="P138">
        <v>6.56452598</v>
      </c>
      <c r="Q138">
        <v>7.3208402000000001</v>
      </c>
      <c r="R138">
        <v>5.3842466800000004</v>
      </c>
      <c r="S138">
        <v>9.07244414</v>
      </c>
      <c r="T138">
        <v>1</v>
      </c>
    </row>
    <row r="139" spans="1:20" x14ac:dyDescent="0.55000000000000004">
      <c r="A139">
        <v>138</v>
      </c>
      <c r="B139" t="s">
        <v>74</v>
      </c>
      <c r="C139" t="s">
        <v>138</v>
      </c>
      <c r="D139">
        <v>509.31</v>
      </c>
      <c r="E139">
        <v>37730</v>
      </c>
      <c r="F139">
        <v>74.08061887651921</v>
      </c>
      <c r="G139">
        <v>37289</v>
      </c>
      <c r="H139">
        <v>138</v>
      </c>
      <c r="I139">
        <v>66</v>
      </c>
      <c r="J139">
        <v>189</v>
      </c>
      <c r="K139">
        <v>48</v>
      </c>
      <c r="L139">
        <v>24151</v>
      </c>
      <c r="M139">
        <v>13579</v>
      </c>
      <c r="N139">
        <v>13.1423129</v>
      </c>
      <c r="O139">
        <v>3.8259285300000001</v>
      </c>
      <c r="P139">
        <v>10.4921027</v>
      </c>
      <c r="Q139">
        <v>13.5361596</v>
      </c>
      <c r="R139">
        <v>8.64372075</v>
      </c>
      <c r="S139">
        <v>11.597668499999999</v>
      </c>
      <c r="T139">
        <v>0</v>
      </c>
    </row>
    <row r="140" spans="1:20" x14ac:dyDescent="0.55000000000000004">
      <c r="A140">
        <v>139</v>
      </c>
      <c r="B140" t="s">
        <v>75</v>
      </c>
      <c r="C140" t="s">
        <v>138</v>
      </c>
      <c r="D140">
        <v>559.87</v>
      </c>
      <c r="E140">
        <v>24960</v>
      </c>
      <c r="F140">
        <v>44.581777912729741</v>
      </c>
      <c r="G140">
        <v>24659</v>
      </c>
      <c r="H140">
        <v>111</v>
      </c>
      <c r="I140">
        <v>60</v>
      </c>
      <c r="J140">
        <v>40</v>
      </c>
      <c r="K140">
        <v>90</v>
      </c>
      <c r="L140">
        <v>14984</v>
      </c>
      <c r="M140">
        <v>9976</v>
      </c>
      <c r="N140">
        <v>14.8558462</v>
      </c>
      <c r="O140">
        <v>5.2322477300000001</v>
      </c>
      <c r="P140">
        <v>7.9706498999999997</v>
      </c>
      <c r="Q140">
        <v>10.070028000000001</v>
      </c>
      <c r="R140">
        <v>6.3730084299999996</v>
      </c>
      <c r="S140">
        <v>9.3701996899999997</v>
      </c>
      <c r="T140">
        <v>0</v>
      </c>
    </row>
    <row r="141" spans="1:20" x14ac:dyDescent="0.55000000000000004">
      <c r="A141">
        <v>140</v>
      </c>
      <c r="B141" t="s">
        <v>157</v>
      </c>
      <c r="C141" t="s">
        <v>138</v>
      </c>
      <c r="D141">
        <v>383.64</v>
      </c>
      <c r="E141">
        <v>21512</v>
      </c>
      <c r="F141">
        <v>56.073402147846942</v>
      </c>
      <c r="G141">
        <v>21313</v>
      </c>
      <c r="H141">
        <v>30</v>
      </c>
      <c r="I141">
        <v>32</v>
      </c>
      <c r="J141">
        <v>67</v>
      </c>
      <c r="K141">
        <v>70</v>
      </c>
      <c r="L141">
        <v>13843</v>
      </c>
      <c r="M141">
        <v>7669</v>
      </c>
      <c r="N141">
        <v>12.771798</v>
      </c>
      <c r="O141">
        <v>4.43545474</v>
      </c>
      <c r="P141">
        <v>9.7407809600000004</v>
      </c>
      <c r="Q141">
        <v>11.8595994</v>
      </c>
      <c r="R141">
        <v>8.3978873200000006</v>
      </c>
      <c r="S141">
        <v>10.5313547</v>
      </c>
      <c r="T141">
        <v>0</v>
      </c>
    </row>
    <row r="142" spans="1:20" x14ac:dyDescent="0.55000000000000004">
      <c r="A142">
        <v>141</v>
      </c>
      <c r="B142" t="s">
        <v>76</v>
      </c>
      <c r="C142" t="s">
        <v>138</v>
      </c>
      <c r="D142">
        <v>361.37</v>
      </c>
      <c r="E142">
        <v>29797</v>
      </c>
      <c r="F142">
        <v>82.455654868970853</v>
      </c>
      <c r="G142">
        <v>29181</v>
      </c>
      <c r="H142">
        <v>363</v>
      </c>
      <c r="I142">
        <v>58</v>
      </c>
      <c r="J142">
        <v>122</v>
      </c>
      <c r="K142">
        <v>73</v>
      </c>
      <c r="L142">
        <v>18876</v>
      </c>
      <c r="M142">
        <v>10921</v>
      </c>
      <c r="N142">
        <v>17.546090299999999</v>
      </c>
      <c r="O142">
        <v>5.5043441399999997</v>
      </c>
      <c r="P142">
        <v>11.634169999999999</v>
      </c>
      <c r="Q142">
        <v>15.6190216</v>
      </c>
      <c r="R142">
        <v>9.6101078399999995</v>
      </c>
      <c r="S142">
        <v>12.160493799999999</v>
      </c>
      <c r="T142">
        <v>0</v>
      </c>
    </row>
    <row r="143" spans="1:20" x14ac:dyDescent="0.55000000000000004">
      <c r="A143">
        <v>142</v>
      </c>
      <c r="B143" t="s">
        <v>158</v>
      </c>
      <c r="C143" t="s">
        <v>138</v>
      </c>
      <c r="D143">
        <v>377.22</v>
      </c>
      <c r="E143">
        <v>23661</v>
      </c>
      <c r="F143">
        <v>62.724669953873068</v>
      </c>
      <c r="G143">
        <v>23347</v>
      </c>
      <c r="H143">
        <v>209</v>
      </c>
      <c r="I143">
        <v>31</v>
      </c>
      <c r="J143">
        <v>51</v>
      </c>
      <c r="K143">
        <v>23</v>
      </c>
      <c r="L143">
        <v>14942</v>
      </c>
      <c r="M143">
        <v>8719</v>
      </c>
      <c r="N143">
        <v>10.1458975</v>
      </c>
      <c r="O143">
        <v>3.3864275199999998</v>
      </c>
      <c r="P143">
        <v>12.8030104</v>
      </c>
      <c r="Q143">
        <v>16.947001</v>
      </c>
      <c r="R143">
        <v>10.3086514</v>
      </c>
      <c r="S143">
        <v>14.773396099999999</v>
      </c>
      <c r="T143">
        <v>0</v>
      </c>
    </row>
    <row r="144" spans="1:20" x14ac:dyDescent="0.55000000000000004">
      <c r="A144">
        <v>143</v>
      </c>
      <c r="B144" t="s">
        <v>79</v>
      </c>
      <c r="C144" t="s">
        <v>138</v>
      </c>
      <c r="D144">
        <v>320.19</v>
      </c>
      <c r="E144">
        <v>88109</v>
      </c>
      <c r="F144">
        <v>275.17723851463194</v>
      </c>
      <c r="G144">
        <v>86455</v>
      </c>
      <c r="H144">
        <v>845</v>
      </c>
      <c r="I144">
        <v>139</v>
      </c>
      <c r="J144">
        <v>534</v>
      </c>
      <c r="K144">
        <v>136</v>
      </c>
      <c r="L144">
        <v>55137</v>
      </c>
      <c r="M144">
        <v>32972</v>
      </c>
      <c r="N144">
        <v>22.308069</v>
      </c>
      <c r="O144">
        <v>6.2498866499999997</v>
      </c>
      <c r="P144">
        <v>6.9026383200000003</v>
      </c>
      <c r="Q144">
        <v>8.7554269199999997</v>
      </c>
      <c r="R144">
        <v>5.7626050800000002</v>
      </c>
      <c r="S144">
        <v>8.1793960899999991</v>
      </c>
      <c r="T144">
        <v>1</v>
      </c>
    </row>
    <row r="145" spans="1:20" x14ac:dyDescent="0.55000000000000004">
      <c r="A145">
        <v>144</v>
      </c>
      <c r="B145" t="s">
        <v>83</v>
      </c>
      <c r="C145" t="s">
        <v>138</v>
      </c>
      <c r="D145">
        <v>515.83000000000004</v>
      </c>
      <c r="E145">
        <v>39884</v>
      </c>
      <c r="F145">
        <v>77.320047302405825</v>
      </c>
      <c r="G145">
        <v>39107</v>
      </c>
      <c r="H145">
        <v>486</v>
      </c>
      <c r="I145">
        <v>69</v>
      </c>
      <c r="J145">
        <v>178</v>
      </c>
      <c r="K145">
        <v>44</v>
      </c>
      <c r="L145">
        <v>24740</v>
      </c>
      <c r="M145">
        <v>15144</v>
      </c>
      <c r="N145">
        <v>19.975747800000001</v>
      </c>
      <c r="O145">
        <v>5.2950687099999998</v>
      </c>
      <c r="P145">
        <v>15.6978787</v>
      </c>
      <c r="Q145">
        <v>19.8819543</v>
      </c>
      <c r="R145">
        <v>14.454248</v>
      </c>
      <c r="S145">
        <v>13.980734200000001</v>
      </c>
      <c r="T145">
        <v>0</v>
      </c>
    </row>
    <row r="146" spans="1:20" x14ac:dyDescent="0.55000000000000004">
      <c r="A146">
        <v>145</v>
      </c>
      <c r="B146" t="s">
        <v>159</v>
      </c>
      <c r="C146" t="s">
        <v>138</v>
      </c>
      <c r="D146">
        <v>537.5</v>
      </c>
      <c r="E146">
        <v>65294</v>
      </c>
      <c r="F146">
        <v>121.47720930232558</v>
      </c>
      <c r="G146">
        <v>64058</v>
      </c>
      <c r="H146">
        <v>309</v>
      </c>
      <c r="I146">
        <v>118</v>
      </c>
      <c r="J146">
        <v>322</v>
      </c>
      <c r="K146">
        <v>487</v>
      </c>
      <c r="L146">
        <v>40321</v>
      </c>
      <c r="M146">
        <v>24973</v>
      </c>
      <c r="N146">
        <v>19.262915100000001</v>
      </c>
      <c r="O146">
        <v>5.9175119699999996</v>
      </c>
      <c r="P146">
        <v>6.6417095599999998</v>
      </c>
      <c r="Q146">
        <v>8.2147650999999993</v>
      </c>
      <c r="R146">
        <v>5.32189084</v>
      </c>
      <c r="S146">
        <v>8.3415209299999997</v>
      </c>
      <c r="T146">
        <v>0</v>
      </c>
    </row>
    <row r="147" spans="1:20" x14ac:dyDescent="0.55000000000000004">
      <c r="A147">
        <v>146</v>
      </c>
      <c r="B147" t="s">
        <v>160</v>
      </c>
      <c r="C147" t="s">
        <v>138</v>
      </c>
      <c r="D147">
        <v>379.56</v>
      </c>
      <c r="E147">
        <v>29477</v>
      </c>
      <c r="F147">
        <v>77.660975866793123</v>
      </c>
      <c r="G147">
        <v>29156</v>
      </c>
      <c r="H147">
        <v>44</v>
      </c>
      <c r="I147">
        <v>59</v>
      </c>
      <c r="J147">
        <v>92</v>
      </c>
      <c r="K147">
        <v>126</v>
      </c>
      <c r="L147">
        <v>16100</v>
      </c>
      <c r="M147">
        <v>13377</v>
      </c>
      <c r="N147">
        <v>11.1118012</v>
      </c>
      <c r="O147">
        <v>3.4658385100000002</v>
      </c>
      <c r="P147">
        <v>11.507909099999999</v>
      </c>
      <c r="Q147">
        <v>15.9615575</v>
      </c>
      <c r="R147">
        <v>7.9675124200000003</v>
      </c>
      <c r="S147">
        <v>13.4746404</v>
      </c>
      <c r="T147">
        <v>0</v>
      </c>
    </row>
    <row r="148" spans="1:20" x14ac:dyDescent="0.55000000000000004">
      <c r="A148">
        <v>147</v>
      </c>
      <c r="B148" t="s">
        <v>84</v>
      </c>
      <c r="C148" t="s">
        <v>138</v>
      </c>
      <c r="D148">
        <v>496.98</v>
      </c>
      <c r="E148">
        <v>475594</v>
      </c>
      <c r="F148">
        <v>956.96808724697166</v>
      </c>
      <c r="G148">
        <v>334203</v>
      </c>
      <c r="H148">
        <v>116688</v>
      </c>
      <c r="I148">
        <v>865</v>
      </c>
      <c r="J148">
        <v>2772</v>
      </c>
      <c r="K148">
        <v>21066</v>
      </c>
      <c r="L148">
        <v>298552</v>
      </c>
      <c r="M148">
        <v>177042</v>
      </c>
      <c r="N148">
        <v>17.668613799999999</v>
      </c>
      <c r="O148">
        <v>4.9391730799999998</v>
      </c>
      <c r="P148">
        <v>13.805148900000001</v>
      </c>
      <c r="Q148">
        <v>21.511037099999999</v>
      </c>
      <c r="R148">
        <v>11.0934323</v>
      </c>
      <c r="S148">
        <v>9.9557803200000006</v>
      </c>
      <c r="T148">
        <v>1</v>
      </c>
    </row>
    <row r="149" spans="1:20" x14ac:dyDescent="0.55000000000000004">
      <c r="A149">
        <v>148</v>
      </c>
      <c r="B149" t="s">
        <v>161</v>
      </c>
      <c r="C149" t="s">
        <v>138</v>
      </c>
      <c r="D149">
        <v>598.24</v>
      </c>
      <c r="E149">
        <v>107066</v>
      </c>
      <c r="F149">
        <v>178.96830703396631</v>
      </c>
      <c r="G149">
        <v>96286</v>
      </c>
      <c r="H149">
        <v>9580</v>
      </c>
      <c r="I149">
        <v>259</v>
      </c>
      <c r="J149">
        <v>431</v>
      </c>
      <c r="K149">
        <v>510</v>
      </c>
      <c r="L149">
        <v>70102</v>
      </c>
      <c r="M149">
        <v>36964</v>
      </c>
      <c r="N149">
        <v>17.1792531</v>
      </c>
      <c r="O149">
        <v>4.8786054600000002</v>
      </c>
      <c r="P149">
        <v>10.054288400000001</v>
      </c>
      <c r="Q149">
        <v>14.662285799999999</v>
      </c>
      <c r="R149">
        <v>8.5345200299999995</v>
      </c>
      <c r="S149">
        <v>7.9181932499999998</v>
      </c>
      <c r="T149">
        <v>0</v>
      </c>
    </row>
    <row r="150" spans="1:20" x14ac:dyDescent="0.55000000000000004">
      <c r="A150">
        <v>149</v>
      </c>
      <c r="B150" t="s">
        <v>86</v>
      </c>
      <c r="C150" t="s">
        <v>138</v>
      </c>
      <c r="D150">
        <v>448.83</v>
      </c>
      <c r="E150">
        <v>42836</v>
      </c>
      <c r="F150">
        <v>95.439253169351431</v>
      </c>
      <c r="G150">
        <v>42536</v>
      </c>
      <c r="H150">
        <v>109</v>
      </c>
      <c r="I150">
        <v>88</v>
      </c>
      <c r="J150">
        <v>77</v>
      </c>
      <c r="K150">
        <v>26</v>
      </c>
      <c r="L150">
        <v>28005</v>
      </c>
      <c r="M150">
        <v>14831</v>
      </c>
      <c r="N150">
        <v>13.1476522</v>
      </c>
      <c r="O150">
        <v>3.8493126200000001</v>
      </c>
      <c r="P150">
        <v>9.7219586299999996</v>
      </c>
      <c r="Q150">
        <v>12.592319099999999</v>
      </c>
      <c r="R150">
        <v>7.8650243800000004</v>
      </c>
      <c r="S150">
        <v>11.2748803</v>
      </c>
      <c r="T150">
        <v>0</v>
      </c>
    </row>
    <row r="151" spans="1:20" x14ac:dyDescent="0.55000000000000004">
      <c r="A151">
        <v>150</v>
      </c>
      <c r="B151" t="s">
        <v>95</v>
      </c>
      <c r="C151" t="s">
        <v>138</v>
      </c>
      <c r="D151">
        <v>452.13</v>
      </c>
      <c r="E151">
        <v>130669</v>
      </c>
      <c r="F151">
        <v>289.00758631367086</v>
      </c>
      <c r="G151">
        <v>119734</v>
      </c>
      <c r="H151">
        <v>9870</v>
      </c>
      <c r="I151">
        <v>299</v>
      </c>
      <c r="J151">
        <v>415</v>
      </c>
      <c r="K151">
        <v>351</v>
      </c>
      <c r="L151">
        <v>84886</v>
      </c>
      <c r="M151">
        <v>45783</v>
      </c>
      <c r="N151">
        <v>16.401997999999999</v>
      </c>
      <c r="O151">
        <v>5.07268572</v>
      </c>
      <c r="P151">
        <v>12.7249193</v>
      </c>
      <c r="Q151">
        <v>19.825612400000001</v>
      </c>
      <c r="R151">
        <v>10.5838631</v>
      </c>
      <c r="S151">
        <v>9.4521245</v>
      </c>
      <c r="T151">
        <v>1</v>
      </c>
    </row>
    <row r="152" spans="1:20" x14ac:dyDescent="0.55000000000000004">
      <c r="A152">
        <v>151</v>
      </c>
      <c r="B152" t="s">
        <v>96</v>
      </c>
      <c r="C152" t="s">
        <v>138</v>
      </c>
      <c r="D152">
        <v>396.25</v>
      </c>
      <c r="E152">
        <v>797159</v>
      </c>
      <c r="F152">
        <v>2011.7577287066247</v>
      </c>
      <c r="G152">
        <v>615039</v>
      </c>
      <c r="H152">
        <v>169654</v>
      </c>
      <c r="I152">
        <v>1698</v>
      </c>
      <c r="J152">
        <v>7579</v>
      </c>
      <c r="K152">
        <v>3189</v>
      </c>
      <c r="L152">
        <v>511309</v>
      </c>
      <c r="M152">
        <v>285850</v>
      </c>
      <c r="N152">
        <v>26.7446886</v>
      </c>
      <c r="O152">
        <v>7.6865457099999999</v>
      </c>
      <c r="P152">
        <v>12.058044000000001</v>
      </c>
      <c r="Q152">
        <v>18.1554118</v>
      </c>
      <c r="R152">
        <v>9.7632750900000005</v>
      </c>
      <c r="S152">
        <v>10.725964100000001</v>
      </c>
      <c r="T152">
        <v>1</v>
      </c>
    </row>
    <row r="153" spans="1:20" x14ac:dyDescent="0.55000000000000004">
      <c r="A153">
        <v>152</v>
      </c>
      <c r="B153" t="s">
        <v>97</v>
      </c>
      <c r="C153" t="s">
        <v>138</v>
      </c>
      <c r="D153">
        <v>444.27</v>
      </c>
      <c r="E153">
        <v>42182</v>
      </c>
      <c r="F153">
        <v>94.946766605892819</v>
      </c>
      <c r="G153">
        <v>41508</v>
      </c>
      <c r="H153">
        <v>76</v>
      </c>
      <c r="I153">
        <v>72</v>
      </c>
      <c r="J153">
        <v>151</v>
      </c>
      <c r="K153">
        <v>375</v>
      </c>
      <c r="L153">
        <v>26511</v>
      </c>
      <c r="M153">
        <v>15671</v>
      </c>
      <c r="N153">
        <v>17.777526300000002</v>
      </c>
      <c r="O153">
        <v>5.35249519</v>
      </c>
      <c r="P153">
        <v>7.5451237400000002</v>
      </c>
      <c r="Q153">
        <v>9.9233425999999998</v>
      </c>
      <c r="R153">
        <v>5.8990256900000002</v>
      </c>
      <c r="S153">
        <v>8.8135112099999997</v>
      </c>
      <c r="T153">
        <v>0</v>
      </c>
    </row>
    <row r="154" spans="1:20" x14ac:dyDescent="0.55000000000000004">
      <c r="A154">
        <v>153</v>
      </c>
      <c r="B154" t="s">
        <v>162</v>
      </c>
      <c r="C154" t="s">
        <v>138</v>
      </c>
      <c r="D154">
        <v>336.14</v>
      </c>
      <c r="E154">
        <v>10369</v>
      </c>
      <c r="F154">
        <v>30.84726602011067</v>
      </c>
      <c r="G154">
        <v>10321</v>
      </c>
      <c r="H154">
        <v>12</v>
      </c>
      <c r="I154">
        <v>14</v>
      </c>
      <c r="J154">
        <v>14</v>
      </c>
      <c r="K154">
        <v>8</v>
      </c>
      <c r="L154">
        <v>6625</v>
      </c>
      <c r="M154">
        <v>3744</v>
      </c>
      <c r="N154">
        <v>13.5396226</v>
      </c>
      <c r="O154">
        <v>3.38113208</v>
      </c>
      <c r="P154">
        <v>13.847811200000001</v>
      </c>
      <c r="Q154">
        <v>17.938371199999999</v>
      </c>
      <c r="R154">
        <v>11.3361763</v>
      </c>
      <c r="S154">
        <v>15.455035000000001</v>
      </c>
      <c r="T154">
        <v>0</v>
      </c>
    </row>
    <row r="155" spans="1:20" x14ac:dyDescent="0.55000000000000004">
      <c r="A155">
        <v>154</v>
      </c>
      <c r="B155" t="s">
        <v>163</v>
      </c>
      <c r="C155" t="s">
        <v>138</v>
      </c>
      <c r="D155">
        <v>375.62</v>
      </c>
      <c r="E155">
        <v>36897</v>
      </c>
      <c r="F155">
        <v>98.229593738352591</v>
      </c>
      <c r="G155">
        <v>34784</v>
      </c>
      <c r="H155">
        <v>1115</v>
      </c>
      <c r="I155">
        <v>571</v>
      </c>
      <c r="J155">
        <v>224</v>
      </c>
      <c r="K155">
        <v>203</v>
      </c>
      <c r="L155">
        <v>22509</v>
      </c>
      <c r="M155">
        <v>14388</v>
      </c>
      <c r="N155">
        <v>14.4075703</v>
      </c>
      <c r="O155">
        <v>3.8873339599999999</v>
      </c>
      <c r="P155">
        <v>10.939367799999999</v>
      </c>
      <c r="Q155">
        <v>15.270164400000001</v>
      </c>
      <c r="R155">
        <v>9.2694109400000002</v>
      </c>
      <c r="S155">
        <v>9.0525575699999994</v>
      </c>
      <c r="T155">
        <v>0</v>
      </c>
    </row>
    <row r="156" spans="1:20" x14ac:dyDescent="0.55000000000000004">
      <c r="A156">
        <v>155</v>
      </c>
      <c r="B156" t="s">
        <v>102</v>
      </c>
      <c r="C156" t="s">
        <v>138</v>
      </c>
      <c r="D156">
        <v>394.35</v>
      </c>
      <c r="E156">
        <v>108978</v>
      </c>
      <c r="F156">
        <v>276.34842145302395</v>
      </c>
      <c r="G156">
        <v>102752</v>
      </c>
      <c r="H156">
        <v>2835</v>
      </c>
      <c r="I156">
        <v>216</v>
      </c>
      <c r="J156">
        <v>2713</v>
      </c>
      <c r="K156">
        <v>462</v>
      </c>
      <c r="L156">
        <v>57368</v>
      </c>
      <c r="M156">
        <v>51610</v>
      </c>
      <c r="N156">
        <v>37.742295400000003</v>
      </c>
      <c r="O156">
        <v>17.201227200000002</v>
      </c>
      <c r="P156">
        <v>19.439018900000001</v>
      </c>
      <c r="Q156">
        <v>14.3463367</v>
      </c>
      <c r="R156">
        <v>22.9989983</v>
      </c>
      <c r="S156">
        <v>9.5751633999999992</v>
      </c>
      <c r="T156">
        <v>1</v>
      </c>
    </row>
    <row r="157" spans="1:20" x14ac:dyDescent="0.55000000000000004">
      <c r="A157">
        <v>156</v>
      </c>
      <c r="B157" t="s">
        <v>103</v>
      </c>
      <c r="C157" t="s">
        <v>138</v>
      </c>
      <c r="D157">
        <v>504.51</v>
      </c>
      <c r="E157">
        <v>34436</v>
      </c>
      <c r="F157">
        <v>68.256327922142276</v>
      </c>
      <c r="G157">
        <v>33971</v>
      </c>
      <c r="H157">
        <v>201</v>
      </c>
      <c r="I157">
        <v>68</v>
      </c>
      <c r="J157">
        <v>138</v>
      </c>
      <c r="K157">
        <v>58</v>
      </c>
      <c r="L157">
        <v>22174</v>
      </c>
      <c r="M157">
        <v>12262</v>
      </c>
      <c r="N157">
        <v>16.925227700000001</v>
      </c>
      <c r="O157">
        <v>5.8086046700000002</v>
      </c>
      <c r="P157">
        <v>9.3977139100000002</v>
      </c>
      <c r="Q157">
        <v>11.823295099999999</v>
      </c>
      <c r="R157">
        <v>7.6523151900000004</v>
      </c>
      <c r="S157">
        <v>11.269892799999999</v>
      </c>
      <c r="T157">
        <v>0</v>
      </c>
    </row>
    <row r="158" spans="1:20" x14ac:dyDescent="0.55000000000000004">
      <c r="A158">
        <v>157</v>
      </c>
      <c r="B158" t="s">
        <v>104</v>
      </c>
      <c r="C158" t="s">
        <v>138</v>
      </c>
      <c r="D158">
        <v>406.47</v>
      </c>
      <c r="E158">
        <v>55920</v>
      </c>
      <c r="F158">
        <v>137.57472876227027</v>
      </c>
      <c r="G158">
        <v>55635</v>
      </c>
      <c r="H158">
        <v>9</v>
      </c>
      <c r="I158">
        <v>137</v>
      </c>
      <c r="J158">
        <v>91</v>
      </c>
      <c r="K158">
        <v>48</v>
      </c>
      <c r="L158">
        <v>35089</v>
      </c>
      <c r="M158">
        <v>20831</v>
      </c>
      <c r="N158">
        <v>14.679814199999999</v>
      </c>
      <c r="O158">
        <v>4.4344381400000001</v>
      </c>
      <c r="P158">
        <v>6.6772827599999998</v>
      </c>
      <c r="Q158">
        <v>8.36697487</v>
      </c>
      <c r="R158">
        <v>5.1816372199999998</v>
      </c>
      <c r="S158">
        <v>9.5330237400000009</v>
      </c>
      <c r="T158">
        <v>1</v>
      </c>
    </row>
    <row r="159" spans="1:20" x14ac:dyDescent="0.55000000000000004">
      <c r="A159">
        <v>158</v>
      </c>
      <c r="B159" t="s">
        <v>164</v>
      </c>
      <c r="C159" t="s">
        <v>138</v>
      </c>
      <c r="D159">
        <v>401.85</v>
      </c>
      <c r="E159">
        <v>13551</v>
      </c>
      <c r="F159">
        <v>33.721537887271367</v>
      </c>
      <c r="G159">
        <v>13436</v>
      </c>
      <c r="H159">
        <v>9</v>
      </c>
      <c r="I159">
        <v>39</v>
      </c>
      <c r="J159">
        <v>24</v>
      </c>
      <c r="K159">
        <v>43</v>
      </c>
      <c r="L159">
        <v>8567</v>
      </c>
      <c r="M159">
        <v>4984</v>
      </c>
      <c r="N159">
        <v>12.1746236</v>
      </c>
      <c r="O159">
        <v>3.1866464300000001</v>
      </c>
      <c r="P159">
        <v>8.8580015000000003</v>
      </c>
      <c r="Q159">
        <v>12.610734799999999</v>
      </c>
      <c r="R159">
        <v>7.1179830099999997</v>
      </c>
      <c r="S159">
        <v>8.0244221499999995</v>
      </c>
      <c r="T159">
        <v>0</v>
      </c>
    </row>
    <row r="160" spans="1:20" x14ac:dyDescent="0.55000000000000004">
      <c r="A160">
        <v>159</v>
      </c>
      <c r="B160" t="s">
        <v>165</v>
      </c>
      <c r="C160" t="s">
        <v>138</v>
      </c>
      <c r="D160">
        <v>411.11</v>
      </c>
      <c r="E160">
        <v>37877</v>
      </c>
      <c r="F160">
        <v>92.133492252681762</v>
      </c>
      <c r="G160">
        <v>37456</v>
      </c>
      <c r="H160">
        <v>58</v>
      </c>
      <c r="I160">
        <v>83</v>
      </c>
      <c r="J160">
        <v>98</v>
      </c>
      <c r="K160">
        <v>182</v>
      </c>
      <c r="L160">
        <v>23151</v>
      </c>
      <c r="M160">
        <v>14726</v>
      </c>
      <c r="N160">
        <v>12.6387629</v>
      </c>
      <c r="O160">
        <v>3.5592415000000002</v>
      </c>
      <c r="P160">
        <v>8.0488198299999993</v>
      </c>
      <c r="Q160">
        <v>11.624087599999999</v>
      </c>
      <c r="R160">
        <v>6.0062708200000001</v>
      </c>
      <c r="S160">
        <v>8.4792310299999993</v>
      </c>
      <c r="T160">
        <v>0</v>
      </c>
    </row>
    <row r="161" spans="1:20" x14ac:dyDescent="0.55000000000000004">
      <c r="A161">
        <v>160</v>
      </c>
      <c r="B161" t="s">
        <v>166</v>
      </c>
      <c r="C161" t="s">
        <v>138</v>
      </c>
      <c r="D161">
        <v>86.72</v>
      </c>
      <c r="E161">
        <v>5315</v>
      </c>
      <c r="F161">
        <v>61.289206642066425</v>
      </c>
      <c r="G161">
        <v>5255</v>
      </c>
      <c r="H161">
        <v>41</v>
      </c>
      <c r="I161">
        <v>8</v>
      </c>
      <c r="J161">
        <v>9</v>
      </c>
      <c r="K161">
        <v>2</v>
      </c>
      <c r="L161">
        <v>3457</v>
      </c>
      <c r="M161">
        <v>1858</v>
      </c>
      <c r="N161">
        <v>10.7029216</v>
      </c>
      <c r="O161">
        <v>1.7934625399999999</v>
      </c>
      <c r="P161">
        <v>9.8842724299999993</v>
      </c>
      <c r="Q161">
        <v>8.6268871300000001</v>
      </c>
      <c r="R161">
        <v>8.5839810700000001</v>
      </c>
      <c r="S161">
        <v>15.9609121</v>
      </c>
      <c r="T161">
        <v>1</v>
      </c>
    </row>
    <row r="162" spans="1:20" x14ac:dyDescent="0.55000000000000004">
      <c r="A162">
        <v>161</v>
      </c>
      <c r="B162" t="s">
        <v>167</v>
      </c>
      <c r="C162" t="s">
        <v>138</v>
      </c>
      <c r="D162">
        <v>399.52</v>
      </c>
      <c r="E162">
        <v>18409</v>
      </c>
      <c r="F162">
        <v>46.077793352022432</v>
      </c>
      <c r="G162">
        <v>18213</v>
      </c>
      <c r="H162">
        <v>127</v>
      </c>
      <c r="I162">
        <v>40</v>
      </c>
      <c r="J162">
        <v>21</v>
      </c>
      <c r="K162">
        <v>8</v>
      </c>
      <c r="L162">
        <v>11902</v>
      </c>
      <c r="M162">
        <v>6507</v>
      </c>
      <c r="N162">
        <v>9.7882708800000007</v>
      </c>
      <c r="O162">
        <v>2.8398588500000002</v>
      </c>
      <c r="P162">
        <v>15.345522799999999</v>
      </c>
      <c r="Q162">
        <v>19.423275</v>
      </c>
      <c r="R162">
        <v>12.7880658</v>
      </c>
      <c r="S162">
        <v>16.780045399999999</v>
      </c>
      <c r="T162">
        <v>0</v>
      </c>
    </row>
    <row r="163" spans="1:20" x14ac:dyDescent="0.55000000000000004">
      <c r="A163">
        <v>162</v>
      </c>
      <c r="B163" t="s">
        <v>168</v>
      </c>
      <c r="C163" t="s">
        <v>138</v>
      </c>
      <c r="D163">
        <v>385.18</v>
      </c>
      <c r="E163">
        <v>17281</v>
      </c>
      <c r="F163">
        <v>44.864738563788357</v>
      </c>
      <c r="G163">
        <v>17167</v>
      </c>
      <c r="H163">
        <v>44</v>
      </c>
      <c r="I163">
        <v>46</v>
      </c>
      <c r="J163">
        <v>18</v>
      </c>
      <c r="K163">
        <v>6</v>
      </c>
      <c r="L163">
        <v>11151</v>
      </c>
      <c r="M163">
        <v>6130</v>
      </c>
      <c r="N163">
        <v>11.164917900000001</v>
      </c>
      <c r="O163">
        <v>3.2553134199999998</v>
      </c>
      <c r="P163">
        <v>13.551566299999999</v>
      </c>
      <c r="Q163">
        <v>17.977528100000001</v>
      </c>
      <c r="R163">
        <v>11.162643600000001</v>
      </c>
      <c r="S163">
        <v>14.403973499999999</v>
      </c>
      <c r="T163">
        <v>0</v>
      </c>
    </row>
    <row r="164" spans="1:20" x14ac:dyDescent="0.55000000000000004">
      <c r="A164">
        <v>163</v>
      </c>
      <c r="B164" t="s">
        <v>169</v>
      </c>
      <c r="C164" t="s">
        <v>138</v>
      </c>
      <c r="D164">
        <v>444.77</v>
      </c>
      <c r="E164">
        <v>15410</v>
      </c>
      <c r="F164">
        <v>34.647120983879311</v>
      </c>
      <c r="G164">
        <v>15222</v>
      </c>
      <c r="H164">
        <v>118</v>
      </c>
      <c r="I164">
        <v>42</v>
      </c>
      <c r="J164">
        <v>16</v>
      </c>
      <c r="K164">
        <v>12</v>
      </c>
      <c r="L164">
        <v>10217</v>
      </c>
      <c r="M164">
        <v>5193</v>
      </c>
      <c r="N164">
        <v>14.612900099999999</v>
      </c>
      <c r="O164">
        <v>4.31633552</v>
      </c>
      <c r="P164">
        <v>12.1961075</v>
      </c>
      <c r="Q164">
        <v>13.062098499999999</v>
      </c>
      <c r="R164">
        <v>10.3266992</v>
      </c>
      <c r="S164">
        <v>15.9411012</v>
      </c>
      <c r="T164">
        <v>0</v>
      </c>
    </row>
    <row r="165" spans="1:20" x14ac:dyDescent="0.55000000000000004">
      <c r="A165">
        <v>164</v>
      </c>
      <c r="B165" t="s">
        <v>108</v>
      </c>
      <c r="C165" t="s">
        <v>138</v>
      </c>
      <c r="D165">
        <v>381.39</v>
      </c>
      <c r="E165">
        <v>19107</v>
      </c>
      <c r="F165">
        <v>50.098324549673563</v>
      </c>
      <c r="G165">
        <v>18819</v>
      </c>
      <c r="H165">
        <v>210</v>
      </c>
      <c r="I165">
        <v>32</v>
      </c>
      <c r="J165">
        <v>32</v>
      </c>
      <c r="K165">
        <v>14</v>
      </c>
      <c r="L165">
        <v>12271</v>
      </c>
      <c r="M165">
        <v>6836</v>
      </c>
      <c r="N165">
        <v>11.042294800000001</v>
      </c>
      <c r="O165">
        <v>2.9092983499999998</v>
      </c>
      <c r="P165">
        <v>11.6225293</v>
      </c>
      <c r="Q165">
        <v>14.1656417</v>
      </c>
      <c r="R165">
        <v>9.2865232199999994</v>
      </c>
      <c r="S165">
        <v>14.5016797</v>
      </c>
      <c r="T165">
        <v>0</v>
      </c>
    </row>
    <row r="166" spans="1:20" x14ac:dyDescent="0.55000000000000004">
      <c r="A166">
        <v>165</v>
      </c>
      <c r="B166" t="s">
        <v>110</v>
      </c>
      <c r="C166" t="s">
        <v>138</v>
      </c>
      <c r="D166">
        <v>336.18</v>
      </c>
      <c r="E166">
        <v>12509</v>
      </c>
      <c r="F166">
        <v>37.209233148908325</v>
      </c>
      <c r="G166">
        <v>12469</v>
      </c>
      <c r="H166">
        <v>3</v>
      </c>
      <c r="I166">
        <v>16</v>
      </c>
      <c r="J166">
        <v>19</v>
      </c>
      <c r="K166">
        <v>2</v>
      </c>
      <c r="L166">
        <v>8387</v>
      </c>
      <c r="M166">
        <v>4122</v>
      </c>
      <c r="N166">
        <v>13.842852000000001</v>
      </c>
      <c r="O166">
        <v>3.8988911399999999</v>
      </c>
      <c r="P166">
        <v>13.2637372</v>
      </c>
      <c r="Q166">
        <v>19.8807157</v>
      </c>
      <c r="R166">
        <v>10.5921723</v>
      </c>
      <c r="S166">
        <v>12.6115166</v>
      </c>
      <c r="T166">
        <v>0</v>
      </c>
    </row>
    <row r="167" spans="1:20" x14ac:dyDescent="0.55000000000000004">
      <c r="A167">
        <v>166</v>
      </c>
      <c r="B167" t="s">
        <v>170</v>
      </c>
      <c r="C167" t="s">
        <v>138</v>
      </c>
      <c r="D167">
        <v>418.11</v>
      </c>
      <c r="E167">
        <v>128932</v>
      </c>
      <c r="F167">
        <v>308.36861113104209</v>
      </c>
      <c r="G167">
        <v>126329</v>
      </c>
      <c r="H167">
        <v>454</v>
      </c>
      <c r="I167">
        <v>243</v>
      </c>
      <c r="J167">
        <v>944</v>
      </c>
      <c r="K167">
        <v>962</v>
      </c>
      <c r="L167">
        <v>79625</v>
      </c>
      <c r="M167">
        <v>49307</v>
      </c>
      <c r="N167">
        <v>24.455887000000001</v>
      </c>
      <c r="O167">
        <v>7.83924647</v>
      </c>
      <c r="P167">
        <v>6.1166259099999998</v>
      </c>
      <c r="Q167">
        <v>7.4843838700000003</v>
      </c>
      <c r="R167">
        <v>5.4899702499999998</v>
      </c>
      <c r="S167">
        <v>5.9711170100000004</v>
      </c>
      <c r="T167">
        <v>1</v>
      </c>
    </row>
    <row r="168" spans="1:20" x14ac:dyDescent="0.55000000000000004">
      <c r="A168">
        <v>167</v>
      </c>
      <c r="B168" t="s">
        <v>171</v>
      </c>
      <c r="C168" t="s">
        <v>138</v>
      </c>
      <c r="D168">
        <v>408.5</v>
      </c>
      <c r="E168">
        <v>25968</v>
      </c>
      <c r="F168">
        <v>63.569155446756426</v>
      </c>
      <c r="G168">
        <v>25588</v>
      </c>
      <c r="H168">
        <v>283</v>
      </c>
      <c r="I168">
        <v>38</v>
      </c>
      <c r="J168">
        <v>34</v>
      </c>
      <c r="K168">
        <v>25</v>
      </c>
      <c r="L168">
        <v>16513</v>
      </c>
      <c r="M168">
        <v>9455</v>
      </c>
      <c r="N168">
        <v>17.210682500000001</v>
      </c>
      <c r="O168">
        <v>4.5903227800000002</v>
      </c>
      <c r="P168">
        <v>7.6249075099999999</v>
      </c>
      <c r="Q168">
        <v>8.9456869000000001</v>
      </c>
      <c r="R168">
        <v>5.9299750900000001</v>
      </c>
      <c r="S168">
        <v>11.3455809</v>
      </c>
      <c r="T168">
        <v>1</v>
      </c>
    </row>
    <row r="169" spans="1:20" x14ac:dyDescent="0.55000000000000004">
      <c r="A169">
        <v>168</v>
      </c>
      <c r="B169" t="s">
        <v>112</v>
      </c>
      <c r="C169" t="s">
        <v>138</v>
      </c>
      <c r="D169">
        <v>433.68</v>
      </c>
      <c r="E169">
        <v>12643</v>
      </c>
      <c r="F169">
        <v>29.152831580889135</v>
      </c>
      <c r="G169">
        <v>12509</v>
      </c>
      <c r="H169">
        <v>65</v>
      </c>
      <c r="I169">
        <v>21</v>
      </c>
      <c r="J169">
        <v>20</v>
      </c>
      <c r="K169">
        <v>28</v>
      </c>
      <c r="L169">
        <v>7974</v>
      </c>
      <c r="M169">
        <v>4669</v>
      </c>
      <c r="N169">
        <v>14.171055900000001</v>
      </c>
      <c r="O169">
        <v>3.5114120899999999</v>
      </c>
      <c r="P169">
        <v>10.828587499999999</v>
      </c>
      <c r="Q169">
        <v>13.6955919</v>
      </c>
      <c r="R169">
        <v>8.9195183799999995</v>
      </c>
      <c r="S169">
        <v>11.499215100000001</v>
      </c>
      <c r="T169">
        <v>0</v>
      </c>
    </row>
    <row r="170" spans="1:20" x14ac:dyDescent="0.55000000000000004">
      <c r="A170">
        <v>169</v>
      </c>
      <c r="B170" t="s">
        <v>113</v>
      </c>
      <c r="C170" t="s">
        <v>138</v>
      </c>
      <c r="D170">
        <v>480.31</v>
      </c>
      <c r="E170">
        <v>30315</v>
      </c>
      <c r="F170">
        <v>63.115487914055507</v>
      </c>
      <c r="G170">
        <v>29196</v>
      </c>
      <c r="H170">
        <v>826</v>
      </c>
      <c r="I170">
        <v>77</v>
      </c>
      <c r="J170">
        <v>154</v>
      </c>
      <c r="K170">
        <v>62</v>
      </c>
      <c r="L170">
        <v>18437</v>
      </c>
      <c r="M170">
        <v>11878</v>
      </c>
      <c r="N170">
        <v>15.734664</v>
      </c>
      <c r="O170">
        <v>5.5811682999999999</v>
      </c>
      <c r="P170">
        <v>8.2732433299999997</v>
      </c>
      <c r="Q170">
        <v>10.7356154</v>
      </c>
      <c r="R170">
        <v>6.7219281100000003</v>
      </c>
      <c r="S170">
        <v>9.37950938</v>
      </c>
      <c r="T170">
        <v>0</v>
      </c>
    </row>
    <row r="171" spans="1:20" x14ac:dyDescent="0.55000000000000004">
      <c r="A171">
        <v>170</v>
      </c>
      <c r="B171" t="s">
        <v>114</v>
      </c>
      <c r="C171" t="s">
        <v>138</v>
      </c>
      <c r="D171">
        <v>452.83</v>
      </c>
      <c r="E171">
        <v>27148</v>
      </c>
      <c r="F171">
        <v>59.9518583132743</v>
      </c>
      <c r="G171">
        <v>26947</v>
      </c>
      <c r="H171">
        <v>56</v>
      </c>
      <c r="I171">
        <v>49</v>
      </c>
      <c r="J171">
        <v>37</v>
      </c>
      <c r="K171">
        <v>59</v>
      </c>
      <c r="L171">
        <v>17694</v>
      </c>
      <c r="M171">
        <v>9454</v>
      </c>
      <c r="N171">
        <v>12.6200972</v>
      </c>
      <c r="O171">
        <v>4.5382615599999996</v>
      </c>
      <c r="P171">
        <v>11.3516742</v>
      </c>
      <c r="Q171">
        <v>15.7303371</v>
      </c>
      <c r="R171">
        <v>9.68322036</v>
      </c>
      <c r="S171">
        <v>10.1874188</v>
      </c>
      <c r="T171">
        <v>0</v>
      </c>
    </row>
    <row r="172" spans="1:20" x14ac:dyDescent="0.55000000000000004">
      <c r="A172">
        <v>171</v>
      </c>
      <c r="B172" t="s">
        <v>172</v>
      </c>
      <c r="C172" t="s">
        <v>138</v>
      </c>
      <c r="D172">
        <v>446.36</v>
      </c>
      <c r="E172">
        <v>24616</v>
      </c>
      <c r="F172">
        <v>55.148310780535887</v>
      </c>
      <c r="G172">
        <v>24501</v>
      </c>
      <c r="H172">
        <v>16</v>
      </c>
      <c r="I172">
        <v>44</v>
      </c>
      <c r="J172">
        <v>38</v>
      </c>
      <c r="K172">
        <v>17</v>
      </c>
      <c r="L172">
        <v>15331</v>
      </c>
      <c r="M172">
        <v>9285</v>
      </c>
      <c r="N172">
        <v>13.5281456</v>
      </c>
      <c r="O172">
        <v>3.9919118099999999</v>
      </c>
      <c r="P172">
        <v>10.547357999999999</v>
      </c>
      <c r="Q172">
        <v>12.9624319</v>
      </c>
      <c r="R172">
        <v>8.2470272300000005</v>
      </c>
      <c r="S172">
        <v>13.6374324</v>
      </c>
      <c r="T172">
        <v>0</v>
      </c>
    </row>
    <row r="173" spans="1:20" x14ac:dyDescent="0.55000000000000004">
      <c r="A173">
        <v>172</v>
      </c>
      <c r="B173" t="s">
        <v>173</v>
      </c>
      <c r="C173" t="s">
        <v>138</v>
      </c>
      <c r="D173">
        <v>408.28</v>
      </c>
      <c r="E173">
        <v>18129</v>
      </c>
      <c r="F173">
        <v>44.403350641716472</v>
      </c>
      <c r="G173">
        <v>17901</v>
      </c>
      <c r="H173">
        <v>142</v>
      </c>
      <c r="I173">
        <v>15</v>
      </c>
      <c r="J173">
        <v>60</v>
      </c>
      <c r="K173">
        <v>11</v>
      </c>
      <c r="L173">
        <v>11404</v>
      </c>
      <c r="M173">
        <v>6725</v>
      </c>
      <c r="N173">
        <v>12.8463697</v>
      </c>
      <c r="O173">
        <v>3.8933707499999999</v>
      </c>
      <c r="P173">
        <v>11.1774404</v>
      </c>
      <c r="Q173">
        <v>13.4143785</v>
      </c>
      <c r="R173">
        <v>9.5097210499999996</v>
      </c>
      <c r="S173">
        <v>12.701252200000001</v>
      </c>
      <c r="T173">
        <v>0</v>
      </c>
    </row>
    <row r="174" spans="1:20" x14ac:dyDescent="0.55000000000000004">
      <c r="A174">
        <v>173</v>
      </c>
      <c r="B174" t="s">
        <v>174</v>
      </c>
      <c r="C174" t="s">
        <v>138</v>
      </c>
      <c r="D174">
        <v>457.34</v>
      </c>
      <c r="E174">
        <v>247052</v>
      </c>
      <c r="F174">
        <v>540.19329164297903</v>
      </c>
      <c r="G174">
        <v>216984</v>
      </c>
      <c r="H174">
        <v>24190</v>
      </c>
      <c r="I174">
        <v>846</v>
      </c>
      <c r="J174">
        <v>2507</v>
      </c>
      <c r="K174">
        <v>2525</v>
      </c>
      <c r="L174">
        <v>154443</v>
      </c>
      <c r="M174">
        <v>92609</v>
      </c>
      <c r="N174">
        <v>24.611668999999999</v>
      </c>
      <c r="O174">
        <v>8.1000757599999993</v>
      </c>
      <c r="P174">
        <v>9.6549078099999992</v>
      </c>
      <c r="Q174">
        <v>13.8132517</v>
      </c>
      <c r="R174">
        <v>8.1918824899999994</v>
      </c>
      <c r="S174">
        <v>8.1420951099999996</v>
      </c>
      <c r="T174">
        <v>1</v>
      </c>
    </row>
    <row r="175" spans="1:20" x14ac:dyDescent="0.55000000000000004">
      <c r="A175">
        <v>174</v>
      </c>
      <c r="B175" t="s">
        <v>121</v>
      </c>
      <c r="C175" t="s">
        <v>138</v>
      </c>
      <c r="D175">
        <v>190.39</v>
      </c>
      <c r="E175">
        <v>20991</v>
      </c>
      <c r="F175">
        <v>110.25263931929199</v>
      </c>
      <c r="G175">
        <v>20850</v>
      </c>
      <c r="H175">
        <v>16</v>
      </c>
      <c r="I175">
        <v>25</v>
      </c>
      <c r="J175">
        <v>50</v>
      </c>
      <c r="K175">
        <v>50</v>
      </c>
      <c r="L175">
        <v>13060</v>
      </c>
      <c r="M175">
        <v>7931</v>
      </c>
      <c r="N175">
        <v>10.589586499999999</v>
      </c>
      <c r="O175">
        <v>3.2771822400000001</v>
      </c>
      <c r="P175">
        <v>18.9813917</v>
      </c>
      <c r="Q175">
        <v>26.882281299999999</v>
      </c>
      <c r="R175">
        <v>15.887213600000001</v>
      </c>
      <c r="S175">
        <v>16.0839161</v>
      </c>
      <c r="T175">
        <v>1</v>
      </c>
    </row>
    <row r="176" spans="1:20" x14ac:dyDescent="0.55000000000000004">
      <c r="A176">
        <v>175</v>
      </c>
      <c r="B176" t="s">
        <v>122</v>
      </c>
      <c r="C176" t="s">
        <v>138</v>
      </c>
      <c r="D176">
        <v>412.64</v>
      </c>
      <c r="E176">
        <v>40307</v>
      </c>
      <c r="F176">
        <v>97.680787126793334</v>
      </c>
      <c r="G176">
        <v>39743</v>
      </c>
      <c r="H176">
        <v>330</v>
      </c>
      <c r="I176">
        <v>67</v>
      </c>
      <c r="J176">
        <v>142</v>
      </c>
      <c r="K176">
        <v>25</v>
      </c>
      <c r="L176">
        <v>25585</v>
      </c>
      <c r="M176">
        <v>14722</v>
      </c>
      <c r="N176">
        <v>14.7000195</v>
      </c>
      <c r="O176">
        <v>3.7052960700000002</v>
      </c>
      <c r="P176">
        <v>7.2310982499999996</v>
      </c>
      <c r="Q176">
        <v>9.4150161200000007</v>
      </c>
      <c r="R176">
        <v>5.4323626300000001</v>
      </c>
      <c r="S176">
        <v>9.8258706500000006</v>
      </c>
      <c r="T176">
        <v>1</v>
      </c>
    </row>
    <row r="177" spans="1:20" x14ac:dyDescent="0.55000000000000004">
      <c r="A177">
        <v>176</v>
      </c>
      <c r="B177" t="s">
        <v>175</v>
      </c>
      <c r="C177" t="s">
        <v>138</v>
      </c>
      <c r="D177">
        <v>398.69</v>
      </c>
      <c r="E177">
        <v>19490</v>
      </c>
      <c r="F177">
        <v>48.885098698236725</v>
      </c>
      <c r="G177">
        <v>19295</v>
      </c>
      <c r="H177">
        <v>111</v>
      </c>
      <c r="I177">
        <v>37</v>
      </c>
      <c r="J177">
        <v>33</v>
      </c>
      <c r="K177">
        <v>14</v>
      </c>
      <c r="L177">
        <v>12509</v>
      </c>
      <c r="M177">
        <v>6981</v>
      </c>
      <c r="N177">
        <v>14.133823599999999</v>
      </c>
      <c r="O177">
        <v>4.4447997399999997</v>
      </c>
      <c r="P177">
        <v>9.85760653</v>
      </c>
      <c r="Q177">
        <v>10.741590199999999</v>
      </c>
      <c r="R177">
        <v>8.0898243000000001</v>
      </c>
      <c r="S177">
        <v>14.254725799999999</v>
      </c>
      <c r="T177">
        <v>0</v>
      </c>
    </row>
    <row r="178" spans="1:20" x14ac:dyDescent="0.55000000000000004">
      <c r="A178">
        <v>177</v>
      </c>
      <c r="B178" t="s">
        <v>176</v>
      </c>
      <c r="C178" t="s">
        <v>138</v>
      </c>
      <c r="D178">
        <v>309.31</v>
      </c>
      <c r="E178">
        <v>22747</v>
      </c>
      <c r="F178">
        <v>73.541107626652874</v>
      </c>
      <c r="G178">
        <v>22446</v>
      </c>
      <c r="H178">
        <v>73</v>
      </c>
      <c r="I178">
        <v>86</v>
      </c>
      <c r="J178">
        <v>48</v>
      </c>
      <c r="K178">
        <v>94</v>
      </c>
      <c r="L178">
        <v>14260</v>
      </c>
      <c r="M178">
        <v>8487</v>
      </c>
      <c r="N178">
        <v>10.014025200000001</v>
      </c>
      <c r="O178">
        <v>3.0084151499999998</v>
      </c>
      <c r="P178">
        <v>13.425739</v>
      </c>
      <c r="Q178">
        <v>18.518518499999999</v>
      </c>
      <c r="R178">
        <v>11.839109499999999</v>
      </c>
      <c r="S178">
        <v>10.234129899999999</v>
      </c>
      <c r="T178">
        <v>0</v>
      </c>
    </row>
    <row r="179" spans="1:20" x14ac:dyDescent="0.55000000000000004">
      <c r="A179">
        <v>178</v>
      </c>
      <c r="B179" t="s">
        <v>177</v>
      </c>
      <c r="C179" t="s">
        <v>138</v>
      </c>
      <c r="D179">
        <v>308.72000000000003</v>
      </c>
      <c r="E179">
        <v>27446</v>
      </c>
      <c r="F179">
        <v>88.902565431458925</v>
      </c>
      <c r="G179">
        <v>27146</v>
      </c>
      <c r="H179">
        <v>51</v>
      </c>
      <c r="I179">
        <v>64</v>
      </c>
      <c r="J179">
        <v>132</v>
      </c>
      <c r="K179">
        <v>53</v>
      </c>
      <c r="L179">
        <v>17256</v>
      </c>
      <c r="M179">
        <v>10190</v>
      </c>
      <c r="N179">
        <v>18.608020400000001</v>
      </c>
      <c r="O179">
        <v>5.4473806199999997</v>
      </c>
      <c r="P179">
        <v>5.6327945399999999</v>
      </c>
      <c r="Q179">
        <v>5.0322580600000002</v>
      </c>
      <c r="R179">
        <v>5.1769821299999998</v>
      </c>
      <c r="S179">
        <v>7.8811636099999998</v>
      </c>
      <c r="T179">
        <v>0</v>
      </c>
    </row>
    <row r="180" spans="1:20" x14ac:dyDescent="0.55000000000000004">
      <c r="A180">
        <v>179</v>
      </c>
      <c r="B180" t="s">
        <v>178</v>
      </c>
      <c r="C180" t="s">
        <v>138</v>
      </c>
      <c r="D180">
        <v>447.2</v>
      </c>
      <c r="E180">
        <v>18993</v>
      </c>
      <c r="F180">
        <v>42.470930232558139</v>
      </c>
      <c r="G180">
        <v>18905</v>
      </c>
      <c r="H180">
        <v>15</v>
      </c>
      <c r="I180">
        <v>39</v>
      </c>
      <c r="J180">
        <v>15</v>
      </c>
      <c r="K180">
        <v>19</v>
      </c>
      <c r="L180">
        <v>12602</v>
      </c>
      <c r="M180">
        <v>6391</v>
      </c>
      <c r="N180">
        <v>15.4816696</v>
      </c>
      <c r="O180">
        <v>4.1263291500000001</v>
      </c>
      <c r="P180">
        <v>12.5120463</v>
      </c>
      <c r="Q180">
        <v>15.4133002</v>
      </c>
      <c r="R180">
        <v>9.6754122200000001</v>
      </c>
      <c r="S180">
        <v>15.6844106</v>
      </c>
      <c r="T180">
        <v>0</v>
      </c>
    </row>
    <row r="181" spans="1:20" x14ac:dyDescent="0.55000000000000004">
      <c r="A181">
        <v>180</v>
      </c>
      <c r="B181" t="s">
        <v>179</v>
      </c>
      <c r="C181" t="s">
        <v>138</v>
      </c>
      <c r="D181">
        <v>221.18</v>
      </c>
      <c r="E181">
        <v>7738</v>
      </c>
      <c r="F181">
        <v>34.985080025318744</v>
      </c>
      <c r="G181">
        <v>7695</v>
      </c>
      <c r="H181">
        <v>15</v>
      </c>
      <c r="I181">
        <v>16</v>
      </c>
      <c r="J181">
        <v>10</v>
      </c>
      <c r="K181">
        <v>2</v>
      </c>
      <c r="L181">
        <v>5015</v>
      </c>
      <c r="M181">
        <v>2723</v>
      </c>
      <c r="N181">
        <v>9.4715852399999996</v>
      </c>
      <c r="O181">
        <v>3.1704885300000001</v>
      </c>
      <c r="P181">
        <v>15.2193965</v>
      </c>
      <c r="Q181">
        <v>20.351878299999999</v>
      </c>
      <c r="R181">
        <v>11.365332</v>
      </c>
      <c r="S181">
        <v>18.4300341</v>
      </c>
      <c r="T181">
        <v>0</v>
      </c>
    </row>
    <row r="182" spans="1:20" x14ac:dyDescent="0.55000000000000004">
      <c r="A182">
        <v>181</v>
      </c>
      <c r="B182" t="s">
        <v>180</v>
      </c>
      <c r="C182" t="s">
        <v>138</v>
      </c>
      <c r="D182">
        <v>499.79</v>
      </c>
      <c r="E182">
        <v>130598</v>
      </c>
      <c r="F182">
        <v>261.305748414334</v>
      </c>
      <c r="G182">
        <v>122013</v>
      </c>
      <c r="H182">
        <v>2660</v>
      </c>
      <c r="I182">
        <v>320</v>
      </c>
      <c r="J182">
        <v>4821</v>
      </c>
      <c r="K182">
        <v>784</v>
      </c>
      <c r="L182">
        <v>69148</v>
      </c>
      <c r="M182">
        <v>61450</v>
      </c>
      <c r="N182">
        <v>36.245444599999999</v>
      </c>
      <c r="O182">
        <v>15.257129600000001</v>
      </c>
      <c r="P182">
        <v>14.3816521</v>
      </c>
      <c r="Q182">
        <v>10.5675147</v>
      </c>
      <c r="R182">
        <v>17.188413099999998</v>
      </c>
      <c r="S182">
        <v>7.86494538</v>
      </c>
      <c r="T182">
        <v>1</v>
      </c>
    </row>
    <row r="183" spans="1:20" x14ac:dyDescent="0.55000000000000004">
      <c r="A183">
        <v>182</v>
      </c>
      <c r="B183" t="s">
        <v>181</v>
      </c>
      <c r="C183" t="s">
        <v>138</v>
      </c>
      <c r="D183">
        <v>260.39</v>
      </c>
      <c r="E183">
        <v>16119</v>
      </c>
      <c r="F183">
        <v>61.90329889780714</v>
      </c>
      <c r="G183">
        <v>15990</v>
      </c>
      <c r="H183">
        <v>10</v>
      </c>
      <c r="I183">
        <v>20</v>
      </c>
      <c r="J183">
        <v>51</v>
      </c>
      <c r="K183">
        <v>48</v>
      </c>
      <c r="L183">
        <v>10511</v>
      </c>
      <c r="M183">
        <v>5608</v>
      </c>
      <c r="N183">
        <v>15.421938900000001</v>
      </c>
      <c r="O183">
        <v>4.8710874300000002</v>
      </c>
      <c r="P183">
        <v>6.4394652600000004</v>
      </c>
      <c r="Q183">
        <v>8.1164955800000005</v>
      </c>
      <c r="R183">
        <v>5.0467076799999999</v>
      </c>
      <c r="S183">
        <v>8.1928523299999991</v>
      </c>
      <c r="T183">
        <v>1</v>
      </c>
    </row>
    <row r="184" spans="1:20" x14ac:dyDescent="0.55000000000000004">
      <c r="A184">
        <v>183</v>
      </c>
      <c r="B184" t="s">
        <v>126</v>
      </c>
      <c r="C184" t="s">
        <v>138</v>
      </c>
      <c r="D184">
        <v>161.55000000000001</v>
      </c>
      <c r="E184">
        <v>6976</v>
      </c>
      <c r="F184">
        <v>43.18167749922624</v>
      </c>
      <c r="G184">
        <v>6915</v>
      </c>
      <c r="H184">
        <v>20</v>
      </c>
      <c r="I184">
        <v>15</v>
      </c>
      <c r="J184">
        <v>21</v>
      </c>
      <c r="K184">
        <v>5</v>
      </c>
      <c r="L184">
        <v>4397</v>
      </c>
      <c r="M184">
        <v>2579</v>
      </c>
      <c r="N184">
        <v>12.644985200000001</v>
      </c>
      <c r="O184">
        <v>3.9117580200000002</v>
      </c>
      <c r="P184">
        <v>9.4792276199999996</v>
      </c>
      <c r="Q184">
        <v>11.5527292</v>
      </c>
      <c r="R184">
        <v>7.6657824899999998</v>
      </c>
      <c r="S184">
        <v>11.9592875</v>
      </c>
      <c r="T184">
        <v>0</v>
      </c>
    </row>
    <row r="185" spans="1:20" x14ac:dyDescent="0.55000000000000004">
      <c r="A185">
        <v>184</v>
      </c>
      <c r="B185" t="s">
        <v>182</v>
      </c>
      <c r="C185" t="s">
        <v>138</v>
      </c>
      <c r="D185">
        <v>234.57</v>
      </c>
      <c r="E185">
        <v>165058</v>
      </c>
      <c r="F185">
        <v>703.66201986613805</v>
      </c>
      <c r="G185">
        <v>151216</v>
      </c>
      <c r="H185">
        <v>12410</v>
      </c>
      <c r="I185">
        <v>284</v>
      </c>
      <c r="J185">
        <v>917</v>
      </c>
      <c r="K185">
        <v>231</v>
      </c>
      <c r="L185">
        <v>109217</v>
      </c>
      <c r="M185">
        <v>55841</v>
      </c>
      <c r="N185">
        <v>21.758517399999999</v>
      </c>
      <c r="O185">
        <v>6.4742668300000004</v>
      </c>
      <c r="P185">
        <v>12.4767028</v>
      </c>
      <c r="Q185">
        <v>17.096145</v>
      </c>
      <c r="R185">
        <v>10.8453217</v>
      </c>
      <c r="S185">
        <v>11.416889400000001</v>
      </c>
      <c r="T185">
        <v>1</v>
      </c>
    </row>
    <row r="186" spans="1:20" x14ac:dyDescent="0.55000000000000004">
      <c r="A186">
        <v>185</v>
      </c>
      <c r="B186" t="s">
        <v>183</v>
      </c>
      <c r="C186" t="s">
        <v>138</v>
      </c>
      <c r="D186">
        <v>256.89</v>
      </c>
      <c r="E186">
        <v>16773</v>
      </c>
      <c r="F186">
        <v>65.292537662034334</v>
      </c>
      <c r="G186">
        <v>16690</v>
      </c>
      <c r="H186">
        <v>15</v>
      </c>
      <c r="I186">
        <v>32</v>
      </c>
      <c r="J186">
        <v>28</v>
      </c>
      <c r="K186">
        <v>8</v>
      </c>
      <c r="L186">
        <v>11163</v>
      </c>
      <c r="M186">
        <v>5610</v>
      </c>
      <c r="N186">
        <v>12.2726866</v>
      </c>
      <c r="O186">
        <v>3.5295171500000002</v>
      </c>
      <c r="P186">
        <v>11.670910599999999</v>
      </c>
      <c r="Q186">
        <v>14.7683398</v>
      </c>
      <c r="R186">
        <v>9.8701298699999995</v>
      </c>
      <c r="S186">
        <v>12.560801100000001</v>
      </c>
      <c r="T186">
        <v>1</v>
      </c>
    </row>
    <row r="187" spans="1:20" x14ac:dyDescent="0.55000000000000004">
      <c r="A187">
        <v>186</v>
      </c>
      <c r="B187" t="s">
        <v>184</v>
      </c>
      <c r="C187" t="s">
        <v>138</v>
      </c>
      <c r="D187">
        <v>403.29</v>
      </c>
      <c r="E187">
        <v>106107</v>
      </c>
      <c r="F187">
        <v>263.10347392695081</v>
      </c>
      <c r="G187">
        <v>98411</v>
      </c>
      <c r="H187">
        <v>5916</v>
      </c>
      <c r="I187">
        <v>297</v>
      </c>
      <c r="J187">
        <v>1161</v>
      </c>
      <c r="K187">
        <v>322</v>
      </c>
      <c r="L187">
        <v>66140</v>
      </c>
      <c r="M187">
        <v>39967</v>
      </c>
      <c r="N187">
        <v>22.723011799999998</v>
      </c>
      <c r="O187">
        <v>8.7526458999999992</v>
      </c>
      <c r="P187">
        <v>14.6943267</v>
      </c>
      <c r="Q187">
        <v>18.508837400000001</v>
      </c>
      <c r="R187">
        <v>13.7729456</v>
      </c>
      <c r="S187">
        <v>12.5077272</v>
      </c>
      <c r="T187">
        <v>1</v>
      </c>
    </row>
    <row r="188" spans="1:20" x14ac:dyDescent="0.55000000000000004">
      <c r="A188">
        <v>187</v>
      </c>
      <c r="B188" t="s">
        <v>128</v>
      </c>
      <c r="C188" t="s">
        <v>138</v>
      </c>
      <c r="D188">
        <v>413.17</v>
      </c>
      <c r="E188">
        <v>35069</v>
      </c>
      <c r="F188">
        <v>84.877895297335229</v>
      </c>
      <c r="G188">
        <v>34462</v>
      </c>
      <c r="H188">
        <v>138</v>
      </c>
      <c r="I188">
        <v>259</v>
      </c>
      <c r="J188">
        <v>123</v>
      </c>
      <c r="K188">
        <v>87</v>
      </c>
      <c r="L188">
        <v>22008</v>
      </c>
      <c r="M188">
        <v>13061</v>
      </c>
      <c r="N188">
        <v>16.080516200000002</v>
      </c>
      <c r="O188">
        <v>4.9845510700000002</v>
      </c>
      <c r="P188">
        <v>9.1922343000000009</v>
      </c>
      <c r="Q188">
        <v>10.441454500000001</v>
      </c>
      <c r="R188">
        <v>8.9375866899999998</v>
      </c>
      <c r="S188">
        <v>8.0846807799999993</v>
      </c>
      <c r="T188">
        <v>0</v>
      </c>
    </row>
    <row r="189" spans="1:20" x14ac:dyDescent="0.55000000000000004">
      <c r="A189">
        <v>188</v>
      </c>
      <c r="B189" t="s">
        <v>129</v>
      </c>
      <c r="C189" t="s">
        <v>138</v>
      </c>
      <c r="D189">
        <v>364.88</v>
      </c>
      <c r="E189">
        <v>8176</v>
      </c>
      <c r="F189">
        <v>22.407366805525104</v>
      </c>
      <c r="G189">
        <v>8140</v>
      </c>
      <c r="H189">
        <v>1</v>
      </c>
      <c r="I189">
        <v>17</v>
      </c>
      <c r="J189">
        <v>15</v>
      </c>
      <c r="K189">
        <v>3</v>
      </c>
      <c r="L189">
        <v>5403</v>
      </c>
      <c r="M189">
        <v>2773</v>
      </c>
      <c r="N189">
        <v>13.399963</v>
      </c>
      <c r="O189">
        <v>3.0353507300000002</v>
      </c>
      <c r="P189">
        <v>9.1640866899999995</v>
      </c>
      <c r="Q189">
        <v>11.126564699999999</v>
      </c>
      <c r="R189">
        <v>7.3287671200000002</v>
      </c>
      <c r="S189">
        <v>11.638491500000001</v>
      </c>
      <c r="T189">
        <v>0</v>
      </c>
    </row>
    <row r="190" spans="1:20" x14ac:dyDescent="0.55000000000000004">
      <c r="A190">
        <v>189</v>
      </c>
      <c r="B190" t="s">
        <v>185</v>
      </c>
      <c r="C190" t="s">
        <v>138</v>
      </c>
      <c r="D190">
        <v>384.07</v>
      </c>
      <c r="E190">
        <v>44920</v>
      </c>
      <c r="F190">
        <v>116.9578462259484</v>
      </c>
      <c r="G190">
        <v>44274</v>
      </c>
      <c r="H190">
        <v>371</v>
      </c>
      <c r="I190">
        <v>83</v>
      </c>
      <c r="J190">
        <v>157</v>
      </c>
      <c r="K190">
        <v>35</v>
      </c>
      <c r="L190">
        <v>28368</v>
      </c>
      <c r="M190">
        <v>16552</v>
      </c>
      <c r="N190">
        <v>23.815566799999999</v>
      </c>
      <c r="O190">
        <v>5.8516638499999996</v>
      </c>
      <c r="P190">
        <v>6.5819573699999996</v>
      </c>
      <c r="Q190">
        <v>8.66166853</v>
      </c>
      <c r="R190">
        <v>5.2093419599999997</v>
      </c>
      <c r="S190">
        <v>8.1981359999999999</v>
      </c>
      <c r="T190">
        <v>1</v>
      </c>
    </row>
    <row r="191" spans="1:20" x14ac:dyDescent="0.55000000000000004">
      <c r="A191">
        <v>190</v>
      </c>
      <c r="B191" t="s">
        <v>130</v>
      </c>
      <c r="C191" t="s">
        <v>138</v>
      </c>
      <c r="D191">
        <v>514.41999999999996</v>
      </c>
      <c r="E191">
        <v>23717</v>
      </c>
      <c r="F191">
        <v>46.104350530694767</v>
      </c>
      <c r="G191">
        <v>23625</v>
      </c>
      <c r="H191">
        <v>23</v>
      </c>
      <c r="I191">
        <v>28</v>
      </c>
      <c r="J191">
        <v>18</v>
      </c>
      <c r="K191">
        <v>23</v>
      </c>
      <c r="L191">
        <v>14989</v>
      </c>
      <c r="M191">
        <v>8728</v>
      </c>
      <c r="N191">
        <v>10.8145974</v>
      </c>
      <c r="O191">
        <v>2.8821135500000001</v>
      </c>
      <c r="P191">
        <v>14.296708000000001</v>
      </c>
      <c r="Q191">
        <v>18.0585852</v>
      </c>
      <c r="R191">
        <v>11.5780578</v>
      </c>
      <c r="S191">
        <v>17.138523800000002</v>
      </c>
      <c r="T191">
        <v>0</v>
      </c>
    </row>
    <row r="192" spans="1:20" x14ac:dyDescent="0.55000000000000004">
      <c r="A192">
        <v>191</v>
      </c>
      <c r="B192" t="s">
        <v>131</v>
      </c>
      <c r="C192" t="s">
        <v>138</v>
      </c>
      <c r="D192">
        <v>403.57</v>
      </c>
      <c r="E192">
        <v>71951</v>
      </c>
      <c r="F192">
        <v>178.28629481874273</v>
      </c>
      <c r="G192">
        <v>67532</v>
      </c>
      <c r="H192">
        <v>3795</v>
      </c>
      <c r="I192">
        <v>153</v>
      </c>
      <c r="J192">
        <v>296</v>
      </c>
      <c r="K192">
        <v>175</v>
      </c>
      <c r="L192">
        <v>46603</v>
      </c>
      <c r="M192">
        <v>25348</v>
      </c>
      <c r="N192">
        <v>15.5891252</v>
      </c>
      <c r="O192">
        <v>5.1348625600000002</v>
      </c>
      <c r="P192">
        <v>14.8926049</v>
      </c>
      <c r="Q192">
        <v>20.8136394</v>
      </c>
      <c r="R192">
        <v>13.2868788</v>
      </c>
      <c r="S192">
        <v>11.637676900000001</v>
      </c>
      <c r="T192">
        <v>0</v>
      </c>
    </row>
    <row r="193" spans="1:20" x14ac:dyDescent="0.55000000000000004">
      <c r="A193">
        <v>192</v>
      </c>
      <c r="B193" t="s">
        <v>186</v>
      </c>
      <c r="C193" t="s">
        <v>138</v>
      </c>
      <c r="D193">
        <v>369.96</v>
      </c>
      <c r="E193">
        <v>25948</v>
      </c>
      <c r="F193">
        <v>70.137312141853172</v>
      </c>
      <c r="G193">
        <v>25758</v>
      </c>
      <c r="H193">
        <v>10</v>
      </c>
      <c r="I193">
        <v>40</v>
      </c>
      <c r="J193">
        <v>41</v>
      </c>
      <c r="K193">
        <v>99</v>
      </c>
      <c r="L193">
        <v>16396</v>
      </c>
      <c r="M193">
        <v>9552</v>
      </c>
      <c r="N193">
        <v>18.565503799999998</v>
      </c>
      <c r="O193">
        <v>5.5867284699999997</v>
      </c>
      <c r="P193">
        <v>5.57257304</v>
      </c>
      <c r="Q193">
        <v>6.6106596900000003</v>
      </c>
      <c r="R193">
        <v>4.4338875699999996</v>
      </c>
      <c r="S193">
        <v>7.4941995400000003</v>
      </c>
      <c r="T193">
        <v>1</v>
      </c>
    </row>
    <row r="194" spans="1:20" x14ac:dyDescent="0.55000000000000004">
      <c r="A194">
        <v>193</v>
      </c>
      <c r="B194" t="s">
        <v>132</v>
      </c>
      <c r="C194" t="s">
        <v>138</v>
      </c>
      <c r="D194">
        <v>505.24</v>
      </c>
      <c r="E194">
        <v>23265</v>
      </c>
      <c r="F194">
        <v>46.047423006887811</v>
      </c>
      <c r="G194">
        <v>23127</v>
      </c>
      <c r="H194">
        <v>2</v>
      </c>
      <c r="I194">
        <v>50</v>
      </c>
      <c r="J194">
        <v>41</v>
      </c>
      <c r="K194">
        <v>45</v>
      </c>
      <c r="L194">
        <v>15292</v>
      </c>
      <c r="M194">
        <v>7973</v>
      </c>
      <c r="N194">
        <v>16.583834700000001</v>
      </c>
      <c r="O194">
        <v>5.1660999199999997</v>
      </c>
      <c r="P194">
        <v>7.7043614500000004</v>
      </c>
      <c r="Q194">
        <v>8.1365666900000004</v>
      </c>
      <c r="R194">
        <v>6.1687229099999996</v>
      </c>
      <c r="S194">
        <v>11.040339700000001</v>
      </c>
      <c r="T194">
        <v>0</v>
      </c>
    </row>
    <row r="195" spans="1:20" x14ac:dyDescent="0.55000000000000004">
      <c r="A195">
        <v>194</v>
      </c>
      <c r="B195" t="s">
        <v>187</v>
      </c>
      <c r="C195" t="s">
        <v>138</v>
      </c>
      <c r="D195">
        <v>335.52</v>
      </c>
      <c r="E195">
        <v>27651</v>
      </c>
      <c r="F195">
        <v>82.412374821173103</v>
      </c>
      <c r="G195">
        <v>27473</v>
      </c>
      <c r="H195">
        <v>29</v>
      </c>
      <c r="I195">
        <v>73</v>
      </c>
      <c r="J195">
        <v>37</v>
      </c>
      <c r="K195">
        <v>39</v>
      </c>
      <c r="L195">
        <v>17369</v>
      </c>
      <c r="M195">
        <v>10282</v>
      </c>
      <c r="N195">
        <v>15.809775999999999</v>
      </c>
      <c r="O195">
        <v>4.2201623599999998</v>
      </c>
      <c r="P195">
        <v>5.2254963099999996</v>
      </c>
      <c r="Q195">
        <v>6.1232349199999998</v>
      </c>
      <c r="R195">
        <v>3.9095619400000001</v>
      </c>
      <c r="S195">
        <v>7.9565217400000003</v>
      </c>
      <c r="T195">
        <v>1</v>
      </c>
    </row>
    <row r="196" spans="1:20" x14ac:dyDescent="0.55000000000000004">
      <c r="A196">
        <v>195</v>
      </c>
      <c r="B196" t="s">
        <v>188</v>
      </c>
      <c r="C196" t="s">
        <v>189</v>
      </c>
      <c r="D196">
        <v>674.43</v>
      </c>
      <c r="E196">
        <v>10145</v>
      </c>
      <c r="F196">
        <v>15.042332043355131</v>
      </c>
      <c r="G196">
        <v>10026</v>
      </c>
      <c r="H196">
        <v>27</v>
      </c>
      <c r="I196">
        <v>56</v>
      </c>
      <c r="J196">
        <v>26</v>
      </c>
      <c r="K196">
        <v>10</v>
      </c>
      <c r="L196">
        <v>7368</v>
      </c>
      <c r="M196">
        <v>2777</v>
      </c>
      <c r="N196">
        <v>14.115092300000001</v>
      </c>
      <c r="O196">
        <v>3.2437567899999999</v>
      </c>
      <c r="P196">
        <v>17.250996000000001</v>
      </c>
      <c r="Q196">
        <v>27.2045028</v>
      </c>
      <c r="R196">
        <v>16.617398600000001</v>
      </c>
      <c r="S196">
        <v>11.5069357</v>
      </c>
      <c r="T196">
        <v>0</v>
      </c>
    </row>
    <row r="197" spans="1:20" x14ac:dyDescent="0.55000000000000004">
      <c r="A197">
        <v>196</v>
      </c>
      <c r="B197" t="s">
        <v>190</v>
      </c>
      <c r="C197" t="s">
        <v>189</v>
      </c>
      <c r="D197">
        <v>917.83</v>
      </c>
      <c r="E197">
        <v>8972</v>
      </c>
      <c r="F197">
        <v>9.7752307072115752</v>
      </c>
      <c r="G197">
        <v>8422</v>
      </c>
      <c r="H197">
        <v>213</v>
      </c>
      <c r="I197">
        <v>304</v>
      </c>
      <c r="J197">
        <v>24</v>
      </c>
      <c r="K197">
        <v>9</v>
      </c>
      <c r="L197">
        <v>6009</v>
      </c>
      <c r="M197">
        <v>2963</v>
      </c>
      <c r="N197">
        <v>16.2755866</v>
      </c>
      <c r="O197">
        <v>3.82759195</v>
      </c>
      <c r="P197">
        <v>14.4817795</v>
      </c>
      <c r="Q197">
        <v>19.208010900000001</v>
      </c>
      <c r="R197">
        <v>12.309116100000001</v>
      </c>
      <c r="S197">
        <v>13.9679255</v>
      </c>
      <c r="T197">
        <v>0</v>
      </c>
    </row>
    <row r="198" spans="1:20" x14ac:dyDescent="0.55000000000000004">
      <c r="A198">
        <v>197</v>
      </c>
      <c r="B198" t="s">
        <v>191</v>
      </c>
      <c r="C198" t="s">
        <v>189</v>
      </c>
      <c r="D198">
        <v>827.46</v>
      </c>
      <c r="E198">
        <v>90509</v>
      </c>
      <c r="F198">
        <v>109.3817223793295</v>
      </c>
      <c r="G198">
        <v>86760</v>
      </c>
      <c r="H198">
        <v>1448</v>
      </c>
      <c r="I198">
        <v>543</v>
      </c>
      <c r="J198">
        <v>411</v>
      </c>
      <c r="K198">
        <v>1347</v>
      </c>
      <c r="L198">
        <v>55740</v>
      </c>
      <c r="M198">
        <v>34769</v>
      </c>
      <c r="N198">
        <v>18.0660208</v>
      </c>
      <c r="O198">
        <v>4.0365984900000003</v>
      </c>
      <c r="P198">
        <v>9.4979860899999995</v>
      </c>
      <c r="Q198">
        <v>11.895784600000001</v>
      </c>
      <c r="R198">
        <v>7.9338573700000001</v>
      </c>
      <c r="S198">
        <v>10.4949449</v>
      </c>
      <c r="T198">
        <v>1</v>
      </c>
    </row>
    <row r="199" spans="1:20" x14ac:dyDescent="0.55000000000000004">
      <c r="A199">
        <v>198</v>
      </c>
      <c r="B199" t="s">
        <v>192</v>
      </c>
      <c r="C199" t="s">
        <v>189</v>
      </c>
      <c r="D199">
        <v>574.15</v>
      </c>
      <c r="E199">
        <v>30605</v>
      </c>
      <c r="F199">
        <v>53.304885482887748</v>
      </c>
      <c r="G199">
        <v>30372</v>
      </c>
      <c r="H199">
        <v>35</v>
      </c>
      <c r="I199">
        <v>93</v>
      </c>
      <c r="J199">
        <v>85</v>
      </c>
      <c r="K199">
        <v>20</v>
      </c>
      <c r="L199">
        <v>20165</v>
      </c>
      <c r="M199">
        <v>10440</v>
      </c>
      <c r="N199">
        <v>18.9337962</v>
      </c>
      <c r="O199">
        <v>4.2301016599999999</v>
      </c>
      <c r="P199">
        <v>13.4755515</v>
      </c>
      <c r="Q199">
        <v>17.042324099999998</v>
      </c>
      <c r="R199">
        <v>12.1669518</v>
      </c>
      <c r="S199">
        <v>12.2930256</v>
      </c>
      <c r="T199">
        <v>0</v>
      </c>
    </row>
    <row r="200" spans="1:20" x14ac:dyDescent="0.55000000000000004">
      <c r="A200">
        <v>199</v>
      </c>
      <c r="B200" t="s">
        <v>193</v>
      </c>
      <c r="C200" t="s">
        <v>189</v>
      </c>
      <c r="D200">
        <v>476.94</v>
      </c>
      <c r="E200">
        <v>18185</v>
      </c>
      <c r="F200">
        <v>38.128485763408392</v>
      </c>
      <c r="G200">
        <v>17895</v>
      </c>
      <c r="H200">
        <v>23</v>
      </c>
      <c r="I200">
        <v>211</v>
      </c>
      <c r="J200">
        <v>24</v>
      </c>
      <c r="K200">
        <v>32</v>
      </c>
      <c r="L200">
        <v>12185</v>
      </c>
      <c r="M200">
        <v>6000</v>
      </c>
      <c r="N200">
        <v>19.039802999999999</v>
      </c>
      <c r="O200">
        <v>5.0143619199999998</v>
      </c>
      <c r="P200">
        <v>13.2148033</v>
      </c>
      <c r="Q200">
        <v>18.758141599999998</v>
      </c>
      <c r="R200">
        <v>12.0375423</v>
      </c>
      <c r="S200">
        <v>9.6812844499999997</v>
      </c>
      <c r="T200">
        <v>0</v>
      </c>
    </row>
    <row r="201" spans="1:20" x14ac:dyDescent="0.55000000000000004">
      <c r="A201">
        <v>200</v>
      </c>
      <c r="B201" t="s">
        <v>194</v>
      </c>
      <c r="C201" t="s">
        <v>189</v>
      </c>
      <c r="D201">
        <v>366.84</v>
      </c>
      <c r="E201">
        <v>14931</v>
      </c>
      <c r="F201">
        <v>40.701668302257119</v>
      </c>
      <c r="G201">
        <v>14695</v>
      </c>
      <c r="H201">
        <v>10</v>
      </c>
      <c r="I201">
        <v>139</v>
      </c>
      <c r="J201">
        <v>38</v>
      </c>
      <c r="K201">
        <v>49</v>
      </c>
      <c r="L201">
        <v>9782</v>
      </c>
      <c r="M201">
        <v>5149</v>
      </c>
      <c r="N201">
        <v>11.8278471</v>
      </c>
      <c r="O201">
        <v>2.5863831500000001</v>
      </c>
      <c r="P201">
        <v>20.649208900000001</v>
      </c>
      <c r="Q201">
        <v>28.9513678</v>
      </c>
      <c r="R201">
        <v>18.2323366</v>
      </c>
      <c r="S201">
        <v>16.054464899999999</v>
      </c>
      <c r="T201">
        <v>0</v>
      </c>
    </row>
    <row r="202" spans="1:20" x14ac:dyDescent="0.55000000000000004">
      <c r="A202">
        <v>201</v>
      </c>
      <c r="B202" t="s">
        <v>195</v>
      </c>
      <c r="C202" t="s">
        <v>189</v>
      </c>
      <c r="D202">
        <v>904</v>
      </c>
      <c r="E202">
        <v>7954</v>
      </c>
      <c r="F202">
        <v>8.7986725663716818</v>
      </c>
      <c r="G202">
        <v>6971</v>
      </c>
      <c r="H202">
        <v>49</v>
      </c>
      <c r="I202">
        <v>918</v>
      </c>
      <c r="J202">
        <v>10</v>
      </c>
      <c r="K202">
        <v>6</v>
      </c>
      <c r="L202">
        <v>5166</v>
      </c>
      <c r="M202">
        <v>2788</v>
      </c>
      <c r="N202">
        <v>14.5760743</v>
      </c>
      <c r="O202">
        <v>3.3681765399999999</v>
      </c>
      <c r="P202">
        <v>16.818181800000001</v>
      </c>
      <c r="Q202">
        <v>22.387344200000001</v>
      </c>
      <c r="R202">
        <v>14.255929099999999</v>
      </c>
      <c r="S202">
        <v>15.813168299999999</v>
      </c>
      <c r="T202">
        <v>0</v>
      </c>
    </row>
    <row r="203" spans="1:20" x14ac:dyDescent="0.55000000000000004">
      <c r="A203">
        <v>202</v>
      </c>
      <c r="B203" t="s">
        <v>196</v>
      </c>
      <c r="C203" t="s">
        <v>189</v>
      </c>
      <c r="D203">
        <v>556.14</v>
      </c>
      <c r="E203">
        <v>50057</v>
      </c>
      <c r="F203">
        <v>90.007911676915882</v>
      </c>
      <c r="G203">
        <v>49429</v>
      </c>
      <c r="H203">
        <v>104</v>
      </c>
      <c r="I203">
        <v>188</v>
      </c>
      <c r="J203">
        <v>144</v>
      </c>
      <c r="K203">
        <v>192</v>
      </c>
      <c r="L203">
        <v>31892</v>
      </c>
      <c r="M203">
        <v>18165</v>
      </c>
      <c r="N203">
        <v>17.251975399999999</v>
      </c>
      <c r="O203">
        <v>3.8630377500000002</v>
      </c>
      <c r="P203">
        <v>9.0749831899999993</v>
      </c>
      <c r="Q203">
        <v>11.6531558</v>
      </c>
      <c r="R203">
        <v>8.0043779599999993</v>
      </c>
      <c r="S203">
        <v>8.2771773700000004</v>
      </c>
      <c r="T203">
        <v>0</v>
      </c>
    </row>
    <row r="204" spans="1:20" x14ac:dyDescent="0.55000000000000004">
      <c r="A204">
        <v>203</v>
      </c>
      <c r="B204" t="s">
        <v>197</v>
      </c>
      <c r="C204" t="s">
        <v>189</v>
      </c>
      <c r="D204">
        <v>444.25</v>
      </c>
      <c r="E204">
        <v>111723</v>
      </c>
      <c r="F204">
        <v>251.48677546426561</v>
      </c>
      <c r="G204">
        <v>107747</v>
      </c>
      <c r="H204">
        <v>1242</v>
      </c>
      <c r="I204">
        <v>726</v>
      </c>
      <c r="J204">
        <v>428</v>
      </c>
      <c r="K204">
        <v>1580</v>
      </c>
      <c r="L204">
        <v>71684</v>
      </c>
      <c r="M204">
        <v>40039</v>
      </c>
      <c r="N204">
        <v>18.225824500000002</v>
      </c>
      <c r="O204">
        <v>3.6619050299999998</v>
      </c>
      <c r="P204">
        <v>12.5302165</v>
      </c>
      <c r="Q204">
        <v>17.586099699999998</v>
      </c>
      <c r="R204">
        <v>10.9708597</v>
      </c>
      <c r="S204">
        <v>9.9893026299999992</v>
      </c>
      <c r="T204">
        <v>1</v>
      </c>
    </row>
    <row r="205" spans="1:20" x14ac:dyDescent="0.55000000000000004">
      <c r="A205">
        <v>204</v>
      </c>
      <c r="B205" t="s">
        <v>198</v>
      </c>
      <c r="C205" t="s">
        <v>189</v>
      </c>
      <c r="D205">
        <v>321.31</v>
      </c>
      <c r="E205">
        <v>12200</v>
      </c>
      <c r="F205">
        <v>37.969562105132113</v>
      </c>
      <c r="G205">
        <v>11863</v>
      </c>
      <c r="H205">
        <v>30</v>
      </c>
      <c r="I205">
        <v>237</v>
      </c>
      <c r="J205">
        <v>35</v>
      </c>
      <c r="K205">
        <v>35</v>
      </c>
      <c r="L205">
        <v>8333</v>
      </c>
      <c r="M205">
        <v>3867</v>
      </c>
      <c r="N205">
        <v>21.420856799999999</v>
      </c>
      <c r="O205">
        <v>4.6801872099999997</v>
      </c>
      <c r="P205">
        <v>12.8591538</v>
      </c>
      <c r="Q205">
        <v>18.641174500000002</v>
      </c>
      <c r="R205">
        <v>11.3047574</v>
      </c>
      <c r="S205">
        <v>10.3274559</v>
      </c>
      <c r="T205">
        <v>0</v>
      </c>
    </row>
    <row r="206" spans="1:20" x14ac:dyDescent="0.55000000000000004">
      <c r="A206">
        <v>205</v>
      </c>
      <c r="B206" t="s">
        <v>199</v>
      </c>
      <c r="C206" t="s">
        <v>189</v>
      </c>
      <c r="D206">
        <v>571</v>
      </c>
      <c r="E206">
        <v>161378</v>
      </c>
      <c r="F206">
        <v>282.62346760070051</v>
      </c>
      <c r="G206">
        <v>133259</v>
      </c>
      <c r="H206">
        <v>24872</v>
      </c>
      <c r="I206">
        <v>685</v>
      </c>
      <c r="J206">
        <v>1487</v>
      </c>
      <c r="K206">
        <v>1075</v>
      </c>
      <c r="L206">
        <v>102485</v>
      </c>
      <c r="M206">
        <v>58893</v>
      </c>
      <c r="N206">
        <v>23.742011000000002</v>
      </c>
      <c r="O206">
        <v>6.30140996</v>
      </c>
      <c r="P206">
        <v>14.705770899999999</v>
      </c>
      <c r="Q206">
        <v>22.975086999999998</v>
      </c>
      <c r="R206">
        <v>11.852964999999999</v>
      </c>
      <c r="S206">
        <v>10.9998965</v>
      </c>
      <c r="T206">
        <v>1</v>
      </c>
    </row>
    <row r="207" spans="1:20" x14ac:dyDescent="0.55000000000000004">
      <c r="A207">
        <v>206</v>
      </c>
      <c r="B207" t="s">
        <v>200</v>
      </c>
      <c r="C207" t="s">
        <v>189</v>
      </c>
      <c r="D207">
        <v>507.41</v>
      </c>
      <c r="E207">
        <v>41502</v>
      </c>
      <c r="F207">
        <v>81.791844859186853</v>
      </c>
      <c r="G207">
        <v>40278</v>
      </c>
      <c r="H207">
        <v>705</v>
      </c>
      <c r="I207">
        <v>221</v>
      </c>
      <c r="J207">
        <v>156</v>
      </c>
      <c r="K207">
        <v>142</v>
      </c>
      <c r="L207">
        <v>26446</v>
      </c>
      <c r="M207">
        <v>15056</v>
      </c>
      <c r="N207">
        <v>16.066701999999999</v>
      </c>
      <c r="O207">
        <v>3.5128185699999999</v>
      </c>
      <c r="P207">
        <v>14.0848613</v>
      </c>
      <c r="Q207">
        <v>20.8565121</v>
      </c>
      <c r="R207">
        <v>11.6031599</v>
      </c>
      <c r="S207">
        <v>10.717385</v>
      </c>
      <c r="T207">
        <v>0</v>
      </c>
    </row>
    <row r="208" spans="1:20" x14ac:dyDescent="0.55000000000000004">
      <c r="A208">
        <v>207</v>
      </c>
      <c r="B208" t="s">
        <v>42</v>
      </c>
      <c r="C208" t="s">
        <v>189</v>
      </c>
      <c r="D208">
        <v>708.72</v>
      </c>
      <c r="E208">
        <v>135982</v>
      </c>
      <c r="F208">
        <v>191.86984987018849</v>
      </c>
      <c r="G208">
        <v>118737</v>
      </c>
      <c r="H208">
        <v>14383</v>
      </c>
      <c r="I208">
        <v>696</v>
      </c>
      <c r="J208">
        <v>1068</v>
      </c>
      <c r="K208">
        <v>1098</v>
      </c>
      <c r="L208">
        <v>86623</v>
      </c>
      <c r="M208">
        <v>49359</v>
      </c>
      <c r="N208">
        <v>21.488519199999999</v>
      </c>
      <c r="O208">
        <v>4.7677868500000002</v>
      </c>
      <c r="P208">
        <v>14.292002500000001</v>
      </c>
      <c r="Q208">
        <v>21.334610300000001</v>
      </c>
      <c r="R208">
        <v>12.370767000000001</v>
      </c>
      <c r="S208">
        <v>9.5705310299999997</v>
      </c>
      <c r="T208">
        <v>1</v>
      </c>
    </row>
    <row r="209" spans="1:20" x14ac:dyDescent="0.55000000000000004">
      <c r="A209">
        <v>208</v>
      </c>
      <c r="B209" t="s">
        <v>44</v>
      </c>
      <c r="C209" t="s">
        <v>189</v>
      </c>
      <c r="D209">
        <v>492.18</v>
      </c>
      <c r="E209">
        <v>49477</v>
      </c>
      <c r="F209">
        <v>100.52623024096874</v>
      </c>
      <c r="G209">
        <v>44827</v>
      </c>
      <c r="H209">
        <v>3725</v>
      </c>
      <c r="I209">
        <v>469</v>
      </c>
      <c r="J209">
        <v>191</v>
      </c>
      <c r="K209">
        <v>265</v>
      </c>
      <c r="L209">
        <v>31841</v>
      </c>
      <c r="M209">
        <v>17636</v>
      </c>
      <c r="N209">
        <v>15.8443516</v>
      </c>
      <c r="O209">
        <v>3.4263999200000002</v>
      </c>
      <c r="P209">
        <v>11.882482700000001</v>
      </c>
      <c r="Q209">
        <v>17.799227800000001</v>
      </c>
      <c r="R209">
        <v>9.5784173199999998</v>
      </c>
      <c r="S209">
        <v>10.2969621</v>
      </c>
      <c r="T209">
        <v>0</v>
      </c>
    </row>
    <row r="210" spans="1:20" x14ac:dyDescent="0.55000000000000004">
      <c r="A210">
        <v>209</v>
      </c>
      <c r="B210" t="s">
        <v>201</v>
      </c>
      <c r="C210" t="s">
        <v>189</v>
      </c>
      <c r="D210">
        <v>416.84</v>
      </c>
      <c r="E210">
        <v>21468</v>
      </c>
      <c r="F210">
        <v>51.501775261491225</v>
      </c>
      <c r="G210">
        <v>20993</v>
      </c>
      <c r="H210">
        <v>17</v>
      </c>
      <c r="I210">
        <v>378</v>
      </c>
      <c r="J210">
        <v>41</v>
      </c>
      <c r="K210">
        <v>39</v>
      </c>
      <c r="L210">
        <v>13963</v>
      </c>
      <c r="M210">
        <v>7505</v>
      </c>
      <c r="N210">
        <v>22.652725100000001</v>
      </c>
      <c r="O210">
        <v>5.0633817900000002</v>
      </c>
      <c r="P210">
        <v>10.395294099999999</v>
      </c>
      <c r="Q210">
        <v>13.843192200000001</v>
      </c>
      <c r="R210">
        <v>8.1128133699999996</v>
      </c>
      <c r="S210">
        <v>12.005928900000001</v>
      </c>
      <c r="T210">
        <v>0</v>
      </c>
    </row>
    <row r="211" spans="1:20" x14ac:dyDescent="0.55000000000000004">
      <c r="A211">
        <v>210</v>
      </c>
      <c r="B211" t="s">
        <v>202</v>
      </c>
      <c r="C211" t="s">
        <v>189</v>
      </c>
      <c r="D211">
        <v>715.6</v>
      </c>
      <c r="E211">
        <v>21398</v>
      </c>
      <c r="F211">
        <v>29.902179988820571</v>
      </c>
      <c r="G211">
        <v>20837</v>
      </c>
      <c r="H211">
        <v>15</v>
      </c>
      <c r="I211">
        <v>478</v>
      </c>
      <c r="J211">
        <v>57</v>
      </c>
      <c r="K211">
        <v>11</v>
      </c>
      <c r="L211">
        <v>14207</v>
      </c>
      <c r="M211">
        <v>7191</v>
      </c>
      <c r="N211">
        <v>14.6477089</v>
      </c>
      <c r="O211">
        <v>3.0125994199999999</v>
      </c>
      <c r="P211">
        <v>15.5614542</v>
      </c>
      <c r="Q211">
        <v>21.159054000000001</v>
      </c>
      <c r="R211">
        <v>13.3028806</v>
      </c>
      <c r="S211">
        <v>14.1585593</v>
      </c>
      <c r="T211">
        <v>0</v>
      </c>
    </row>
    <row r="212" spans="1:20" x14ac:dyDescent="0.55000000000000004">
      <c r="A212">
        <v>211</v>
      </c>
      <c r="B212" t="s">
        <v>203</v>
      </c>
      <c r="C212" t="s">
        <v>189</v>
      </c>
      <c r="D212">
        <v>1561.06</v>
      </c>
      <c r="E212">
        <v>34604</v>
      </c>
      <c r="F212">
        <v>22.166989097151937</v>
      </c>
      <c r="G212">
        <v>28353</v>
      </c>
      <c r="H212">
        <v>2184</v>
      </c>
      <c r="I212">
        <v>3820</v>
      </c>
      <c r="J212">
        <v>152</v>
      </c>
      <c r="K212">
        <v>95</v>
      </c>
      <c r="L212">
        <v>21848</v>
      </c>
      <c r="M212">
        <v>12756</v>
      </c>
      <c r="N212">
        <v>16.939765699999999</v>
      </c>
      <c r="O212">
        <v>3.8081288899999999</v>
      </c>
      <c r="P212">
        <v>17.075900399999998</v>
      </c>
      <c r="Q212">
        <v>20.9559748</v>
      </c>
      <c r="R212">
        <v>16.103504600000001</v>
      </c>
      <c r="S212">
        <v>14.3391521</v>
      </c>
      <c r="T212">
        <v>0</v>
      </c>
    </row>
    <row r="213" spans="1:20" x14ac:dyDescent="0.55000000000000004">
      <c r="A213">
        <v>212</v>
      </c>
      <c r="B213" t="s">
        <v>204</v>
      </c>
      <c r="C213" t="s">
        <v>189</v>
      </c>
      <c r="D213">
        <v>566.79999999999995</v>
      </c>
      <c r="E213">
        <v>24952</v>
      </c>
      <c r="F213">
        <v>44.022582921665496</v>
      </c>
      <c r="G213">
        <v>24665</v>
      </c>
      <c r="H213">
        <v>40</v>
      </c>
      <c r="I213">
        <v>160</v>
      </c>
      <c r="J213">
        <v>53</v>
      </c>
      <c r="K213">
        <v>34</v>
      </c>
      <c r="L213">
        <v>16401</v>
      </c>
      <c r="M213">
        <v>8551</v>
      </c>
      <c r="N213">
        <v>12.041948700000001</v>
      </c>
      <c r="O213">
        <v>2.76812389</v>
      </c>
      <c r="P213">
        <v>23.713400199999999</v>
      </c>
      <c r="Q213">
        <v>35.978586</v>
      </c>
      <c r="R213">
        <v>22.171945699999998</v>
      </c>
      <c r="S213">
        <v>13.563416699999999</v>
      </c>
      <c r="T213">
        <v>0</v>
      </c>
    </row>
    <row r="214" spans="1:20" x14ac:dyDescent="0.55000000000000004">
      <c r="A214">
        <v>213</v>
      </c>
      <c r="B214" t="s">
        <v>49</v>
      </c>
      <c r="C214" t="s">
        <v>189</v>
      </c>
      <c r="D214">
        <v>571.46</v>
      </c>
      <c r="E214">
        <v>57883</v>
      </c>
      <c r="F214">
        <v>101.28967906765128</v>
      </c>
      <c r="G214">
        <v>56639</v>
      </c>
      <c r="H214">
        <v>218</v>
      </c>
      <c r="I214">
        <v>276</v>
      </c>
      <c r="J214">
        <v>199</v>
      </c>
      <c r="K214">
        <v>551</v>
      </c>
      <c r="L214">
        <v>35745</v>
      </c>
      <c r="M214">
        <v>22138</v>
      </c>
      <c r="N214">
        <v>22.864736300000001</v>
      </c>
      <c r="O214">
        <v>4.9461463099999996</v>
      </c>
      <c r="P214">
        <v>6.0177853600000004</v>
      </c>
      <c r="Q214">
        <v>7.3665048500000001</v>
      </c>
      <c r="R214">
        <v>4.9816871599999999</v>
      </c>
      <c r="S214">
        <v>7.7162162199999997</v>
      </c>
      <c r="T214">
        <v>1</v>
      </c>
    </row>
    <row r="215" spans="1:20" x14ac:dyDescent="0.55000000000000004">
      <c r="A215">
        <v>214</v>
      </c>
      <c r="B215" t="s">
        <v>52</v>
      </c>
      <c r="C215" t="s">
        <v>189</v>
      </c>
      <c r="D215">
        <v>558.12</v>
      </c>
      <c r="E215">
        <v>12260</v>
      </c>
      <c r="F215">
        <v>21.966602164409089</v>
      </c>
      <c r="G215">
        <v>11802</v>
      </c>
      <c r="H215">
        <v>264</v>
      </c>
      <c r="I215">
        <v>145</v>
      </c>
      <c r="J215">
        <v>42</v>
      </c>
      <c r="K215">
        <v>7</v>
      </c>
      <c r="L215">
        <v>8057</v>
      </c>
      <c r="M215">
        <v>4203</v>
      </c>
      <c r="N215">
        <v>18.7787018</v>
      </c>
      <c r="O215">
        <v>4.9894501699999996</v>
      </c>
      <c r="P215">
        <v>14.5907166</v>
      </c>
      <c r="Q215">
        <v>20.829315300000001</v>
      </c>
      <c r="R215">
        <v>12.823920299999999</v>
      </c>
      <c r="S215">
        <v>10.9926169</v>
      </c>
      <c r="T215">
        <v>0</v>
      </c>
    </row>
    <row r="216" spans="1:20" x14ac:dyDescent="0.55000000000000004">
      <c r="A216">
        <v>215</v>
      </c>
      <c r="B216" t="s">
        <v>205</v>
      </c>
      <c r="C216" t="s">
        <v>189</v>
      </c>
      <c r="D216">
        <v>1170.03</v>
      </c>
      <c r="E216">
        <v>37780</v>
      </c>
      <c r="F216">
        <v>32.289770347768858</v>
      </c>
      <c r="G216">
        <v>36819</v>
      </c>
      <c r="H216">
        <v>16</v>
      </c>
      <c r="I216">
        <v>809</v>
      </c>
      <c r="J216">
        <v>99</v>
      </c>
      <c r="K216">
        <v>37</v>
      </c>
      <c r="L216">
        <v>24476</v>
      </c>
      <c r="M216">
        <v>13304</v>
      </c>
      <c r="N216">
        <v>18.912403999999999</v>
      </c>
      <c r="O216">
        <v>3.52590293</v>
      </c>
      <c r="P216">
        <v>14.612534200000001</v>
      </c>
      <c r="Q216">
        <v>18.591132999999999</v>
      </c>
      <c r="R216">
        <v>13.127551</v>
      </c>
      <c r="S216">
        <v>13.107314499999999</v>
      </c>
      <c r="T216">
        <v>0</v>
      </c>
    </row>
    <row r="217" spans="1:20" x14ac:dyDescent="0.55000000000000004">
      <c r="A217">
        <v>216</v>
      </c>
      <c r="B217" t="s">
        <v>206</v>
      </c>
      <c r="C217" t="s">
        <v>189</v>
      </c>
      <c r="D217">
        <v>766.34</v>
      </c>
      <c r="E217">
        <v>26831</v>
      </c>
      <c r="F217">
        <v>35.011874624840146</v>
      </c>
      <c r="G217">
        <v>26532</v>
      </c>
      <c r="H217">
        <v>23</v>
      </c>
      <c r="I217">
        <v>135</v>
      </c>
      <c r="J217">
        <v>106</v>
      </c>
      <c r="K217">
        <v>35</v>
      </c>
      <c r="L217">
        <v>17972</v>
      </c>
      <c r="M217">
        <v>8859</v>
      </c>
      <c r="N217">
        <v>20.4206544</v>
      </c>
      <c r="O217">
        <v>3.8003561100000001</v>
      </c>
      <c r="P217">
        <v>9.8998299000000003</v>
      </c>
      <c r="Q217">
        <v>12.251126299999999</v>
      </c>
      <c r="R217">
        <v>7.1444387000000003</v>
      </c>
      <c r="S217">
        <v>13.410788399999999</v>
      </c>
      <c r="T217">
        <v>0</v>
      </c>
    </row>
    <row r="218" spans="1:20" x14ac:dyDescent="0.55000000000000004">
      <c r="A218">
        <v>217</v>
      </c>
      <c r="B218" t="s">
        <v>207</v>
      </c>
      <c r="C218" t="s">
        <v>189</v>
      </c>
      <c r="D218">
        <v>576.41</v>
      </c>
      <c r="E218">
        <v>92879</v>
      </c>
      <c r="F218">
        <v>161.13356811991466</v>
      </c>
      <c r="G218">
        <v>87549</v>
      </c>
      <c r="H218">
        <v>3310</v>
      </c>
      <c r="I218">
        <v>438</v>
      </c>
      <c r="J218">
        <v>559</v>
      </c>
      <c r="K218">
        <v>1023</v>
      </c>
      <c r="L218">
        <v>58205</v>
      </c>
      <c r="M218">
        <v>34674</v>
      </c>
      <c r="N218">
        <v>26.978781900000001</v>
      </c>
      <c r="O218">
        <v>6.1472382100000003</v>
      </c>
      <c r="P218">
        <v>6.8137147799999997</v>
      </c>
      <c r="Q218">
        <v>8.9125715400000001</v>
      </c>
      <c r="R218">
        <v>5.7021371399999996</v>
      </c>
      <c r="S218">
        <v>7.3538908599999999</v>
      </c>
      <c r="T218">
        <v>1</v>
      </c>
    </row>
    <row r="219" spans="1:20" x14ac:dyDescent="0.55000000000000004">
      <c r="A219">
        <v>218</v>
      </c>
      <c r="B219" t="s">
        <v>208</v>
      </c>
      <c r="C219" t="s">
        <v>189</v>
      </c>
      <c r="D219">
        <v>467.82</v>
      </c>
      <c r="E219">
        <v>25040</v>
      </c>
      <c r="F219">
        <v>53.524859988884614</v>
      </c>
      <c r="G219">
        <v>24122</v>
      </c>
      <c r="H219">
        <v>133</v>
      </c>
      <c r="I219">
        <v>683</v>
      </c>
      <c r="J219">
        <v>69</v>
      </c>
      <c r="K219">
        <v>33</v>
      </c>
      <c r="L219">
        <v>16448</v>
      </c>
      <c r="M219">
        <v>8592</v>
      </c>
      <c r="N219">
        <v>26.872568099999999</v>
      </c>
      <c r="O219">
        <v>6.4931906599999998</v>
      </c>
      <c r="P219">
        <v>8.5147064799999992</v>
      </c>
      <c r="Q219">
        <v>10.264150900000001</v>
      </c>
      <c r="R219">
        <v>7.11646468</v>
      </c>
      <c r="S219">
        <v>10.1717902</v>
      </c>
      <c r="T219">
        <v>0</v>
      </c>
    </row>
    <row r="220" spans="1:20" x14ac:dyDescent="0.55000000000000004">
      <c r="A220">
        <v>219</v>
      </c>
      <c r="B220" t="s">
        <v>209</v>
      </c>
      <c r="C220" t="s">
        <v>189</v>
      </c>
      <c r="D220">
        <v>639.64</v>
      </c>
      <c r="E220">
        <v>430459</v>
      </c>
      <c r="F220">
        <v>672.97073353761493</v>
      </c>
      <c r="G220">
        <v>336651</v>
      </c>
      <c r="H220">
        <v>84257</v>
      </c>
      <c r="I220">
        <v>3132</v>
      </c>
      <c r="J220">
        <v>2902</v>
      </c>
      <c r="K220">
        <v>3517</v>
      </c>
      <c r="L220">
        <v>265430</v>
      </c>
      <c r="M220">
        <v>165029</v>
      </c>
      <c r="N220">
        <v>20.1454244</v>
      </c>
      <c r="O220">
        <v>4.8020193600000001</v>
      </c>
      <c r="P220">
        <v>16.4631781</v>
      </c>
      <c r="Q220">
        <v>25.2357066</v>
      </c>
      <c r="R220">
        <v>13.84395</v>
      </c>
      <c r="S220">
        <v>9.7068945099999997</v>
      </c>
      <c r="T220">
        <v>1</v>
      </c>
    </row>
    <row r="221" spans="1:20" x14ac:dyDescent="0.55000000000000004">
      <c r="A221">
        <v>220</v>
      </c>
      <c r="B221" t="s">
        <v>210</v>
      </c>
      <c r="C221" t="s">
        <v>189</v>
      </c>
      <c r="D221">
        <v>506.8</v>
      </c>
      <c r="E221">
        <v>21896</v>
      </c>
      <c r="F221">
        <v>43.204419889502759</v>
      </c>
      <c r="G221">
        <v>21694</v>
      </c>
      <c r="H221">
        <v>19</v>
      </c>
      <c r="I221">
        <v>114</v>
      </c>
      <c r="J221">
        <v>40</v>
      </c>
      <c r="K221">
        <v>29</v>
      </c>
      <c r="L221">
        <v>14388</v>
      </c>
      <c r="M221">
        <v>7508</v>
      </c>
      <c r="N221">
        <v>11.433138700000001</v>
      </c>
      <c r="O221">
        <v>2.2032249099999999</v>
      </c>
      <c r="P221">
        <v>22.323367699999999</v>
      </c>
      <c r="Q221">
        <v>33.181019300000003</v>
      </c>
      <c r="R221">
        <v>20.1047987</v>
      </c>
      <c r="S221">
        <v>14.9024246</v>
      </c>
      <c r="T221">
        <v>0</v>
      </c>
    </row>
    <row r="222" spans="1:20" x14ac:dyDescent="0.55000000000000004">
      <c r="A222">
        <v>221</v>
      </c>
      <c r="B222" t="s">
        <v>211</v>
      </c>
      <c r="C222" t="s">
        <v>189</v>
      </c>
      <c r="D222">
        <v>1101.8599999999999</v>
      </c>
      <c r="E222">
        <v>18052</v>
      </c>
      <c r="F222">
        <v>16.383206577968163</v>
      </c>
      <c r="G222">
        <v>17486</v>
      </c>
      <c r="H222">
        <v>243</v>
      </c>
      <c r="I222">
        <v>283</v>
      </c>
      <c r="J222">
        <v>26</v>
      </c>
      <c r="K222">
        <v>14</v>
      </c>
      <c r="L222">
        <v>12497</v>
      </c>
      <c r="M222">
        <v>5555</v>
      </c>
      <c r="N222">
        <v>21.173081499999999</v>
      </c>
      <c r="O222">
        <v>3.3528046699999998</v>
      </c>
      <c r="P222">
        <v>14.880644200000001</v>
      </c>
      <c r="Q222">
        <v>19.544779800000001</v>
      </c>
      <c r="R222">
        <v>13.598733899999999</v>
      </c>
      <c r="S222">
        <v>13.257944999999999</v>
      </c>
      <c r="T222">
        <v>0</v>
      </c>
    </row>
    <row r="223" spans="1:20" x14ac:dyDescent="0.55000000000000004">
      <c r="A223">
        <v>222</v>
      </c>
      <c r="B223" t="s">
        <v>212</v>
      </c>
      <c r="C223" t="s">
        <v>189</v>
      </c>
      <c r="D223">
        <v>465.07</v>
      </c>
      <c r="E223">
        <v>64273</v>
      </c>
      <c r="F223">
        <v>138.20070096974649</v>
      </c>
      <c r="G223">
        <v>63019</v>
      </c>
      <c r="H223">
        <v>259</v>
      </c>
      <c r="I223">
        <v>555</v>
      </c>
      <c r="J223">
        <v>318</v>
      </c>
      <c r="K223">
        <v>122</v>
      </c>
      <c r="L223">
        <v>41094</v>
      </c>
      <c r="M223">
        <v>23179</v>
      </c>
      <c r="N223">
        <v>30.9753249</v>
      </c>
      <c r="O223">
        <v>7.0253565</v>
      </c>
      <c r="P223">
        <v>8.54911566</v>
      </c>
      <c r="Q223">
        <v>11.2048541</v>
      </c>
      <c r="R223">
        <v>7.4980312700000002</v>
      </c>
      <c r="S223">
        <v>7.6915393099999996</v>
      </c>
      <c r="T223">
        <v>0</v>
      </c>
    </row>
    <row r="224" spans="1:20" x14ac:dyDescent="0.55000000000000004">
      <c r="A224">
        <v>223</v>
      </c>
      <c r="B224" t="s">
        <v>213</v>
      </c>
      <c r="C224" t="s">
        <v>189</v>
      </c>
      <c r="D224">
        <v>570.13</v>
      </c>
      <c r="E224">
        <v>38982</v>
      </c>
      <c r="F224">
        <v>68.373879641485274</v>
      </c>
      <c r="G224">
        <v>37827</v>
      </c>
      <c r="H224">
        <v>328</v>
      </c>
      <c r="I224">
        <v>144</v>
      </c>
      <c r="J224">
        <v>98</v>
      </c>
      <c r="K224">
        <v>585</v>
      </c>
      <c r="L224">
        <v>23966</v>
      </c>
      <c r="M224">
        <v>15016</v>
      </c>
      <c r="N224">
        <v>16.444129199999999</v>
      </c>
      <c r="O224">
        <v>4.2059584399999999</v>
      </c>
      <c r="P224">
        <v>14.080318699999999</v>
      </c>
      <c r="Q224">
        <v>19.159372900000001</v>
      </c>
      <c r="R224">
        <v>12.4962511</v>
      </c>
      <c r="S224">
        <v>10.7022876</v>
      </c>
      <c r="T224">
        <v>0</v>
      </c>
    </row>
    <row r="225" spans="1:20" x14ac:dyDescent="0.55000000000000004">
      <c r="A225">
        <v>224</v>
      </c>
      <c r="B225" t="s">
        <v>214</v>
      </c>
      <c r="C225" t="s">
        <v>189</v>
      </c>
      <c r="D225">
        <v>598.84</v>
      </c>
      <c r="E225">
        <v>43431</v>
      </c>
      <c r="F225">
        <v>72.525215416471838</v>
      </c>
      <c r="G225">
        <v>42919</v>
      </c>
      <c r="H225">
        <v>113</v>
      </c>
      <c r="I225">
        <v>143</v>
      </c>
      <c r="J225">
        <v>112</v>
      </c>
      <c r="K225">
        <v>144</v>
      </c>
      <c r="L225">
        <v>26657</v>
      </c>
      <c r="M225">
        <v>16774</v>
      </c>
      <c r="N225">
        <v>16.468469800000001</v>
      </c>
      <c r="O225">
        <v>4.1490040099999996</v>
      </c>
      <c r="P225">
        <v>12.8031705</v>
      </c>
      <c r="Q225">
        <v>16.406701300000002</v>
      </c>
      <c r="R225">
        <v>11.297273499999999</v>
      </c>
      <c r="S225">
        <v>11.509408000000001</v>
      </c>
      <c r="T225">
        <v>0</v>
      </c>
    </row>
    <row r="226" spans="1:20" x14ac:dyDescent="0.55000000000000004">
      <c r="A226">
        <v>225</v>
      </c>
      <c r="B226" t="s">
        <v>215</v>
      </c>
      <c r="C226" t="s">
        <v>189</v>
      </c>
      <c r="D226">
        <v>1011.72</v>
      </c>
      <c r="E226">
        <v>35446</v>
      </c>
      <c r="F226">
        <v>35.035385284466059</v>
      </c>
      <c r="G226">
        <v>34469</v>
      </c>
      <c r="H226">
        <v>158</v>
      </c>
      <c r="I226">
        <v>153</v>
      </c>
      <c r="J226">
        <v>610</v>
      </c>
      <c r="K226">
        <v>56</v>
      </c>
      <c r="L226">
        <v>20646</v>
      </c>
      <c r="M226">
        <v>14800</v>
      </c>
      <c r="N226">
        <v>24.765087699999999</v>
      </c>
      <c r="O226">
        <v>7.3282960399999997</v>
      </c>
      <c r="P226">
        <v>21.036735700000001</v>
      </c>
      <c r="Q226">
        <v>21.198979600000001</v>
      </c>
      <c r="R226">
        <v>23.697148500000001</v>
      </c>
      <c r="S226">
        <v>14.578494299999999</v>
      </c>
      <c r="T226">
        <v>0</v>
      </c>
    </row>
    <row r="227" spans="1:20" x14ac:dyDescent="0.55000000000000004">
      <c r="A227">
        <v>226</v>
      </c>
      <c r="B227" t="s">
        <v>216</v>
      </c>
      <c r="C227" t="s">
        <v>189</v>
      </c>
      <c r="D227">
        <v>836.52</v>
      </c>
      <c r="E227">
        <v>34951</v>
      </c>
      <c r="F227">
        <v>41.781427820016262</v>
      </c>
      <c r="G227">
        <v>34627</v>
      </c>
      <c r="H227">
        <v>22</v>
      </c>
      <c r="I227">
        <v>89</v>
      </c>
      <c r="J227">
        <v>60</v>
      </c>
      <c r="K227">
        <v>153</v>
      </c>
      <c r="L227">
        <v>22798</v>
      </c>
      <c r="M227">
        <v>12153</v>
      </c>
      <c r="N227">
        <v>14.3082727</v>
      </c>
      <c r="O227">
        <v>3.0879901699999999</v>
      </c>
      <c r="P227">
        <v>15.0098596</v>
      </c>
      <c r="Q227">
        <v>17.944587599999998</v>
      </c>
      <c r="R227">
        <v>13.4359815</v>
      </c>
      <c r="S227">
        <v>14.9548881</v>
      </c>
      <c r="T227">
        <v>0</v>
      </c>
    </row>
    <row r="228" spans="1:20" x14ac:dyDescent="0.55000000000000004">
      <c r="A228">
        <v>227</v>
      </c>
      <c r="B228" t="s">
        <v>217</v>
      </c>
      <c r="C228" t="s">
        <v>189</v>
      </c>
      <c r="D228">
        <v>559.19000000000005</v>
      </c>
      <c r="E228">
        <v>281912</v>
      </c>
      <c r="F228">
        <v>504.14349326704695</v>
      </c>
      <c r="G228">
        <v>237183</v>
      </c>
      <c r="H228">
        <v>27837</v>
      </c>
      <c r="I228">
        <v>1941</v>
      </c>
      <c r="J228">
        <v>7562</v>
      </c>
      <c r="K228">
        <v>7389</v>
      </c>
      <c r="L228">
        <v>158966</v>
      </c>
      <c r="M228">
        <v>122946</v>
      </c>
      <c r="N228">
        <v>36.760061899999997</v>
      </c>
      <c r="O228">
        <v>12.8599826</v>
      </c>
      <c r="P228">
        <v>16.6181628</v>
      </c>
      <c r="Q228">
        <v>18.9472436</v>
      </c>
      <c r="R228">
        <v>17.066058399999999</v>
      </c>
      <c r="S228">
        <v>9.3982717999999998</v>
      </c>
      <c r="T228">
        <v>1</v>
      </c>
    </row>
    <row r="229" spans="1:20" x14ac:dyDescent="0.55000000000000004">
      <c r="A229">
        <v>228</v>
      </c>
      <c r="B229" t="s">
        <v>218</v>
      </c>
      <c r="C229" t="s">
        <v>189</v>
      </c>
      <c r="D229">
        <v>573.21</v>
      </c>
      <c r="E229">
        <v>57024</v>
      </c>
      <c r="F229">
        <v>99.481865284974091</v>
      </c>
      <c r="G229">
        <v>53141</v>
      </c>
      <c r="H229">
        <v>3003</v>
      </c>
      <c r="I229">
        <v>221</v>
      </c>
      <c r="J229">
        <v>120</v>
      </c>
      <c r="K229">
        <v>539</v>
      </c>
      <c r="L229">
        <v>33466</v>
      </c>
      <c r="M229">
        <v>23558</v>
      </c>
      <c r="N229">
        <v>15.116835</v>
      </c>
      <c r="O229">
        <v>3.4004661399999998</v>
      </c>
      <c r="P229">
        <v>11.3299159</v>
      </c>
      <c r="Q229">
        <v>14.965087799999999</v>
      </c>
      <c r="R229">
        <v>9.3462897500000004</v>
      </c>
      <c r="S229">
        <v>11.109629200000001</v>
      </c>
      <c r="T229">
        <v>0</v>
      </c>
    </row>
    <row r="230" spans="1:20" x14ac:dyDescent="0.55000000000000004">
      <c r="A230">
        <v>229</v>
      </c>
      <c r="B230" t="s">
        <v>219</v>
      </c>
      <c r="C230" t="s">
        <v>189</v>
      </c>
      <c r="D230">
        <v>549.11</v>
      </c>
      <c r="E230">
        <v>30209</v>
      </c>
      <c r="F230">
        <v>55.014477973447939</v>
      </c>
      <c r="G230">
        <v>28966</v>
      </c>
      <c r="H230">
        <v>632</v>
      </c>
      <c r="I230">
        <v>228</v>
      </c>
      <c r="J230">
        <v>269</v>
      </c>
      <c r="K230">
        <v>114</v>
      </c>
      <c r="L230">
        <v>19194</v>
      </c>
      <c r="M230">
        <v>11015</v>
      </c>
      <c r="N230">
        <v>16.234239899999999</v>
      </c>
      <c r="O230">
        <v>3.6313431299999999</v>
      </c>
      <c r="P230">
        <v>14.1585927</v>
      </c>
      <c r="Q230">
        <v>18.5825964</v>
      </c>
      <c r="R230">
        <v>12.255761100000001</v>
      </c>
      <c r="S230">
        <v>13.2756867</v>
      </c>
      <c r="T230">
        <v>0</v>
      </c>
    </row>
    <row r="231" spans="1:20" x14ac:dyDescent="0.55000000000000004">
      <c r="A231">
        <v>230</v>
      </c>
      <c r="B231" t="s">
        <v>220</v>
      </c>
      <c r="C231" t="s">
        <v>189</v>
      </c>
      <c r="D231">
        <v>1166.3599999999999</v>
      </c>
      <c r="E231">
        <v>13175</v>
      </c>
      <c r="F231">
        <v>11.295826331492851</v>
      </c>
      <c r="G231">
        <v>13028</v>
      </c>
      <c r="H231">
        <v>4</v>
      </c>
      <c r="I231">
        <v>102</v>
      </c>
      <c r="J231">
        <v>32</v>
      </c>
      <c r="K231">
        <v>9</v>
      </c>
      <c r="L231">
        <v>9594</v>
      </c>
      <c r="M231">
        <v>3581</v>
      </c>
      <c r="N231">
        <v>15.4575777</v>
      </c>
      <c r="O231">
        <v>3.28330206</v>
      </c>
      <c r="P231">
        <v>17.119354300000001</v>
      </c>
      <c r="Q231">
        <v>23.324118899999998</v>
      </c>
      <c r="R231">
        <v>14.456164599999999</v>
      </c>
      <c r="S231">
        <v>16.512235700000002</v>
      </c>
      <c r="T231">
        <v>0</v>
      </c>
    </row>
    <row r="232" spans="1:20" x14ac:dyDescent="0.55000000000000004">
      <c r="A232">
        <v>231</v>
      </c>
      <c r="B232" t="s">
        <v>221</v>
      </c>
      <c r="C232" t="s">
        <v>189</v>
      </c>
      <c r="D232">
        <v>574.27</v>
      </c>
      <c r="E232">
        <v>54624</v>
      </c>
      <c r="F232">
        <v>95.119020669719816</v>
      </c>
      <c r="G232">
        <v>52212</v>
      </c>
      <c r="H232">
        <v>635</v>
      </c>
      <c r="I232">
        <v>1020</v>
      </c>
      <c r="J232">
        <v>456</v>
      </c>
      <c r="K232">
        <v>301</v>
      </c>
      <c r="L232">
        <v>26492</v>
      </c>
      <c r="M232">
        <v>28132</v>
      </c>
      <c r="N232">
        <v>27.2497358</v>
      </c>
      <c r="O232">
        <v>10.003019800000001</v>
      </c>
      <c r="P232">
        <v>24.854633199999999</v>
      </c>
      <c r="Q232">
        <v>21.2696866</v>
      </c>
      <c r="R232">
        <v>28.479146700000001</v>
      </c>
      <c r="S232">
        <v>13.966294</v>
      </c>
      <c r="T232">
        <v>0</v>
      </c>
    </row>
    <row r="233" spans="1:20" x14ac:dyDescent="0.55000000000000004">
      <c r="A233">
        <v>232</v>
      </c>
      <c r="B233" t="s">
        <v>74</v>
      </c>
      <c r="C233" t="s">
        <v>189</v>
      </c>
      <c r="D233">
        <v>706.6</v>
      </c>
      <c r="E233">
        <v>149756</v>
      </c>
      <c r="F233">
        <v>211.93886215680723</v>
      </c>
      <c r="G233">
        <v>135557</v>
      </c>
      <c r="H233">
        <v>11983</v>
      </c>
      <c r="I233">
        <v>655</v>
      </c>
      <c r="J233">
        <v>653</v>
      </c>
      <c r="K233">
        <v>908</v>
      </c>
      <c r="L233">
        <v>97049</v>
      </c>
      <c r="M233">
        <v>52707</v>
      </c>
      <c r="N233">
        <v>21.205782599999999</v>
      </c>
      <c r="O233">
        <v>4.0814433899999996</v>
      </c>
      <c r="P233">
        <v>12.0132365</v>
      </c>
      <c r="Q233">
        <v>17.150026400000002</v>
      </c>
      <c r="R233">
        <v>10.1758057</v>
      </c>
      <c r="S233">
        <v>9.9349205000000005</v>
      </c>
      <c r="T233">
        <v>1</v>
      </c>
    </row>
    <row r="234" spans="1:20" x14ac:dyDescent="0.55000000000000004">
      <c r="A234">
        <v>233</v>
      </c>
      <c r="B234" t="s">
        <v>222</v>
      </c>
      <c r="C234" t="s">
        <v>189</v>
      </c>
      <c r="D234">
        <v>561.86</v>
      </c>
      <c r="E234">
        <v>223411</v>
      </c>
      <c r="F234">
        <v>397.62752287046595</v>
      </c>
      <c r="G234">
        <v>197427</v>
      </c>
      <c r="H234">
        <v>19879</v>
      </c>
      <c r="I234">
        <v>1017</v>
      </c>
      <c r="J234">
        <v>3168</v>
      </c>
      <c r="K234">
        <v>1920</v>
      </c>
      <c r="L234">
        <v>134684</v>
      </c>
      <c r="M234">
        <v>88727</v>
      </c>
      <c r="N234">
        <v>34.557185699999998</v>
      </c>
      <c r="O234">
        <v>10.8520685</v>
      </c>
      <c r="P234">
        <v>13.4748672</v>
      </c>
      <c r="Q234">
        <v>16.137142399999998</v>
      </c>
      <c r="R234">
        <v>13.501336200000001</v>
      </c>
      <c r="S234">
        <v>8.6358526700000002</v>
      </c>
      <c r="T234">
        <v>1</v>
      </c>
    </row>
    <row r="235" spans="1:20" x14ac:dyDescent="0.55000000000000004">
      <c r="A235">
        <v>234</v>
      </c>
      <c r="B235" t="s">
        <v>223</v>
      </c>
      <c r="C235" t="s">
        <v>189</v>
      </c>
      <c r="D235">
        <v>561.02</v>
      </c>
      <c r="E235">
        <v>13497</v>
      </c>
      <c r="F235">
        <v>24.05796584791986</v>
      </c>
      <c r="G235">
        <v>13321</v>
      </c>
      <c r="H235">
        <v>10</v>
      </c>
      <c r="I235">
        <v>114</v>
      </c>
      <c r="J235">
        <v>23</v>
      </c>
      <c r="K235">
        <v>29</v>
      </c>
      <c r="L235">
        <v>8485</v>
      </c>
      <c r="M235">
        <v>5012</v>
      </c>
      <c r="N235">
        <v>11.4555097</v>
      </c>
      <c r="O235">
        <v>2.3806717700000002</v>
      </c>
      <c r="P235">
        <v>14.2256587</v>
      </c>
      <c r="Q235">
        <v>17.260836099999999</v>
      </c>
      <c r="R235">
        <v>12.5250501</v>
      </c>
      <c r="S235">
        <v>14.2446634</v>
      </c>
      <c r="T235">
        <v>0</v>
      </c>
    </row>
    <row r="236" spans="1:20" x14ac:dyDescent="0.55000000000000004">
      <c r="A236">
        <v>235</v>
      </c>
      <c r="B236" t="s">
        <v>224</v>
      </c>
      <c r="C236" t="s">
        <v>189</v>
      </c>
      <c r="D236">
        <v>856.17</v>
      </c>
      <c r="E236">
        <v>500631</v>
      </c>
      <c r="F236">
        <v>584.73317215039071</v>
      </c>
      <c r="G236">
        <v>444112</v>
      </c>
      <c r="H236">
        <v>40314</v>
      </c>
      <c r="I236">
        <v>2756</v>
      </c>
      <c r="J236">
        <v>5380</v>
      </c>
      <c r="K236">
        <v>8069</v>
      </c>
      <c r="L236">
        <v>305356</v>
      </c>
      <c r="M236">
        <v>195275</v>
      </c>
      <c r="N236">
        <v>28.6383762</v>
      </c>
      <c r="O236">
        <v>6.4613107300000001</v>
      </c>
      <c r="P236">
        <v>9.1513510799999995</v>
      </c>
      <c r="Q236">
        <v>12.424056200000001</v>
      </c>
      <c r="R236">
        <v>7.78036993</v>
      </c>
      <c r="S236">
        <v>8.0942562599999999</v>
      </c>
      <c r="T236">
        <v>1</v>
      </c>
    </row>
    <row r="237" spans="1:20" x14ac:dyDescent="0.55000000000000004">
      <c r="A237">
        <v>236</v>
      </c>
      <c r="B237" t="s">
        <v>225</v>
      </c>
      <c r="C237" t="s">
        <v>189</v>
      </c>
      <c r="D237">
        <v>540.97</v>
      </c>
      <c r="E237">
        <v>1701</v>
      </c>
      <c r="F237">
        <v>3.1443518124849805</v>
      </c>
      <c r="G237">
        <v>1688</v>
      </c>
      <c r="H237">
        <v>1</v>
      </c>
      <c r="I237">
        <v>4</v>
      </c>
      <c r="J237">
        <v>6</v>
      </c>
      <c r="K237">
        <v>2</v>
      </c>
      <c r="L237">
        <v>1287</v>
      </c>
      <c r="M237">
        <v>414</v>
      </c>
      <c r="N237">
        <v>14.4522145</v>
      </c>
      <c r="O237">
        <v>3.5742035699999999</v>
      </c>
      <c r="P237">
        <v>20.577830200000001</v>
      </c>
      <c r="Q237">
        <v>21.884498499999999</v>
      </c>
      <c r="R237">
        <v>21.276595700000001</v>
      </c>
      <c r="S237">
        <v>19.024390199999999</v>
      </c>
      <c r="T237">
        <v>0</v>
      </c>
    </row>
    <row r="238" spans="1:20" x14ac:dyDescent="0.55000000000000004">
      <c r="A238">
        <v>237</v>
      </c>
      <c r="B238" t="s">
        <v>84</v>
      </c>
      <c r="C238" t="s">
        <v>189</v>
      </c>
      <c r="D238">
        <v>567.44000000000005</v>
      </c>
      <c r="E238">
        <v>8583</v>
      </c>
      <c r="F238">
        <v>15.1258282814042</v>
      </c>
      <c r="G238">
        <v>7337</v>
      </c>
      <c r="H238">
        <v>1146</v>
      </c>
      <c r="I238">
        <v>81</v>
      </c>
      <c r="J238">
        <v>9</v>
      </c>
      <c r="K238">
        <v>10</v>
      </c>
      <c r="L238">
        <v>5931</v>
      </c>
      <c r="M238">
        <v>2652</v>
      </c>
      <c r="N238">
        <v>11.3134379</v>
      </c>
      <c r="O238">
        <v>2.0064070100000002</v>
      </c>
      <c r="P238">
        <v>26.409920100000001</v>
      </c>
      <c r="Q238">
        <v>37.698603800000001</v>
      </c>
      <c r="R238">
        <v>25.0707123</v>
      </c>
      <c r="S238">
        <v>18.8764973</v>
      </c>
      <c r="T238">
        <v>0</v>
      </c>
    </row>
    <row r="239" spans="1:20" x14ac:dyDescent="0.55000000000000004">
      <c r="A239">
        <v>238</v>
      </c>
      <c r="B239" t="s">
        <v>226</v>
      </c>
      <c r="C239" t="s">
        <v>189</v>
      </c>
      <c r="D239">
        <v>654.20000000000005</v>
      </c>
      <c r="E239">
        <v>74768</v>
      </c>
      <c r="F239">
        <v>114.28920819321307</v>
      </c>
      <c r="G239">
        <v>73049</v>
      </c>
      <c r="H239">
        <v>483</v>
      </c>
      <c r="I239">
        <v>319</v>
      </c>
      <c r="J239">
        <v>282</v>
      </c>
      <c r="K239">
        <v>635</v>
      </c>
      <c r="L239">
        <v>45437</v>
      </c>
      <c r="M239">
        <v>29331</v>
      </c>
      <c r="N239">
        <v>16.154235499999999</v>
      </c>
      <c r="O239">
        <v>3.2572573</v>
      </c>
      <c r="P239">
        <v>8.1928992100000002</v>
      </c>
      <c r="Q239">
        <v>10.8173406</v>
      </c>
      <c r="R239">
        <v>6.89849757</v>
      </c>
      <c r="S239">
        <v>7.9089679999999998</v>
      </c>
      <c r="T239">
        <v>1</v>
      </c>
    </row>
    <row r="240" spans="1:20" x14ac:dyDescent="0.55000000000000004">
      <c r="A240">
        <v>239</v>
      </c>
      <c r="B240" t="s">
        <v>227</v>
      </c>
      <c r="C240" t="s">
        <v>189</v>
      </c>
      <c r="D240">
        <v>348.47</v>
      </c>
      <c r="E240">
        <v>16527</v>
      </c>
      <c r="F240">
        <v>47.427325164289606</v>
      </c>
      <c r="G240">
        <v>15958</v>
      </c>
      <c r="H240">
        <v>16</v>
      </c>
      <c r="I240">
        <v>451</v>
      </c>
      <c r="J240">
        <v>45</v>
      </c>
      <c r="K240">
        <v>57</v>
      </c>
      <c r="L240">
        <v>11127</v>
      </c>
      <c r="M240">
        <v>5400</v>
      </c>
      <c r="N240">
        <v>32.596387200000002</v>
      </c>
      <c r="O240">
        <v>8.2591893600000006</v>
      </c>
      <c r="P240">
        <v>9.0062111799999993</v>
      </c>
      <c r="Q240">
        <v>12.833604100000001</v>
      </c>
      <c r="R240">
        <v>7.0491616300000004</v>
      </c>
      <c r="S240">
        <v>9.2050209200000008</v>
      </c>
      <c r="T240">
        <v>0</v>
      </c>
    </row>
    <row r="241" spans="1:20" x14ac:dyDescent="0.55000000000000004">
      <c r="A241">
        <v>240</v>
      </c>
      <c r="B241" t="s">
        <v>228</v>
      </c>
      <c r="C241" t="s">
        <v>189</v>
      </c>
      <c r="D241">
        <v>750.5</v>
      </c>
      <c r="E241">
        <v>91476</v>
      </c>
      <c r="F241">
        <v>121.88674217188542</v>
      </c>
      <c r="G241">
        <v>86323</v>
      </c>
      <c r="H241">
        <v>1431</v>
      </c>
      <c r="I241">
        <v>303</v>
      </c>
      <c r="J241">
        <v>486</v>
      </c>
      <c r="K241">
        <v>2933</v>
      </c>
      <c r="L241">
        <v>56323</v>
      </c>
      <c r="M241">
        <v>35153</v>
      </c>
      <c r="N241">
        <v>18.7880617</v>
      </c>
      <c r="O241">
        <v>4.5860483299999997</v>
      </c>
      <c r="P241">
        <v>10.401553699999999</v>
      </c>
      <c r="Q241">
        <v>13.9918186</v>
      </c>
      <c r="R241">
        <v>8.6278759600000008</v>
      </c>
      <c r="S241">
        <v>10.0333983</v>
      </c>
      <c r="T241">
        <v>1</v>
      </c>
    </row>
    <row r="242" spans="1:20" x14ac:dyDescent="0.55000000000000004">
      <c r="A242">
        <v>241</v>
      </c>
      <c r="B242" t="s">
        <v>88</v>
      </c>
      <c r="C242" t="s">
        <v>189</v>
      </c>
      <c r="D242">
        <v>568.4</v>
      </c>
      <c r="E242">
        <v>115645</v>
      </c>
      <c r="F242">
        <v>203.45707248416608</v>
      </c>
      <c r="G242">
        <v>113566</v>
      </c>
      <c r="H242">
        <v>673</v>
      </c>
      <c r="I242">
        <v>705</v>
      </c>
      <c r="J242">
        <v>480</v>
      </c>
      <c r="K242">
        <v>221</v>
      </c>
      <c r="L242">
        <v>72343</v>
      </c>
      <c r="M242">
        <v>43302</v>
      </c>
      <c r="N242">
        <v>27.586635900000001</v>
      </c>
      <c r="O242">
        <v>6.4774753599999997</v>
      </c>
      <c r="P242">
        <v>4.1310441500000001</v>
      </c>
      <c r="Q242">
        <v>5.2919877399999997</v>
      </c>
      <c r="R242">
        <v>3.2264616300000002</v>
      </c>
      <c r="S242">
        <v>6.0540373199999999</v>
      </c>
      <c r="T242">
        <v>1</v>
      </c>
    </row>
    <row r="243" spans="1:20" x14ac:dyDescent="0.55000000000000004">
      <c r="A243">
        <v>242</v>
      </c>
      <c r="B243" t="s">
        <v>229</v>
      </c>
      <c r="C243" t="s">
        <v>189</v>
      </c>
      <c r="D243">
        <v>903.08</v>
      </c>
      <c r="E243">
        <v>5763</v>
      </c>
      <c r="F243">
        <v>6.3814944412455148</v>
      </c>
      <c r="G243">
        <v>5418</v>
      </c>
      <c r="H243">
        <v>2</v>
      </c>
      <c r="I243">
        <v>331</v>
      </c>
      <c r="J243">
        <v>6</v>
      </c>
      <c r="K243">
        <v>6</v>
      </c>
      <c r="L243">
        <v>3811</v>
      </c>
      <c r="M243">
        <v>1952</v>
      </c>
      <c r="N243">
        <v>14.4056678</v>
      </c>
      <c r="O243">
        <v>3.3324586699999998</v>
      </c>
      <c r="P243">
        <v>17.6787639</v>
      </c>
      <c r="Q243">
        <v>22.943444700000001</v>
      </c>
      <c r="R243">
        <v>16.876574300000001</v>
      </c>
      <c r="S243">
        <v>12.8350934</v>
      </c>
      <c r="T243">
        <v>0</v>
      </c>
    </row>
    <row r="244" spans="1:20" x14ac:dyDescent="0.55000000000000004">
      <c r="A244">
        <v>243</v>
      </c>
      <c r="B244" t="s">
        <v>230</v>
      </c>
      <c r="C244" t="s">
        <v>189</v>
      </c>
      <c r="D244">
        <v>1021.58</v>
      </c>
      <c r="E244">
        <v>10674</v>
      </c>
      <c r="F244">
        <v>10.448520918577106</v>
      </c>
      <c r="G244">
        <v>8955</v>
      </c>
      <c r="H244">
        <v>5</v>
      </c>
      <c r="I244">
        <v>1691</v>
      </c>
      <c r="J244">
        <v>11</v>
      </c>
      <c r="K244">
        <v>12</v>
      </c>
      <c r="L244">
        <v>7156</v>
      </c>
      <c r="M244">
        <v>3518</v>
      </c>
      <c r="N244">
        <v>15.2878703</v>
      </c>
      <c r="O244">
        <v>2.7808831700000001</v>
      </c>
      <c r="P244">
        <v>16.404919599999999</v>
      </c>
      <c r="Q244">
        <v>22.2423146</v>
      </c>
      <c r="R244">
        <v>14.993456699999999</v>
      </c>
      <c r="S244">
        <v>12.9071661</v>
      </c>
      <c r="T244">
        <v>0</v>
      </c>
    </row>
    <row r="245" spans="1:20" x14ac:dyDescent="0.55000000000000004">
      <c r="A245">
        <v>244</v>
      </c>
      <c r="B245" t="s">
        <v>231</v>
      </c>
      <c r="C245" t="s">
        <v>189</v>
      </c>
      <c r="D245">
        <v>480.44</v>
      </c>
      <c r="E245">
        <v>717400</v>
      </c>
      <c r="F245">
        <v>1493.2145533261178</v>
      </c>
      <c r="G245">
        <v>693686</v>
      </c>
      <c r="H245">
        <v>10400</v>
      </c>
      <c r="I245">
        <v>2639</v>
      </c>
      <c r="J245">
        <v>9112</v>
      </c>
      <c r="K245">
        <v>1563</v>
      </c>
      <c r="L245">
        <v>472323</v>
      </c>
      <c r="M245">
        <v>245077</v>
      </c>
      <c r="N245">
        <v>20.686691100000001</v>
      </c>
      <c r="O245">
        <v>4.4300192899999997</v>
      </c>
      <c r="P245">
        <v>5.1930607100000001</v>
      </c>
      <c r="Q245">
        <v>7.35610433</v>
      </c>
      <c r="R245">
        <v>4.1013673600000002</v>
      </c>
      <c r="S245">
        <v>5.9521919700000003</v>
      </c>
      <c r="T245">
        <v>1</v>
      </c>
    </row>
    <row r="246" spans="1:20" x14ac:dyDescent="0.55000000000000004">
      <c r="A246">
        <v>245</v>
      </c>
      <c r="B246" t="s">
        <v>232</v>
      </c>
      <c r="C246" t="s">
        <v>189</v>
      </c>
      <c r="D246">
        <v>543.61</v>
      </c>
      <c r="E246">
        <v>21265</v>
      </c>
      <c r="F246">
        <v>39.118117768252972</v>
      </c>
      <c r="G246">
        <v>20851</v>
      </c>
      <c r="H246">
        <v>54</v>
      </c>
      <c r="I246">
        <v>189</v>
      </c>
      <c r="J246">
        <v>54</v>
      </c>
      <c r="K246">
        <v>117</v>
      </c>
      <c r="L246">
        <v>14619</v>
      </c>
      <c r="M246">
        <v>6646</v>
      </c>
      <c r="N246">
        <v>16.252821699999998</v>
      </c>
      <c r="O246">
        <v>3.3928449299999999</v>
      </c>
      <c r="P246">
        <v>17.6238095</v>
      </c>
      <c r="Q246">
        <v>25.935458300000001</v>
      </c>
      <c r="R246">
        <v>15.384615399999999</v>
      </c>
      <c r="S246">
        <v>14.141213799999999</v>
      </c>
      <c r="T246">
        <v>0</v>
      </c>
    </row>
    <row r="247" spans="1:20" x14ac:dyDescent="0.55000000000000004">
      <c r="A247">
        <v>246</v>
      </c>
      <c r="B247" t="s">
        <v>233</v>
      </c>
      <c r="C247" t="s">
        <v>189</v>
      </c>
      <c r="D247">
        <v>1821.05</v>
      </c>
      <c r="E247">
        <v>70887</v>
      </c>
      <c r="F247">
        <v>38.926443535323031</v>
      </c>
      <c r="G247">
        <v>68027</v>
      </c>
      <c r="H247">
        <v>1170</v>
      </c>
      <c r="I247">
        <v>943</v>
      </c>
      <c r="J247">
        <v>538</v>
      </c>
      <c r="K247">
        <v>209</v>
      </c>
      <c r="L247">
        <v>42386</v>
      </c>
      <c r="M247">
        <v>28501</v>
      </c>
      <c r="N247">
        <v>26.763553999999999</v>
      </c>
      <c r="O247">
        <v>6.7994149000000004</v>
      </c>
      <c r="P247">
        <v>12.6088135</v>
      </c>
      <c r="Q247">
        <v>14.2621599</v>
      </c>
      <c r="R247">
        <v>11.84465</v>
      </c>
      <c r="S247">
        <v>12.523891000000001</v>
      </c>
      <c r="T247">
        <v>0</v>
      </c>
    </row>
    <row r="248" spans="1:20" x14ac:dyDescent="0.55000000000000004">
      <c r="A248">
        <v>247</v>
      </c>
      <c r="B248" t="s">
        <v>98</v>
      </c>
      <c r="C248" t="s">
        <v>189</v>
      </c>
      <c r="D248">
        <v>495.17</v>
      </c>
      <c r="E248">
        <v>25537</v>
      </c>
      <c r="F248">
        <v>51.57218732960397</v>
      </c>
      <c r="G248">
        <v>24957</v>
      </c>
      <c r="H248">
        <v>155</v>
      </c>
      <c r="I248">
        <v>188</v>
      </c>
      <c r="J248">
        <v>75</v>
      </c>
      <c r="K248">
        <v>162</v>
      </c>
      <c r="L248">
        <v>16796</v>
      </c>
      <c r="M248">
        <v>8741</v>
      </c>
      <c r="N248">
        <v>18.540128599999999</v>
      </c>
      <c r="O248">
        <v>4.06644439</v>
      </c>
      <c r="P248">
        <v>14.0613194</v>
      </c>
      <c r="Q248">
        <v>20.020995800000001</v>
      </c>
      <c r="R248">
        <v>12.4061605</v>
      </c>
      <c r="S248">
        <v>10.759265900000001</v>
      </c>
      <c r="T248">
        <v>0</v>
      </c>
    </row>
    <row r="249" spans="1:20" x14ac:dyDescent="0.55000000000000004">
      <c r="A249">
        <v>248</v>
      </c>
      <c r="B249" t="s">
        <v>234</v>
      </c>
      <c r="C249" t="s">
        <v>189</v>
      </c>
      <c r="D249">
        <v>555.69000000000005</v>
      </c>
      <c r="E249">
        <v>37308</v>
      </c>
      <c r="F249">
        <v>67.138152567078762</v>
      </c>
      <c r="G249">
        <v>35739</v>
      </c>
      <c r="H249">
        <v>978</v>
      </c>
      <c r="I249">
        <v>258</v>
      </c>
      <c r="J249">
        <v>187</v>
      </c>
      <c r="K249">
        <v>146</v>
      </c>
      <c r="L249">
        <v>19005</v>
      </c>
      <c r="M249">
        <v>18303</v>
      </c>
      <c r="N249">
        <v>25.0460405</v>
      </c>
      <c r="O249">
        <v>7.8453038700000004</v>
      </c>
      <c r="P249">
        <v>25.068195100000001</v>
      </c>
      <c r="Q249">
        <v>25.543614099999999</v>
      </c>
      <c r="R249">
        <v>28.2299641</v>
      </c>
      <c r="S249">
        <v>13.1685725</v>
      </c>
      <c r="T249">
        <v>0</v>
      </c>
    </row>
    <row r="250" spans="1:20" x14ac:dyDescent="0.55000000000000004">
      <c r="A250">
        <v>249</v>
      </c>
      <c r="B250" t="s">
        <v>235</v>
      </c>
      <c r="C250" t="s">
        <v>189</v>
      </c>
      <c r="D250">
        <v>1043.52</v>
      </c>
      <c r="E250">
        <v>24920</v>
      </c>
      <c r="F250">
        <v>23.88071143820914</v>
      </c>
      <c r="G250">
        <v>24464</v>
      </c>
      <c r="H250">
        <v>7</v>
      </c>
      <c r="I250">
        <v>382</v>
      </c>
      <c r="J250">
        <v>60</v>
      </c>
      <c r="K250">
        <v>7</v>
      </c>
      <c r="L250">
        <v>16514</v>
      </c>
      <c r="M250">
        <v>8406</v>
      </c>
      <c r="N250">
        <v>15.084171</v>
      </c>
      <c r="O250">
        <v>2.6522950199999999</v>
      </c>
      <c r="P250">
        <v>12.751404600000001</v>
      </c>
      <c r="Q250">
        <v>14.068672100000001</v>
      </c>
      <c r="R250">
        <v>11.308677100000001</v>
      </c>
      <c r="S250">
        <v>14.551258000000001</v>
      </c>
      <c r="T250">
        <v>0</v>
      </c>
    </row>
    <row r="251" spans="1:20" x14ac:dyDescent="0.55000000000000004">
      <c r="A251">
        <v>250</v>
      </c>
      <c r="B251" t="s">
        <v>236</v>
      </c>
      <c r="C251" t="s">
        <v>189</v>
      </c>
      <c r="D251">
        <v>521.19000000000005</v>
      </c>
      <c r="E251">
        <v>75651</v>
      </c>
      <c r="F251">
        <v>145.15052092327173</v>
      </c>
      <c r="G251">
        <v>73466</v>
      </c>
      <c r="H251">
        <v>719</v>
      </c>
      <c r="I251">
        <v>334</v>
      </c>
      <c r="J251">
        <v>804</v>
      </c>
      <c r="K251">
        <v>328</v>
      </c>
      <c r="L251">
        <v>47213</v>
      </c>
      <c r="M251">
        <v>28438</v>
      </c>
      <c r="N251">
        <v>35.608836500000002</v>
      </c>
      <c r="O251">
        <v>11.1854786</v>
      </c>
      <c r="P251">
        <v>11.085182400000001</v>
      </c>
      <c r="Q251">
        <v>14.5056449</v>
      </c>
      <c r="R251">
        <v>10.134028499999999</v>
      </c>
      <c r="S251">
        <v>8.3002421300000009</v>
      </c>
      <c r="T251">
        <v>1</v>
      </c>
    </row>
    <row r="252" spans="1:20" x14ac:dyDescent="0.55000000000000004">
      <c r="A252">
        <v>251</v>
      </c>
      <c r="B252" t="s">
        <v>237</v>
      </c>
      <c r="C252" t="s">
        <v>189</v>
      </c>
      <c r="D252">
        <v>566.75</v>
      </c>
      <c r="E252">
        <v>12147</v>
      </c>
      <c r="F252">
        <v>21.432730480811646</v>
      </c>
      <c r="G252">
        <v>12015</v>
      </c>
      <c r="H252">
        <v>3</v>
      </c>
      <c r="I252">
        <v>74</v>
      </c>
      <c r="J252">
        <v>25</v>
      </c>
      <c r="K252">
        <v>30</v>
      </c>
      <c r="L252">
        <v>7628</v>
      </c>
      <c r="M252">
        <v>4519</v>
      </c>
      <c r="N252">
        <v>13.280021</v>
      </c>
      <c r="O252">
        <v>2.3990561100000001</v>
      </c>
      <c r="P252">
        <v>17.288900000000002</v>
      </c>
      <c r="Q252">
        <v>23.757062099999999</v>
      </c>
      <c r="R252">
        <v>15.074310000000001</v>
      </c>
      <c r="S252">
        <v>13.246753200000001</v>
      </c>
      <c r="T252">
        <v>0</v>
      </c>
    </row>
    <row r="253" spans="1:20" x14ac:dyDescent="0.55000000000000004">
      <c r="A253">
        <v>252</v>
      </c>
      <c r="B253" t="s">
        <v>102</v>
      </c>
      <c r="C253" t="s">
        <v>189</v>
      </c>
      <c r="D253">
        <v>551.1</v>
      </c>
      <c r="E253">
        <v>133600</v>
      </c>
      <c r="F253">
        <v>242.42424242424241</v>
      </c>
      <c r="G253">
        <v>129421</v>
      </c>
      <c r="H253">
        <v>2339</v>
      </c>
      <c r="I253">
        <v>481</v>
      </c>
      <c r="J253">
        <v>574</v>
      </c>
      <c r="K253">
        <v>785</v>
      </c>
      <c r="L253">
        <v>82291</v>
      </c>
      <c r="M253">
        <v>51309</v>
      </c>
      <c r="N253">
        <v>17.429609599999999</v>
      </c>
      <c r="O253">
        <v>4.0052982699999999</v>
      </c>
      <c r="P253">
        <v>8.6398101</v>
      </c>
      <c r="Q253">
        <v>11.9992591</v>
      </c>
      <c r="R253">
        <v>6.7759635100000004</v>
      </c>
      <c r="S253">
        <v>9.3826243799999993</v>
      </c>
      <c r="T253">
        <v>1</v>
      </c>
    </row>
    <row r="254" spans="1:20" x14ac:dyDescent="0.55000000000000004">
      <c r="A254">
        <v>253</v>
      </c>
      <c r="B254" t="s">
        <v>238</v>
      </c>
      <c r="C254" t="s">
        <v>189</v>
      </c>
      <c r="D254">
        <v>708.04</v>
      </c>
      <c r="E254">
        <v>53059</v>
      </c>
      <c r="F254">
        <v>74.93785661827016</v>
      </c>
      <c r="G254">
        <v>51216</v>
      </c>
      <c r="H254">
        <v>960</v>
      </c>
      <c r="I254">
        <v>384</v>
      </c>
      <c r="J254">
        <v>157</v>
      </c>
      <c r="K254">
        <v>342</v>
      </c>
      <c r="L254">
        <v>32959</v>
      </c>
      <c r="M254">
        <v>20100</v>
      </c>
      <c r="N254">
        <v>14.160017</v>
      </c>
      <c r="O254">
        <v>2.9369823099999999</v>
      </c>
      <c r="P254">
        <v>15.318747800000001</v>
      </c>
      <c r="Q254">
        <v>19.158287300000001</v>
      </c>
      <c r="R254">
        <v>13.693402799999999</v>
      </c>
      <c r="S254">
        <v>13.773563100000001</v>
      </c>
      <c r="T254">
        <v>0</v>
      </c>
    </row>
    <row r="255" spans="1:20" x14ac:dyDescent="0.55000000000000004">
      <c r="A255">
        <v>254</v>
      </c>
      <c r="B255" t="s">
        <v>239</v>
      </c>
      <c r="C255" t="s">
        <v>189</v>
      </c>
      <c r="D255">
        <v>547.63</v>
      </c>
      <c r="E255">
        <v>8936</v>
      </c>
      <c r="F255">
        <v>16.317586691744427</v>
      </c>
      <c r="G255">
        <v>8861</v>
      </c>
      <c r="H255">
        <v>1</v>
      </c>
      <c r="I255">
        <v>48</v>
      </c>
      <c r="J255">
        <v>10</v>
      </c>
      <c r="K255">
        <v>16</v>
      </c>
      <c r="L255">
        <v>6279</v>
      </c>
      <c r="M255">
        <v>2657</v>
      </c>
      <c r="N255">
        <v>13.4575569</v>
      </c>
      <c r="O255">
        <v>2.7552158000000002</v>
      </c>
      <c r="P255">
        <v>17.516755700000001</v>
      </c>
      <c r="Q255">
        <v>26.832844600000001</v>
      </c>
      <c r="R255">
        <v>16.208251499999999</v>
      </c>
      <c r="S255">
        <v>12.4022346</v>
      </c>
      <c r="T255">
        <v>0</v>
      </c>
    </row>
    <row r="256" spans="1:20" x14ac:dyDescent="0.55000000000000004">
      <c r="A256">
        <v>255</v>
      </c>
      <c r="B256" t="s">
        <v>240</v>
      </c>
      <c r="C256" t="s">
        <v>189</v>
      </c>
      <c r="D256">
        <v>509.12</v>
      </c>
      <c r="E256">
        <v>158983</v>
      </c>
      <c r="F256">
        <v>312.27019170333125</v>
      </c>
      <c r="G256">
        <v>133931</v>
      </c>
      <c r="H256">
        <v>21617</v>
      </c>
      <c r="I256">
        <v>1338</v>
      </c>
      <c r="J256">
        <v>555</v>
      </c>
      <c r="K256">
        <v>1542</v>
      </c>
      <c r="L256">
        <v>99720</v>
      </c>
      <c r="M256">
        <v>59263</v>
      </c>
      <c r="N256">
        <v>19.043321299999999</v>
      </c>
      <c r="O256">
        <v>3.4496590500000002</v>
      </c>
      <c r="P256">
        <v>15.2551173</v>
      </c>
      <c r="Q256">
        <v>23.002306300000001</v>
      </c>
      <c r="R256">
        <v>12.703818200000001</v>
      </c>
      <c r="S256">
        <v>10.374079699999999</v>
      </c>
      <c r="T256">
        <v>1</v>
      </c>
    </row>
    <row r="257" spans="1:20" x14ac:dyDescent="0.55000000000000004">
      <c r="A257">
        <v>256</v>
      </c>
      <c r="B257" t="s">
        <v>241</v>
      </c>
      <c r="C257" t="s">
        <v>189</v>
      </c>
      <c r="D257">
        <v>842.37</v>
      </c>
      <c r="E257">
        <v>38202</v>
      </c>
      <c r="F257">
        <v>45.350617899497848</v>
      </c>
      <c r="G257">
        <v>36758</v>
      </c>
      <c r="H257">
        <v>468</v>
      </c>
      <c r="I257">
        <v>248</v>
      </c>
      <c r="J257">
        <v>103</v>
      </c>
      <c r="K257">
        <v>625</v>
      </c>
      <c r="L257">
        <v>23989</v>
      </c>
      <c r="M257">
        <v>14213</v>
      </c>
      <c r="N257">
        <v>15.6946934</v>
      </c>
      <c r="O257">
        <v>3.8475968200000001</v>
      </c>
      <c r="P257">
        <v>15.8807157</v>
      </c>
      <c r="Q257">
        <v>21.3676748</v>
      </c>
      <c r="R257">
        <v>13.1306466</v>
      </c>
      <c r="S257">
        <v>14.869185999999999</v>
      </c>
      <c r="T257">
        <v>0</v>
      </c>
    </row>
    <row r="258" spans="1:20" x14ac:dyDescent="0.55000000000000004">
      <c r="A258">
        <v>257</v>
      </c>
      <c r="B258" t="s">
        <v>242</v>
      </c>
      <c r="C258" t="s">
        <v>189</v>
      </c>
      <c r="D258">
        <v>872.51</v>
      </c>
      <c r="E258">
        <v>1083592</v>
      </c>
      <c r="F258">
        <v>1241.9250209166657</v>
      </c>
      <c r="G258">
        <v>970674</v>
      </c>
      <c r="H258">
        <v>77488</v>
      </c>
      <c r="I258">
        <v>3948</v>
      </c>
      <c r="J258">
        <v>25103</v>
      </c>
      <c r="K258">
        <v>6379</v>
      </c>
      <c r="L258">
        <v>717210</v>
      </c>
      <c r="M258">
        <v>366382</v>
      </c>
      <c r="N258">
        <v>36.963511400000002</v>
      </c>
      <c r="O258">
        <v>11.220563</v>
      </c>
      <c r="P258">
        <v>6.04364408</v>
      </c>
      <c r="Q258">
        <v>8.4520066600000003</v>
      </c>
      <c r="R258">
        <v>4.9498886400000002</v>
      </c>
      <c r="S258">
        <v>6.4773033900000003</v>
      </c>
      <c r="T258">
        <v>1</v>
      </c>
    </row>
    <row r="259" spans="1:20" x14ac:dyDescent="0.55000000000000004">
      <c r="A259">
        <v>258</v>
      </c>
      <c r="B259" t="s">
        <v>243</v>
      </c>
      <c r="C259" t="s">
        <v>189</v>
      </c>
      <c r="D259">
        <v>540.46</v>
      </c>
      <c r="E259">
        <v>22454</v>
      </c>
      <c r="F259">
        <v>41.54609036746475</v>
      </c>
      <c r="G259">
        <v>21211</v>
      </c>
      <c r="H259">
        <v>58</v>
      </c>
      <c r="I259">
        <v>242</v>
      </c>
      <c r="J259">
        <v>50</v>
      </c>
      <c r="K259">
        <v>893</v>
      </c>
      <c r="L259">
        <v>14069</v>
      </c>
      <c r="M259">
        <v>8385</v>
      </c>
      <c r="N259">
        <v>16.902409599999999</v>
      </c>
      <c r="O259">
        <v>3.91641197</v>
      </c>
      <c r="P259">
        <v>17.8868027</v>
      </c>
      <c r="Q259">
        <v>24.622655900000002</v>
      </c>
      <c r="R259">
        <v>15.397208300000001</v>
      </c>
      <c r="S259">
        <v>14.0566274</v>
      </c>
      <c r="T259">
        <v>0</v>
      </c>
    </row>
    <row r="260" spans="1:20" x14ac:dyDescent="0.55000000000000004">
      <c r="A260">
        <v>259</v>
      </c>
      <c r="B260" t="s">
        <v>244</v>
      </c>
      <c r="C260" t="s">
        <v>189</v>
      </c>
      <c r="D260">
        <v>564.29999999999995</v>
      </c>
      <c r="E260">
        <v>18681</v>
      </c>
      <c r="F260">
        <v>33.10473152578416</v>
      </c>
      <c r="G260">
        <v>18489</v>
      </c>
      <c r="H260">
        <v>18</v>
      </c>
      <c r="I260">
        <v>140</v>
      </c>
      <c r="J260">
        <v>19</v>
      </c>
      <c r="K260">
        <v>15</v>
      </c>
      <c r="L260">
        <v>12379</v>
      </c>
      <c r="M260">
        <v>6302</v>
      </c>
      <c r="N260">
        <v>11.656838199999999</v>
      </c>
      <c r="O260">
        <v>2.7385087600000002</v>
      </c>
      <c r="P260">
        <v>21.754519699999999</v>
      </c>
      <c r="Q260">
        <v>30.546492700000002</v>
      </c>
      <c r="R260">
        <v>19.9889197</v>
      </c>
      <c r="S260">
        <v>15.625704600000001</v>
      </c>
      <c r="T260">
        <v>0</v>
      </c>
    </row>
    <row r="261" spans="1:20" x14ac:dyDescent="0.55000000000000004">
      <c r="A261">
        <v>260</v>
      </c>
      <c r="B261" t="s">
        <v>245</v>
      </c>
      <c r="C261" t="s">
        <v>189</v>
      </c>
      <c r="D261">
        <v>1311.53</v>
      </c>
      <c r="E261">
        <v>8854</v>
      </c>
      <c r="F261">
        <v>6.7508939940374981</v>
      </c>
      <c r="G261">
        <v>8723</v>
      </c>
      <c r="H261">
        <v>4</v>
      </c>
      <c r="I261">
        <v>109</v>
      </c>
      <c r="J261">
        <v>15</v>
      </c>
      <c r="K261">
        <v>3</v>
      </c>
      <c r="L261">
        <v>6198</v>
      </c>
      <c r="M261">
        <v>2656</v>
      </c>
      <c r="N261">
        <v>15.9567602</v>
      </c>
      <c r="O261">
        <v>2.6621490799999998</v>
      </c>
      <c r="P261">
        <v>13.188705199999999</v>
      </c>
      <c r="Q261">
        <v>16.516373999999999</v>
      </c>
      <c r="R261">
        <v>11.8080357</v>
      </c>
      <c r="S261">
        <v>12.8</v>
      </c>
      <c r="T261">
        <v>0</v>
      </c>
    </row>
    <row r="262" spans="1:20" x14ac:dyDescent="0.55000000000000004">
      <c r="A262">
        <v>261</v>
      </c>
      <c r="B262" t="s">
        <v>246</v>
      </c>
      <c r="C262" t="s">
        <v>189</v>
      </c>
      <c r="D262">
        <v>565.98</v>
      </c>
      <c r="E262">
        <v>20146</v>
      </c>
      <c r="F262">
        <v>35.594897346195978</v>
      </c>
      <c r="G262">
        <v>19899</v>
      </c>
      <c r="H262">
        <v>57</v>
      </c>
      <c r="I262">
        <v>117</v>
      </c>
      <c r="J262">
        <v>43</v>
      </c>
      <c r="K262">
        <v>30</v>
      </c>
      <c r="L262">
        <v>12491</v>
      </c>
      <c r="M262">
        <v>7655</v>
      </c>
      <c r="N262">
        <v>13.665839399999999</v>
      </c>
      <c r="O262">
        <v>2.6419021699999998</v>
      </c>
      <c r="P262">
        <v>18.546315400000001</v>
      </c>
      <c r="Q262">
        <v>24.083318999999999</v>
      </c>
      <c r="R262">
        <v>16.269339299999999</v>
      </c>
      <c r="S262">
        <v>16.219803599999999</v>
      </c>
      <c r="T262">
        <v>0</v>
      </c>
    </row>
    <row r="263" spans="1:20" x14ac:dyDescent="0.55000000000000004">
      <c r="A263">
        <v>262</v>
      </c>
      <c r="B263" t="s">
        <v>247</v>
      </c>
      <c r="C263" t="s">
        <v>189</v>
      </c>
      <c r="D263">
        <v>565</v>
      </c>
      <c r="E263">
        <v>7842</v>
      </c>
      <c r="F263">
        <v>13.879646017699114</v>
      </c>
      <c r="G263">
        <v>7781</v>
      </c>
      <c r="H263">
        <v>2</v>
      </c>
      <c r="I263">
        <v>41</v>
      </c>
      <c r="J263">
        <v>5</v>
      </c>
      <c r="K263">
        <v>13</v>
      </c>
      <c r="L263">
        <v>5433</v>
      </c>
      <c r="M263">
        <v>2409</v>
      </c>
      <c r="N263">
        <v>12.921038100000001</v>
      </c>
      <c r="O263">
        <v>2.6872814300000001</v>
      </c>
      <c r="P263">
        <v>17.802539500000002</v>
      </c>
      <c r="Q263">
        <v>24.350649400000002</v>
      </c>
      <c r="R263">
        <v>17.0002669</v>
      </c>
      <c r="S263">
        <v>13.5186057</v>
      </c>
      <c r="T263">
        <v>0</v>
      </c>
    </row>
    <row r="264" spans="1:20" x14ac:dyDescent="0.55000000000000004">
      <c r="A264">
        <v>263</v>
      </c>
      <c r="B264" t="s">
        <v>248</v>
      </c>
      <c r="C264" t="s">
        <v>189</v>
      </c>
      <c r="D264">
        <v>514.54</v>
      </c>
      <c r="E264">
        <v>17957</v>
      </c>
      <c r="F264">
        <v>34.899133206359082</v>
      </c>
      <c r="G264">
        <v>17737</v>
      </c>
      <c r="H264">
        <v>18</v>
      </c>
      <c r="I264">
        <v>103</v>
      </c>
      <c r="J264">
        <v>82</v>
      </c>
      <c r="K264">
        <v>17</v>
      </c>
      <c r="L264">
        <v>11358</v>
      </c>
      <c r="M264">
        <v>6599</v>
      </c>
      <c r="N264">
        <v>20.021130500000002</v>
      </c>
      <c r="O264">
        <v>4.4374009499999998</v>
      </c>
      <c r="P264">
        <v>9.4672548400000007</v>
      </c>
      <c r="Q264">
        <v>11.455231299999999</v>
      </c>
      <c r="R264">
        <v>7.8374920000000001</v>
      </c>
      <c r="S264">
        <v>11.080501999999999</v>
      </c>
      <c r="T264">
        <v>0</v>
      </c>
    </row>
    <row r="265" spans="1:20" x14ac:dyDescent="0.55000000000000004">
      <c r="A265">
        <v>264</v>
      </c>
      <c r="B265" t="s">
        <v>249</v>
      </c>
      <c r="C265" t="s">
        <v>189</v>
      </c>
      <c r="D265">
        <v>565.65</v>
      </c>
      <c r="E265">
        <v>187768</v>
      </c>
      <c r="F265">
        <v>331.95085300097236</v>
      </c>
      <c r="G265">
        <v>179675</v>
      </c>
      <c r="H265">
        <v>997</v>
      </c>
      <c r="I265">
        <v>638</v>
      </c>
      <c r="J265">
        <v>2451</v>
      </c>
      <c r="K265">
        <v>4007</v>
      </c>
      <c r="L265">
        <v>110737</v>
      </c>
      <c r="M265">
        <v>77031</v>
      </c>
      <c r="N265">
        <v>26.9656935</v>
      </c>
      <c r="O265">
        <v>6.1596395099999999</v>
      </c>
      <c r="P265">
        <v>5.9866877000000001</v>
      </c>
      <c r="Q265">
        <v>6.2978817200000003</v>
      </c>
      <c r="R265">
        <v>5.8911737500000001</v>
      </c>
      <c r="S265">
        <v>5.6824659100000003</v>
      </c>
      <c r="T265">
        <v>1</v>
      </c>
    </row>
    <row r="266" spans="1:20" x14ac:dyDescent="0.55000000000000004">
      <c r="A266">
        <v>265</v>
      </c>
      <c r="B266" t="s">
        <v>250</v>
      </c>
      <c r="C266" t="s">
        <v>189</v>
      </c>
      <c r="D266">
        <v>660.07</v>
      </c>
      <c r="E266">
        <v>13743</v>
      </c>
      <c r="F266">
        <v>20.820519035859832</v>
      </c>
      <c r="G266">
        <v>13648</v>
      </c>
      <c r="H266">
        <v>11</v>
      </c>
      <c r="I266">
        <v>43</v>
      </c>
      <c r="J266">
        <v>30</v>
      </c>
      <c r="K266">
        <v>11</v>
      </c>
      <c r="L266">
        <v>9285</v>
      </c>
      <c r="M266">
        <v>4458</v>
      </c>
      <c r="N266">
        <v>13.893376399999999</v>
      </c>
      <c r="O266">
        <v>3.2740980099999999</v>
      </c>
      <c r="P266">
        <v>14.698759799999999</v>
      </c>
      <c r="Q266">
        <v>16.6811468</v>
      </c>
      <c r="R266">
        <v>12.511443399999999</v>
      </c>
      <c r="S266">
        <v>16.767955799999999</v>
      </c>
      <c r="T266">
        <v>0</v>
      </c>
    </row>
    <row r="267" spans="1:20" x14ac:dyDescent="0.55000000000000004">
      <c r="A267">
        <v>266</v>
      </c>
      <c r="B267" t="s">
        <v>251</v>
      </c>
      <c r="C267" t="s">
        <v>189</v>
      </c>
      <c r="D267">
        <v>521.4</v>
      </c>
      <c r="E267">
        <v>19776</v>
      </c>
      <c r="F267">
        <v>37.92865362485616</v>
      </c>
      <c r="G267">
        <v>19597</v>
      </c>
      <c r="H267">
        <v>37</v>
      </c>
      <c r="I267">
        <v>101</v>
      </c>
      <c r="J267">
        <v>23</v>
      </c>
      <c r="K267">
        <v>18</v>
      </c>
      <c r="L267">
        <v>14435</v>
      </c>
      <c r="M267">
        <v>5341</v>
      </c>
      <c r="N267">
        <v>13.363353</v>
      </c>
      <c r="O267">
        <v>2.8126082399999999</v>
      </c>
      <c r="P267">
        <v>18.054280200000001</v>
      </c>
      <c r="Q267">
        <v>26.0370913</v>
      </c>
      <c r="R267">
        <v>17.995796899999998</v>
      </c>
      <c r="S267">
        <v>13.074423599999999</v>
      </c>
      <c r="T267">
        <v>0</v>
      </c>
    </row>
    <row r="268" spans="1:20" x14ac:dyDescent="0.55000000000000004">
      <c r="A268">
        <v>267</v>
      </c>
      <c r="B268" t="s">
        <v>252</v>
      </c>
      <c r="C268" t="s">
        <v>189</v>
      </c>
      <c r="D268">
        <v>808.93</v>
      </c>
      <c r="E268">
        <v>211946</v>
      </c>
      <c r="F268">
        <v>262.00783751375275</v>
      </c>
      <c r="G268">
        <v>165430</v>
      </c>
      <c r="H268">
        <v>36849</v>
      </c>
      <c r="I268">
        <v>915</v>
      </c>
      <c r="J268">
        <v>1272</v>
      </c>
      <c r="K268">
        <v>7480</v>
      </c>
      <c r="L268">
        <v>131154</v>
      </c>
      <c r="M268">
        <v>80792</v>
      </c>
      <c r="N268">
        <v>19.708129400000001</v>
      </c>
      <c r="O268">
        <v>4.4870915099999999</v>
      </c>
      <c r="P268">
        <v>17.2489104</v>
      </c>
      <c r="Q268">
        <v>26.293677599999999</v>
      </c>
      <c r="R268">
        <v>14.5334371</v>
      </c>
      <c r="S268">
        <v>10.878774200000001</v>
      </c>
      <c r="T268">
        <v>1</v>
      </c>
    </row>
    <row r="269" spans="1:20" x14ac:dyDescent="0.55000000000000004">
      <c r="A269">
        <v>268</v>
      </c>
      <c r="B269" t="s">
        <v>117</v>
      </c>
      <c r="C269" t="s">
        <v>189</v>
      </c>
      <c r="D269">
        <v>724.37</v>
      </c>
      <c r="E269">
        <v>145607</v>
      </c>
      <c r="F269">
        <v>201.01191380095807</v>
      </c>
      <c r="G269">
        <v>140294</v>
      </c>
      <c r="H269">
        <v>2987</v>
      </c>
      <c r="I269">
        <v>745</v>
      </c>
      <c r="J269">
        <v>475</v>
      </c>
      <c r="K269">
        <v>1106</v>
      </c>
      <c r="L269">
        <v>91241</v>
      </c>
      <c r="M269">
        <v>54366</v>
      </c>
      <c r="N269">
        <v>17.641192</v>
      </c>
      <c r="O269">
        <v>4.0771144599999998</v>
      </c>
      <c r="P269">
        <v>10.9326098</v>
      </c>
      <c r="Q269">
        <v>15.0850124</v>
      </c>
      <c r="R269">
        <v>9.3064472200000008</v>
      </c>
      <c r="S269">
        <v>9.4298433399999997</v>
      </c>
      <c r="T269">
        <v>1</v>
      </c>
    </row>
    <row r="270" spans="1:20" x14ac:dyDescent="0.55000000000000004">
      <c r="A270">
        <v>269</v>
      </c>
      <c r="B270" t="s">
        <v>174</v>
      </c>
      <c r="C270" t="s">
        <v>189</v>
      </c>
      <c r="D270">
        <v>503.72</v>
      </c>
      <c r="E270">
        <v>58913</v>
      </c>
      <c r="F270">
        <v>116.95584848725481</v>
      </c>
      <c r="G270">
        <v>56661</v>
      </c>
      <c r="H270">
        <v>1600</v>
      </c>
      <c r="I270">
        <v>226</v>
      </c>
      <c r="J270">
        <v>258</v>
      </c>
      <c r="K270">
        <v>168</v>
      </c>
      <c r="L270">
        <v>36757</v>
      </c>
      <c r="M270">
        <v>22156</v>
      </c>
      <c r="N270">
        <v>17.0117257</v>
      </c>
      <c r="O270">
        <v>3.81423946</v>
      </c>
      <c r="P270">
        <v>11.491737499999999</v>
      </c>
      <c r="Q270">
        <v>16.674669900000001</v>
      </c>
      <c r="R270">
        <v>9.7761099100000006</v>
      </c>
      <c r="S270">
        <v>8.2284217900000005</v>
      </c>
      <c r="T270">
        <v>0</v>
      </c>
    </row>
    <row r="271" spans="1:20" x14ac:dyDescent="0.55000000000000004">
      <c r="A271">
        <v>270</v>
      </c>
      <c r="B271" t="s">
        <v>253</v>
      </c>
      <c r="C271" t="s">
        <v>189</v>
      </c>
      <c r="D271">
        <v>963.8</v>
      </c>
      <c r="E271">
        <v>39928</v>
      </c>
      <c r="F271">
        <v>41.427682091720278</v>
      </c>
      <c r="G271">
        <v>39232</v>
      </c>
      <c r="H271">
        <v>39</v>
      </c>
      <c r="I271">
        <v>195</v>
      </c>
      <c r="J271">
        <v>71</v>
      </c>
      <c r="K271">
        <v>391</v>
      </c>
      <c r="L271">
        <v>25404</v>
      </c>
      <c r="M271">
        <v>14524</v>
      </c>
      <c r="N271">
        <v>13.7970398</v>
      </c>
      <c r="O271">
        <v>3.1136828799999998</v>
      </c>
      <c r="P271">
        <v>14.2962063</v>
      </c>
      <c r="Q271">
        <v>18.748882900000002</v>
      </c>
      <c r="R271">
        <v>11.9235869</v>
      </c>
      <c r="S271">
        <v>14.1056347</v>
      </c>
      <c r="T271">
        <v>0</v>
      </c>
    </row>
    <row r="272" spans="1:20" x14ac:dyDescent="0.55000000000000004">
      <c r="A272">
        <v>271</v>
      </c>
      <c r="B272" t="s">
        <v>254</v>
      </c>
      <c r="C272" t="s">
        <v>189</v>
      </c>
      <c r="D272">
        <v>1178.1099999999999</v>
      </c>
      <c r="E272">
        <v>8302</v>
      </c>
      <c r="F272">
        <v>7.0468801724796499</v>
      </c>
      <c r="G272">
        <v>7755</v>
      </c>
      <c r="H272">
        <v>7</v>
      </c>
      <c r="I272">
        <v>519</v>
      </c>
      <c r="J272">
        <v>13</v>
      </c>
      <c r="K272">
        <v>8</v>
      </c>
      <c r="L272">
        <v>5643</v>
      </c>
      <c r="M272">
        <v>2659</v>
      </c>
      <c r="N272">
        <v>14.5667198</v>
      </c>
      <c r="O272">
        <v>2.76448698</v>
      </c>
      <c r="P272">
        <v>16.609880700000001</v>
      </c>
      <c r="Q272">
        <v>20.7288216</v>
      </c>
      <c r="R272">
        <v>15.3212121</v>
      </c>
      <c r="S272">
        <v>14.8989899</v>
      </c>
      <c r="T272">
        <v>0</v>
      </c>
    </row>
    <row r="273" spans="1:20" x14ac:dyDescent="0.55000000000000004">
      <c r="A273">
        <v>272</v>
      </c>
      <c r="B273" t="s">
        <v>255</v>
      </c>
      <c r="C273" t="s">
        <v>189</v>
      </c>
      <c r="D273">
        <v>538.73</v>
      </c>
      <c r="E273">
        <v>69770</v>
      </c>
      <c r="F273">
        <v>129.50828801069181</v>
      </c>
      <c r="G273">
        <v>68686</v>
      </c>
      <c r="H273">
        <v>93</v>
      </c>
      <c r="I273">
        <v>397</v>
      </c>
      <c r="J273">
        <v>223</v>
      </c>
      <c r="K273">
        <v>371</v>
      </c>
      <c r="L273">
        <v>43097</v>
      </c>
      <c r="M273">
        <v>26673</v>
      </c>
      <c r="N273">
        <v>17.2912268</v>
      </c>
      <c r="O273">
        <v>3.4712393000000001</v>
      </c>
      <c r="P273">
        <v>10.588235299999999</v>
      </c>
      <c r="Q273">
        <v>14.530088599999999</v>
      </c>
      <c r="R273">
        <v>9.0573581399999998</v>
      </c>
      <c r="S273">
        <v>8.8803088799999994</v>
      </c>
      <c r="T273">
        <v>0</v>
      </c>
    </row>
    <row r="274" spans="1:20" x14ac:dyDescent="0.55000000000000004">
      <c r="A274">
        <v>273</v>
      </c>
      <c r="B274" t="s">
        <v>256</v>
      </c>
      <c r="C274" t="s">
        <v>189</v>
      </c>
      <c r="D274">
        <v>812.43</v>
      </c>
      <c r="E274">
        <v>55498</v>
      </c>
      <c r="F274">
        <v>68.311116034612212</v>
      </c>
      <c r="G274">
        <v>54051</v>
      </c>
      <c r="H274">
        <v>478</v>
      </c>
      <c r="I274">
        <v>345</v>
      </c>
      <c r="J274">
        <v>206</v>
      </c>
      <c r="K274">
        <v>418</v>
      </c>
      <c r="L274">
        <v>34607</v>
      </c>
      <c r="M274">
        <v>20891</v>
      </c>
      <c r="N274">
        <v>14.124310100000001</v>
      </c>
      <c r="O274">
        <v>2.5572860999999998</v>
      </c>
      <c r="P274">
        <v>12.8583295</v>
      </c>
      <c r="Q274">
        <v>17.2158102</v>
      </c>
      <c r="R274">
        <v>11.404848899999999</v>
      </c>
      <c r="S274">
        <v>10.074801300000001</v>
      </c>
      <c r="T274">
        <v>0</v>
      </c>
    </row>
    <row r="275" spans="1:20" x14ac:dyDescent="0.55000000000000004">
      <c r="A275">
        <v>274</v>
      </c>
      <c r="B275" t="s">
        <v>257</v>
      </c>
      <c r="C275" t="s">
        <v>189</v>
      </c>
      <c r="D275">
        <v>610.86</v>
      </c>
      <c r="E275">
        <v>70060</v>
      </c>
      <c r="F275">
        <v>114.690763841142</v>
      </c>
      <c r="G275">
        <v>63189</v>
      </c>
      <c r="H275">
        <v>4690</v>
      </c>
      <c r="I275">
        <v>646</v>
      </c>
      <c r="J275">
        <v>217</v>
      </c>
      <c r="K275">
        <v>1318</v>
      </c>
      <c r="L275">
        <v>43758</v>
      </c>
      <c r="M275">
        <v>26302</v>
      </c>
      <c r="N275">
        <v>17.804744299999999</v>
      </c>
      <c r="O275">
        <v>4.4814662500000004</v>
      </c>
      <c r="P275">
        <v>15.133226199999999</v>
      </c>
      <c r="Q275">
        <v>21.0408367</v>
      </c>
      <c r="R275">
        <v>12.485311400000001</v>
      </c>
      <c r="S275">
        <v>13.449736400000001</v>
      </c>
      <c r="T275">
        <v>1</v>
      </c>
    </row>
    <row r="276" spans="1:20" x14ac:dyDescent="0.55000000000000004">
      <c r="A276">
        <v>275</v>
      </c>
      <c r="B276" t="s">
        <v>258</v>
      </c>
      <c r="C276" t="s">
        <v>189</v>
      </c>
      <c r="D276">
        <v>709.94</v>
      </c>
      <c r="E276">
        <v>282937</v>
      </c>
      <c r="F276">
        <v>398.53649604191901</v>
      </c>
      <c r="G276">
        <v>236390</v>
      </c>
      <c r="H276">
        <v>31720</v>
      </c>
      <c r="I276">
        <v>1076</v>
      </c>
      <c r="J276">
        <v>11724</v>
      </c>
      <c r="K276">
        <v>2027</v>
      </c>
      <c r="L276">
        <v>167214</v>
      </c>
      <c r="M276">
        <v>115723</v>
      </c>
      <c r="N276">
        <v>48.078510199999997</v>
      </c>
      <c r="O276">
        <v>20.7913213</v>
      </c>
      <c r="P276">
        <v>12.162932899999999</v>
      </c>
      <c r="Q276">
        <v>10.7978164</v>
      </c>
      <c r="R276">
        <v>13.4554559</v>
      </c>
      <c r="S276">
        <v>7.1747774399999997</v>
      </c>
      <c r="T276">
        <v>1</v>
      </c>
    </row>
    <row r="277" spans="1:20" x14ac:dyDescent="0.55000000000000004">
      <c r="A277">
        <v>276</v>
      </c>
      <c r="B277" t="s">
        <v>131</v>
      </c>
      <c r="C277" t="s">
        <v>189</v>
      </c>
      <c r="D277">
        <v>614.15</v>
      </c>
      <c r="E277">
        <v>2111687</v>
      </c>
      <c r="F277">
        <v>3438.3896442237242</v>
      </c>
      <c r="G277">
        <v>1212007</v>
      </c>
      <c r="H277">
        <v>849109</v>
      </c>
      <c r="I277">
        <v>8048</v>
      </c>
      <c r="J277">
        <v>21704</v>
      </c>
      <c r="K277">
        <v>20819</v>
      </c>
      <c r="L277">
        <v>1324635</v>
      </c>
      <c r="M277">
        <v>787052</v>
      </c>
      <c r="N277">
        <v>19.410403599999999</v>
      </c>
      <c r="O277">
        <v>4.98575079</v>
      </c>
      <c r="P277">
        <v>20.065300100000002</v>
      </c>
      <c r="Q277">
        <v>30.56427</v>
      </c>
      <c r="R277">
        <v>17.066225800000002</v>
      </c>
      <c r="S277">
        <v>13.2473501</v>
      </c>
      <c r="T277">
        <v>1</v>
      </c>
    </row>
    <row r="278" spans="1:20" x14ac:dyDescent="0.55000000000000004">
      <c r="A278">
        <v>277</v>
      </c>
      <c r="B278" t="s">
        <v>259</v>
      </c>
      <c r="C278" t="s">
        <v>189</v>
      </c>
      <c r="D278">
        <v>565.49</v>
      </c>
      <c r="E278">
        <v>26360</v>
      </c>
      <c r="F278">
        <v>46.614440573661781</v>
      </c>
      <c r="G278">
        <v>26040</v>
      </c>
      <c r="H278">
        <v>34</v>
      </c>
      <c r="I278">
        <v>178</v>
      </c>
      <c r="J278">
        <v>87</v>
      </c>
      <c r="K278">
        <v>21</v>
      </c>
      <c r="L278">
        <v>16597</v>
      </c>
      <c r="M278">
        <v>9763</v>
      </c>
      <c r="N278">
        <v>18.232210599999998</v>
      </c>
      <c r="O278">
        <v>3.5970356099999998</v>
      </c>
      <c r="P278">
        <v>14.6401413</v>
      </c>
      <c r="Q278">
        <v>20.130823700000001</v>
      </c>
      <c r="R278">
        <v>12.456546899999999</v>
      </c>
      <c r="S278">
        <v>12.323275000000001</v>
      </c>
      <c r="T278">
        <v>0</v>
      </c>
    </row>
    <row r="279" spans="1:20" x14ac:dyDescent="0.55000000000000004">
      <c r="A279">
        <v>278</v>
      </c>
      <c r="B279" t="s">
        <v>35</v>
      </c>
      <c r="C279" t="s">
        <v>260</v>
      </c>
      <c r="D279">
        <v>583.91</v>
      </c>
      <c r="E279">
        <v>25371</v>
      </c>
      <c r="F279">
        <v>43.450189241492701</v>
      </c>
      <c r="G279">
        <v>25212</v>
      </c>
      <c r="H279">
        <v>47</v>
      </c>
      <c r="I279">
        <v>67</v>
      </c>
      <c r="J279">
        <v>30</v>
      </c>
      <c r="K279">
        <v>15</v>
      </c>
      <c r="L279">
        <v>15569</v>
      </c>
      <c r="M279">
        <v>9802</v>
      </c>
      <c r="N279">
        <v>8.74173036</v>
      </c>
      <c r="O279">
        <v>2.1581347499999999</v>
      </c>
      <c r="P279">
        <v>28.528048600000002</v>
      </c>
      <c r="Q279">
        <v>35.024684600000001</v>
      </c>
      <c r="R279">
        <v>25.752258600000001</v>
      </c>
      <c r="S279">
        <v>26.1800599</v>
      </c>
      <c r="T279">
        <v>0</v>
      </c>
    </row>
    <row r="280" spans="1:20" x14ac:dyDescent="0.55000000000000004">
      <c r="A280">
        <v>279</v>
      </c>
      <c r="B280" t="s">
        <v>139</v>
      </c>
      <c r="C280" t="s">
        <v>260</v>
      </c>
      <c r="D280">
        <v>404.43</v>
      </c>
      <c r="E280">
        <v>109755</v>
      </c>
      <c r="F280">
        <v>271.38194495957271</v>
      </c>
      <c r="G280">
        <v>96177</v>
      </c>
      <c r="H280">
        <v>12313</v>
      </c>
      <c r="I280">
        <v>202</v>
      </c>
      <c r="J280">
        <v>572</v>
      </c>
      <c r="K280">
        <v>491</v>
      </c>
      <c r="L280">
        <v>68893</v>
      </c>
      <c r="M280">
        <v>40862</v>
      </c>
      <c r="N280">
        <v>17.366060399999999</v>
      </c>
      <c r="O280">
        <v>3.4793084900000002</v>
      </c>
      <c r="P280">
        <v>12.6665583</v>
      </c>
      <c r="Q280">
        <v>17.857986199999999</v>
      </c>
      <c r="R280">
        <v>10.567921399999999</v>
      </c>
      <c r="S280">
        <v>10.7444235</v>
      </c>
      <c r="T280">
        <v>1</v>
      </c>
    </row>
    <row r="281" spans="1:20" x14ac:dyDescent="0.55000000000000004">
      <c r="A281">
        <v>280</v>
      </c>
      <c r="B281" t="s">
        <v>261</v>
      </c>
      <c r="C281" t="s">
        <v>260</v>
      </c>
      <c r="D281">
        <v>424.37</v>
      </c>
      <c r="E281">
        <v>47507</v>
      </c>
      <c r="F281">
        <v>111.94712161557132</v>
      </c>
      <c r="G281">
        <v>46686</v>
      </c>
      <c r="H281">
        <v>460</v>
      </c>
      <c r="I281">
        <v>49</v>
      </c>
      <c r="J281">
        <v>271</v>
      </c>
      <c r="K281">
        <v>41</v>
      </c>
      <c r="L281">
        <v>29403</v>
      </c>
      <c r="M281">
        <v>18104</v>
      </c>
      <c r="N281">
        <v>17.266945499999999</v>
      </c>
      <c r="O281">
        <v>4.1594395100000003</v>
      </c>
      <c r="P281">
        <v>11.3441498</v>
      </c>
      <c r="Q281">
        <v>17.228990899999999</v>
      </c>
      <c r="R281">
        <v>9.1594344599999999</v>
      </c>
      <c r="S281">
        <v>8.6742843100000009</v>
      </c>
      <c r="T281">
        <v>0</v>
      </c>
    </row>
    <row r="282" spans="1:20" x14ac:dyDescent="0.55000000000000004">
      <c r="A282">
        <v>281</v>
      </c>
      <c r="B282" t="s">
        <v>262</v>
      </c>
      <c r="C282" t="s">
        <v>260</v>
      </c>
      <c r="D282">
        <v>702.44</v>
      </c>
      <c r="E282">
        <v>99821</v>
      </c>
      <c r="F282">
        <v>142.10608735265643</v>
      </c>
      <c r="G282">
        <v>95465</v>
      </c>
      <c r="H282">
        <v>3138</v>
      </c>
      <c r="I282">
        <v>196</v>
      </c>
      <c r="J282">
        <v>350</v>
      </c>
      <c r="K282">
        <v>672</v>
      </c>
      <c r="L282">
        <v>63850</v>
      </c>
      <c r="M282">
        <v>35971</v>
      </c>
      <c r="N282">
        <v>13.243539500000001</v>
      </c>
      <c r="O282">
        <v>2.88332028</v>
      </c>
      <c r="P282">
        <v>16.117325000000001</v>
      </c>
      <c r="Q282">
        <v>23.818624700000001</v>
      </c>
      <c r="R282">
        <v>13.669953100000001</v>
      </c>
      <c r="S282">
        <v>11.907768300000001</v>
      </c>
      <c r="T282">
        <v>1</v>
      </c>
    </row>
    <row r="283" spans="1:20" x14ac:dyDescent="0.55000000000000004">
      <c r="A283">
        <v>282</v>
      </c>
      <c r="B283" t="s">
        <v>263</v>
      </c>
      <c r="C283" t="s">
        <v>260</v>
      </c>
      <c r="D283">
        <v>506.76</v>
      </c>
      <c r="E283">
        <v>59549</v>
      </c>
      <c r="F283">
        <v>117.50927460730918</v>
      </c>
      <c r="G283">
        <v>56163</v>
      </c>
      <c r="H283">
        <v>1678</v>
      </c>
      <c r="I283">
        <v>167</v>
      </c>
      <c r="J283">
        <v>1374</v>
      </c>
      <c r="K283">
        <v>167</v>
      </c>
      <c r="L283">
        <v>30179</v>
      </c>
      <c r="M283">
        <v>29370</v>
      </c>
      <c r="N283">
        <v>29.1494085</v>
      </c>
      <c r="O283">
        <v>12.0447994</v>
      </c>
      <c r="P283">
        <v>28.673385400000001</v>
      </c>
      <c r="Q283">
        <v>29.258115700000001</v>
      </c>
      <c r="R283">
        <v>31.744281300000001</v>
      </c>
      <c r="S283">
        <v>14.3249554</v>
      </c>
      <c r="T283">
        <v>0</v>
      </c>
    </row>
    <row r="284" spans="1:20" x14ac:dyDescent="0.55000000000000004">
      <c r="A284">
        <v>283</v>
      </c>
      <c r="B284" t="s">
        <v>264</v>
      </c>
      <c r="C284" t="s">
        <v>260</v>
      </c>
      <c r="D284">
        <v>401.25</v>
      </c>
      <c r="E284">
        <v>44585</v>
      </c>
      <c r="F284">
        <v>111.11526479750779</v>
      </c>
      <c r="G284">
        <v>44225</v>
      </c>
      <c r="H284">
        <v>66</v>
      </c>
      <c r="I284">
        <v>50</v>
      </c>
      <c r="J284">
        <v>177</v>
      </c>
      <c r="K284">
        <v>67</v>
      </c>
      <c r="L284">
        <v>27676</v>
      </c>
      <c r="M284">
        <v>16909</v>
      </c>
      <c r="N284">
        <v>16.176470599999998</v>
      </c>
      <c r="O284">
        <v>3.2446885399999998</v>
      </c>
      <c r="P284">
        <v>6.2694996700000001</v>
      </c>
      <c r="Q284">
        <v>8.1429453499999997</v>
      </c>
      <c r="R284">
        <v>5.2837995099999997</v>
      </c>
      <c r="S284">
        <v>6.0887512900000003</v>
      </c>
      <c r="T284">
        <v>1</v>
      </c>
    </row>
    <row r="285" spans="1:20" x14ac:dyDescent="0.55000000000000004">
      <c r="A285">
        <v>284</v>
      </c>
      <c r="B285" t="s">
        <v>265</v>
      </c>
      <c r="C285" t="s">
        <v>260</v>
      </c>
      <c r="D285">
        <v>537.35</v>
      </c>
      <c r="E285">
        <v>71074</v>
      </c>
      <c r="F285">
        <v>132.26760956546013</v>
      </c>
      <c r="G285">
        <v>69520</v>
      </c>
      <c r="H285">
        <v>1308</v>
      </c>
      <c r="I285">
        <v>81</v>
      </c>
      <c r="J285">
        <v>129</v>
      </c>
      <c r="K285">
        <v>36</v>
      </c>
      <c r="L285">
        <v>48645</v>
      </c>
      <c r="M285">
        <v>22429</v>
      </c>
      <c r="N285">
        <v>14.1576729</v>
      </c>
      <c r="O285">
        <v>3.22746428</v>
      </c>
      <c r="P285">
        <v>17.419087399999999</v>
      </c>
      <c r="Q285">
        <v>25.849972999999999</v>
      </c>
      <c r="R285">
        <v>15.762905099999999</v>
      </c>
      <c r="S285">
        <v>12.5753241</v>
      </c>
      <c r="T285">
        <v>1</v>
      </c>
    </row>
    <row r="286" spans="1:20" x14ac:dyDescent="0.55000000000000004">
      <c r="A286">
        <v>285</v>
      </c>
      <c r="B286" t="s">
        <v>40</v>
      </c>
      <c r="C286" t="s">
        <v>260</v>
      </c>
      <c r="D286">
        <v>491.76</v>
      </c>
      <c r="E286">
        <v>34966</v>
      </c>
      <c r="F286">
        <v>71.103790466894424</v>
      </c>
      <c r="G286">
        <v>34487</v>
      </c>
      <c r="H286">
        <v>406</v>
      </c>
      <c r="I286">
        <v>28</v>
      </c>
      <c r="J286">
        <v>30</v>
      </c>
      <c r="K286">
        <v>15</v>
      </c>
      <c r="L286">
        <v>21769</v>
      </c>
      <c r="M286">
        <v>13197</v>
      </c>
      <c r="N286">
        <v>11.4336901</v>
      </c>
      <c r="O286">
        <v>3.1742385999999998</v>
      </c>
      <c r="P286">
        <v>14.155463299999999</v>
      </c>
      <c r="Q286">
        <v>18.690079699999998</v>
      </c>
      <c r="R286">
        <v>11.1457233</v>
      </c>
      <c r="S286">
        <v>16.3148479</v>
      </c>
      <c r="T286">
        <v>1</v>
      </c>
    </row>
    <row r="287" spans="1:20" x14ac:dyDescent="0.55000000000000004">
      <c r="A287">
        <v>286</v>
      </c>
      <c r="B287" t="s">
        <v>266</v>
      </c>
      <c r="C287" t="s">
        <v>260</v>
      </c>
      <c r="D287">
        <v>467.27</v>
      </c>
      <c r="E287">
        <v>291479</v>
      </c>
      <c r="F287">
        <v>623.79138399640465</v>
      </c>
      <c r="G287">
        <v>274892</v>
      </c>
      <c r="H287">
        <v>13134</v>
      </c>
      <c r="I287">
        <v>379</v>
      </c>
      <c r="J287">
        <v>2659</v>
      </c>
      <c r="K287">
        <v>415</v>
      </c>
      <c r="L287">
        <v>176989</v>
      </c>
      <c r="M287">
        <v>114490</v>
      </c>
      <c r="N287">
        <v>24.2252343</v>
      </c>
      <c r="O287">
        <v>6.7591771200000004</v>
      </c>
      <c r="P287">
        <v>10.649929200000001</v>
      </c>
      <c r="Q287">
        <v>13.1730731</v>
      </c>
      <c r="R287">
        <v>10.003273200000001</v>
      </c>
      <c r="S287">
        <v>8.5222790499999999</v>
      </c>
      <c r="T287">
        <v>1</v>
      </c>
    </row>
    <row r="288" spans="1:20" x14ac:dyDescent="0.55000000000000004">
      <c r="A288">
        <v>287</v>
      </c>
      <c r="B288" t="s">
        <v>43</v>
      </c>
      <c r="C288" t="s">
        <v>260</v>
      </c>
      <c r="D288">
        <v>394.67</v>
      </c>
      <c r="E288">
        <v>26521</v>
      </c>
      <c r="F288">
        <v>67.197912179795779</v>
      </c>
      <c r="G288">
        <v>26254</v>
      </c>
      <c r="H288">
        <v>135</v>
      </c>
      <c r="I288">
        <v>65</v>
      </c>
      <c r="J288">
        <v>29</v>
      </c>
      <c r="K288">
        <v>38</v>
      </c>
      <c r="L288">
        <v>17124</v>
      </c>
      <c r="M288">
        <v>9397</v>
      </c>
      <c r="N288">
        <v>11.323289000000001</v>
      </c>
      <c r="O288">
        <v>3.0717122200000002</v>
      </c>
      <c r="P288">
        <v>11.746884</v>
      </c>
      <c r="Q288">
        <v>14.6183522</v>
      </c>
      <c r="R288">
        <v>10.9407318</v>
      </c>
      <c r="S288">
        <v>9.7581317799999994</v>
      </c>
      <c r="T288">
        <v>1</v>
      </c>
    </row>
    <row r="289" spans="1:20" x14ac:dyDescent="0.55000000000000004">
      <c r="A289">
        <v>288</v>
      </c>
      <c r="B289" t="s">
        <v>45</v>
      </c>
      <c r="C289" t="s">
        <v>260</v>
      </c>
      <c r="D289">
        <v>428.56</v>
      </c>
      <c r="E289">
        <v>36019</v>
      </c>
      <c r="F289">
        <v>84.046574575322012</v>
      </c>
      <c r="G289">
        <v>34698</v>
      </c>
      <c r="H289">
        <v>992</v>
      </c>
      <c r="I289">
        <v>68</v>
      </c>
      <c r="J289">
        <v>113</v>
      </c>
      <c r="K289">
        <v>148</v>
      </c>
      <c r="L289">
        <v>23023</v>
      </c>
      <c r="M289">
        <v>12996</v>
      </c>
      <c r="N289">
        <v>13.912174800000001</v>
      </c>
      <c r="O289">
        <v>2.8971029000000001</v>
      </c>
      <c r="P289">
        <v>8.8266862499999998</v>
      </c>
      <c r="Q289">
        <v>12.379656799999999</v>
      </c>
      <c r="R289">
        <v>6.8240556699999999</v>
      </c>
      <c r="S289">
        <v>9.9336592199999991</v>
      </c>
      <c r="T289">
        <v>0</v>
      </c>
    </row>
    <row r="290" spans="1:20" x14ac:dyDescent="0.55000000000000004">
      <c r="A290">
        <v>289</v>
      </c>
      <c r="B290" t="s">
        <v>47</v>
      </c>
      <c r="C290" t="s">
        <v>260</v>
      </c>
      <c r="D290">
        <v>399.86</v>
      </c>
      <c r="E290">
        <v>147548</v>
      </c>
      <c r="F290">
        <v>368.99914970239581</v>
      </c>
      <c r="G290">
        <v>133242</v>
      </c>
      <c r="H290">
        <v>13031</v>
      </c>
      <c r="I290">
        <v>294</v>
      </c>
      <c r="J290">
        <v>653</v>
      </c>
      <c r="K290">
        <v>328</v>
      </c>
      <c r="L290">
        <v>93950</v>
      </c>
      <c r="M290">
        <v>53598</v>
      </c>
      <c r="N290">
        <v>17.784991999999999</v>
      </c>
      <c r="O290">
        <v>4.6088344899999996</v>
      </c>
      <c r="P290">
        <v>13.4166632</v>
      </c>
      <c r="Q290">
        <v>20.4814416</v>
      </c>
      <c r="R290">
        <v>11.095734999999999</v>
      </c>
      <c r="S290">
        <v>10.4346131</v>
      </c>
      <c r="T290">
        <v>1</v>
      </c>
    </row>
    <row r="291" spans="1:20" x14ac:dyDescent="0.55000000000000004">
      <c r="A291">
        <v>290</v>
      </c>
      <c r="B291" t="s">
        <v>267</v>
      </c>
      <c r="C291" t="s">
        <v>260</v>
      </c>
      <c r="D291">
        <v>451.99</v>
      </c>
      <c r="E291">
        <v>150187</v>
      </c>
      <c r="F291">
        <v>332.27947520962852</v>
      </c>
      <c r="G291">
        <v>148084</v>
      </c>
      <c r="H291">
        <v>1291</v>
      </c>
      <c r="I291">
        <v>218</v>
      </c>
      <c r="J291">
        <v>453</v>
      </c>
      <c r="K291">
        <v>141</v>
      </c>
      <c r="L291">
        <v>91613</v>
      </c>
      <c r="M291">
        <v>58574</v>
      </c>
      <c r="N291">
        <v>19.689345400000001</v>
      </c>
      <c r="O291">
        <v>4.5528472999999998</v>
      </c>
      <c r="P291">
        <v>8.6937480199999992</v>
      </c>
      <c r="Q291">
        <v>11.907872100000001</v>
      </c>
      <c r="R291">
        <v>7.0066905000000004</v>
      </c>
      <c r="S291">
        <v>9.0945467000000004</v>
      </c>
      <c r="T291">
        <v>1</v>
      </c>
    </row>
    <row r="292" spans="1:20" x14ac:dyDescent="0.55000000000000004">
      <c r="A292">
        <v>291</v>
      </c>
      <c r="B292" t="s">
        <v>49</v>
      </c>
      <c r="C292" t="s">
        <v>260</v>
      </c>
      <c r="D292">
        <v>410.88</v>
      </c>
      <c r="E292">
        <v>35415</v>
      </c>
      <c r="F292">
        <v>86.193049065420567</v>
      </c>
      <c r="G292">
        <v>34471</v>
      </c>
      <c r="H292">
        <v>716</v>
      </c>
      <c r="I292">
        <v>59</v>
      </c>
      <c r="J292">
        <v>138</v>
      </c>
      <c r="K292">
        <v>31</v>
      </c>
      <c r="L292">
        <v>21969</v>
      </c>
      <c r="M292">
        <v>13446</v>
      </c>
      <c r="N292">
        <v>15.763120799999999</v>
      </c>
      <c r="O292">
        <v>3.77349902</v>
      </c>
      <c r="P292">
        <v>12.2505142</v>
      </c>
      <c r="Q292">
        <v>14.737168199999999</v>
      </c>
      <c r="R292">
        <v>10.6142298</v>
      </c>
      <c r="S292">
        <v>13.412162199999999</v>
      </c>
      <c r="T292">
        <v>0</v>
      </c>
    </row>
    <row r="293" spans="1:20" x14ac:dyDescent="0.55000000000000004">
      <c r="A293">
        <v>292</v>
      </c>
      <c r="B293" t="s">
        <v>268</v>
      </c>
      <c r="C293" t="s">
        <v>260</v>
      </c>
      <c r="D293">
        <v>532.46</v>
      </c>
      <c r="E293">
        <v>108276</v>
      </c>
      <c r="F293">
        <v>203.35048642151523</v>
      </c>
      <c r="G293">
        <v>106369</v>
      </c>
      <c r="H293">
        <v>1409</v>
      </c>
      <c r="I293">
        <v>174</v>
      </c>
      <c r="J293">
        <v>219</v>
      </c>
      <c r="K293">
        <v>105</v>
      </c>
      <c r="L293">
        <v>70249</v>
      </c>
      <c r="M293">
        <v>38027</v>
      </c>
      <c r="N293">
        <v>13.0905778</v>
      </c>
      <c r="O293">
        <v>2.8797562999999999</v>
      </c>
      <c r="P293">
        <v>15.891643200000001</v>
      </c>
      <c r="Q293">
        <v>23.2200959</v>
      </c>
      <c r="R293">
        <v>13.6442561</v>
      </c>
      <c r="S293">
        <v>12.0377504</v>
      </c>
      <c r="T293">
        <v>1</v>
      </c>
    </row>
    <row r="294" spans="1:20" x14ac:dyDescent="0.55000000000000004">
      <c r="A294">
        <v>293</v>
      </c>
      <c r="B294" t="s">
        <v>269</v>
      </c>
      <c r="C294" t="s">
        <v>260</v>
      </c>
      <c r="D294">
        <v>564.07000000000005</v>
      </c>
      <c r="E294">
        <v>35427</v>
      </c>
      <c r="F294">
        <v>62.806034712003822</v>
      </c>
      <c r="G294">
        <v>34819</v>
      </c>
      <c r="H294">
        <v>415</v>
      </c>
      <c r="I294">
        <v>68</v>
      </c>
      <c r="J294">
        <v>112</v>
      </c>
      <c r="K294">
        <v>13</v>
      </c>
      <c r="L294">
        <v>22878</v>
      </c>
      <c r="M294">
        <v>12549</v>
      </c>
      <c r="N294">
        <v>11.6793426</v>
      </c>
      <c r="O294">
        <v>2.42154034</v>
      </c>
      <c r="P294">
        <v>13.188643000000001</v>
      </c>
      <c r="Q294">
        <v>17.751111999999999</v>
      </c>
      <c r="R294">
        <v>11.186749600000001</v>
      </c>
      <c r="S294">
        <v>12.1505376</v>
      </c>
      <c r="T294">
        <v>0</v>
      </c>
    </row>
    <row r="295" spans="1:20" x14ac:dyDescent="0.55000000000000004">
      <c r="A295">
        <v>294</v>
      </c>
      <c r="B295" t="s">
        <v>52</v>
      </c>
      <c r="C295" t="s">
        <v>260</v>
      </c>
      <c r="D295">
        <v>402.11</v>
      </c>
      <c r="E295">
        <v>47870</v>
      </c>
      <c r="F295">
        <v>119.0470269329288</v>
      </c>
      <c r="G295">
        <v>47361</v>
      </c>
      <c r="H295">
        <v>253</v>
      </c>
      <c r="I295">
        <v>67</v>
      </c>
      <c r="J295">
        <v>116</v>
      </c>
      <c r="K295">
        <v>73</v>
      </c>
      <c r="L295">
        <v>30958</v>
      </c>
      <c r="M295">
        <v>16912</v>
      </c>
      <c r="N295">
        <v>14.258027</v>
      </c>
      <c r="O295">
        <v>2.9717682000000001</v>
      </c>
      <c r="P295">
        <v>11.5916845</v>
      </c>
      <c r="Q295">
        <v>15.418153</v>
      </c>
      <c r="R295">
        <v>10.1218333</v>
      </c>
      <c r="S295">
        <v>10.4140383</v>
      </c>
      <c r="T295">
        <v>1</v>
      </c>
    </row>
    <row r="296" spans="1:20" x14ac:dyDescent="0.55000000000000004">
      <c r="A296">
        <v>295</v>
      </c>
      <c r="B296" t="s">
        <v>270</v>
      </c>
      <c r="C296" t="s">
        <v>260</v>
      </c>
      <c r="D296">
        <v>458.49</v>
      </c>
      <c r="E296">
        <v>1412140</v>
      </c>
      <c r="F296">
        <v>3079.9799341316057</v>
      </c>
      <c r="G296">
        <v>1025756</v>
      </c>
      <c r="H296">
        <v>350185</v>
      </c>
      <c r="I296">
        <v>2533</v>
      </c>
      <c r="J296">
        <v>18085</v>
      </c>
      <c r="K296">
        <v>15581</v>
      </c>
      <c r="L296">
        <v>943924</v>
      </c>
      <c r="M296">
        <v>468216</v>
      </c>
      <c r="N296">
        <v>25.085388200000001</v>
      </c>
      <c r="O296">
        <v>7.3567363500000003</v>
      </c>
      <c r="P296">
        <v>13.7661167</v>
      </c>
      <c r="Q296">
        <v>21.580976400000001</v>
      </c>
      <c r="R296">
        <v>11.6755057</v>
      </c>
      <c r="S296">
        <v>10.213391</v>
      </c>
      <c r="T296">
        <v>1</v>
      </c>
    </row>
    <row r="297" spans="1:20" x14ac:dyDescent="0.55000000000000004">
      <c r="A297">
        <v>296</v>
      </c>
      <c r="B297" t="s">
        <v>271</v>
      </c>
      <c r="C297" t="s">
        <v>260</v>
      </c>
      <c r="D297">
        <v>599.79999999999995</v>
      </c>
      <c r="E297">
        <v>53619</v>
      </c>
      <c r="F297">
        <v>89.394798266088699</v>
      </c>
      <c r="G297">
        <v>53067</v>
      </c>
      <c r="H297">
        <v>184</v>
      </c>
      <c r="I297">
        <v>96</v>
      </c>
      <c r="J297">
        <v>114</v>
      </c>
      <c r="K297">
        <v>158</v>
      </c>
      <c r="L297">
        <v>34048</v>
      </c>
      <c r="M297">
        <v>19571</v>
      </c>
      <c r="N297">
        <v>13.475094</v>
      </c>
      <c r="O297">
        <v>3.2189849599999998</v>
      </c>
      <c r="P297">
        <v>8.9864337800000005</v>
      </c>
      <c r="Q297">
        <v>12.1345723</v>
      </c>
      <c r="R297">
        <v>7.1403310199999996</v>
      </c>
      <c r="S297">
        <v>9.5932061199999996</v>
      </c>
      <c r="T297">
        <v>0</v>
      </c>
    </row>
    <row r="298" spans="1:20" x14ac:dyDescent="0.55000000000000004">
      <c r="A298">
        <v>297</v>
      </c>
      <c r="B298" t="s">
        <v>272</v>
      </c>
      <c r="C298" t="s">
        <v>260</v>
      </c>
      <c r="D298">
        <v>411.16</v>
      </c>
      <c r="E298">
        <v>39350</v>
      </c>
      <c r="F298">
        <v>95.70483510069073</v>
      </c>
      <c r="G298">
        <v>36962</v>
      </c>
      <c r="H298">
        <v>493</v>
      </c>
      <c r="I298">
        <v>80</v>
      </c>
      <c r="J298">
        <v>121</v>
      </c>
      <c r="K298">
        <v>1694</v>
      </c>
      <c r="L298">
        <v>24362</v>
      </c>
      <c r="M298">
        <v>14988</v>
      </c>
      <c r="N298">
        <v>18.188161900000001</v>
      </c>
      <c r="O298">
        <v>3.4438880200000002</v>
      </c>
      <c r="P298">
        <v>8.7584014999999997</v>
      </c>
      <c r="Q298">
        <v>11.432206499999999</v>
      </c>
      <c r="R298">
        <v>7.11092484</v>
      </c>
      <c r="S298">
        <v>9.7664184200000008</v>
      </c>
      <c r="T298">
        <v>0</v>
      </c>
    </row>
    <row r="299" spans="1:20" x14ac:dyDescent="0.55000000000000004">
      <c r="A299">
        <v>298</v>
      </c>
      <c r="B299" t="s">
        <v>146</v>
      </c>
      <c r="C299" t="s">
        <v>260</v>
      </c>
      <c r="D299">
        <v>442.41</v>
      </c>
      <c r="E299">
        <v>66929</v>
      </c>
      <c r="F299">
        <v>151.28274677335503</v>
      </c>
      <c r="G299">
        <v>64888</v>
      </c>
      <c r="H299">
        <v>1424</v>
      </c>
      <c r="I299">
        <v>104</v>
      </c>
      <c r="J299">
        <v>385</v>
      </c>
      <c r="K299">
        <v>128</v>
      </c>
      <c r="L299">
        <v>41799</v>
      </c>
      <c r="M299">
        <v>25130</v>
      </c>
      <c r="N299">
        <v>31.594057299999999</v>
      </c>
      <c r="O299">
        <v>9.3423287599999991</v>
      </c>
      <c r="P299">
        <v>5.6731159900000003</v>
      </c>
      <c r="Q299">
        <v>6.5723747000000001</v>
      </c>
      <c r="R299">
        <v>4.5244107700000002</v>
      </c>
      <c r="S299">
        <v>9.0641481699999993</v>
      </c>
      <c r="T299">
        <v>1</v>
      </c>
    </row>
    <row r="300" spans="1:20" x14ac:dyDescent="0.55000000000000004">
      <c r="A300">
        <v>299</v>
      </c>
      <c r="B300" t="s">
        <v>273</v>
      </c>
      <c r="C300" t="s">
        <v>260</v>
      </c>
      <c r="D300">
        <v>254.88</v>
      </c>
      <c r="E300">
        <v>76779</v>
      </c>
      <c r="F300">
        <v>301.2358757062147</v>
      </c>
      <c r="G300">
        <v>69613</v>
      </c>
      <c r="H300">
        <v>6312</v>
      </c>
      <c r="I300">
        <v>150</v>
      </c>
      <c r="J300">
        <v>265</v>
      </c>
      <c r="K300">
        <v>439</v>
      </c>
      <c r="L300">
        <v>50112</v>
      </c>
      <c r="M300">
        <v>26667</v>
      </c>
      <c r="N300">
        <v>18.7380268</v>
      </c>
      <c r="O300">
        <v>4.6376117499999996</v>
      </c>
      <c r="P300">
        <v>8.9860223300000008</v>
      </c>
      <c r="Q300">
        <v>12.6682741</v>
      </c>
      <c r="R300">
        <v>7.1381126300000002</v>
      </c>
      <c r="S300">
        <v>9.3300359700000008</v>
      </c>
      <c r="T300">
        <v>0</v>
      </c>
    </row>
    <row r="301" spans="1:20" x14ac:dyDescent="0.55000000000000004">
      <c r="A301">
        <v>300</v>
      </c>
      <c r="B301" t="s">
        <v>274</v>
      </c>
      <c r="C301" t="s">
        <v>260</v>
      </c>
      <c r="D301">
        <v>505.11</v>
      </c>
      <c r="E301">
        <v>103461</v>
      </c>
      <c r="F301">
        <v>204.82865118489042</v>
      </c>
      <c r="G301">
        <v>101610</v>
      </c>
      <c r="H301">
        <v>1153</v>
      </c>
      <c r="I301">
        <v>193</v>
      </c>
      <c r="J301">
        <v>378</v>
      </c>
      <c r="K301">
        <v>127</v>
      </c>
      <c r="L301">
        <v>65269</v>
      </c>
      <c r="M301">
        <v>38192</v>
      </c>
      <c r="N301">
        <v>21.077387399999999</v>
      </c>
      <c r="O301">
        <v>4.8476305799999997</v>
      </c>
      <c r="P301">
        <v>8.7775972099999997</v>
      </c>
      <c r="Q301">
        <v>11.6821249</v>
      </c>
      <c r="R301">
        <v>6.9252938000000004</v>
      </c>
      <c r="S301">
        <v>10.5373526</v>
      </c>
      <c r="T301">
        <v>1</v>
      </c>
    </row>
    <row r="302" spans="1:20" x14ac:dyDescent="0.55000000000000004">
      <c r="A302">
        <v>301</v>
      </c>
      <c r="B302" t="s">
        <v>61</v>
      </c>
      <c r="C302" t="s">
        <v>260</v>
      </c>
      <c r="D302">
        <v>406.58</v>
      </c>
      <c r="E302">
        <v>27466</v>
      </c>
      <c r="F302">
        <v>67.553740961188453</v>
      </c>
      <c r="G302">
        <v>26593</v>
      </c>
      <c r="H302">
        <v>662</v>
      </c>
      <c r="I302">
        <v>50</v>
      </c>
      <c r="J302">
        <v>102</v>
      </c>
      <c r="K302">
        <v>59</v>
      </c>
      <c r="L302">
        <v>17854</v>
      </c>
      <c r="M302">
        <v>9612</v>
      </c>
      <c r="N302">
        <v>11.8740898</v>
      </c>
      <c r="O302">
        <v>2.1451775500000001</v>
      </c>
      <c r="P302">
        <v>16.220337700000002</v>
      </c>
      <c r="Q302">
        <v>21.9505379</v>
      </c>
      <c r="R302">
        <v>13.5346455</v>
      </c>
      <c r="S302">
        <v>15.9820151</v>
      </c>
      <c r="T302">
        <v>0</v>
      </c>
    </row>
    <row r="303" spans="1:20" x14ac:dyDescent="0.55000000000000004">
      <c r="A303">
        <v>302</v>
      </c>
      <c r="B303" t="s">
        <v>63</v>
      </c>
      <c r="C303" t="s">
        <v>260</v>
      </c>
      <c r="D303">
        <v>539.87</v>
      </c>
      <c r="E303">
        <v>961437</v>
      </c>
      <c r="F303">
        <v>1780.8676162779927</v>
      </c>
      <c r="G303">
        <v>783714</v>
      </c>
      <c r="H303">
        <v>152840</v>
      </c>
      <c r="I303">
        <v>2056</v>
      </c>
      <c r="J303">
        <v>19437</v>
      </c>
      <c r="K303">
        <v>3390</v>
      </c>
      <c r="L303">
        <v>597303</v>
      </c>
      <c r="M303">
        <v>364134</v>
      </c>
      <c r="N303">
        <v>32.204593000000003</v>
      </c>
      <c r="O303">
        <v>9.1409217799999993</v>
      </c>
      <c r="P303">
        <v>12.9900058</v>
      </c>
      <c r="Q303">
        <v>17.6378685</v>
      </c>
      <c r="R303">
        <v>11.8183828</v>
      </c>
      <c r="S303">
        <v>9.7493485599999996</v>
      </c>
      <c r="T303">
        <v>1</v>
      </c>
    </row>
    <row r="304" spans="1:20" x14ac:dyDescent="0.55000000000000004">
      <c r="A304">
        <v>303</v>
      </c>
      <c r="B304" t="s">
        <v>64</v>
      </c>
      <c r="C304" t="s">
        <v>260</v>
      </c>
      <c r="D304">
        <v>406.78</v>
      </c>
      <c r="E304">
        <v>38498</v>
      </c>
      <c r="F304">
        <v>94.640837799301835</v>
      </c>
      <c r="G304">
        <v>37097</v>
      </c>
      <c r="H304">
        <v>93</v>
      </c>
      <c r="I304">
        <v>62</v>
      </c>
      <c r="J304">
        <v>137</v>
      </c>
      <c r="K304">
        <v>1109</v>
      </c>
      <c r="L304">
        <v>23846</v>
      </c>
      <c r="M304">
        <v>14652</v>
      </c>
      <c r="N304">
        <v>16.4765579</v>
      </c>
      <c r="O304">
        <v>3.3296988999999999</v>
      </c>
      <c r="P304">
        <v>6.2297670700000003</v>
      </c>
      <c r="Q304">
        <v>7.5815483099999996</v>
      </c>
      <c r="R304">
        <v>4.93982309</v>
      </c>
      <c r="S304">
        <v>8.1255161000000005</v>
      </c>
      <c r="T304">
        <v>1</v>
      </c>
    </row>
    <row r="305" spans="1:20" x14ac:dyDescent="0.55000000000000004">
      <c r="A305">
        <v>304</v>
      </c>
      <c r="B305" t="s">
        <v>275</v>
      </c>
      <c r="C305" t="s">
        <v>260</v>
      </c>
      <c r="D305">
        <v>468.78</v>
      </c>
      <c r="E305">
        <v>30954</v>
      </c>
      <c r="F305">
        <v>66.030974017662871</v>
      </c>
      <c r="G305">
        <v>29831</v>
      </c>
      <c r="H305">
        <v>871</v>
      </c>
      <c r="I305">
        <v>79</v>
      </c>
      <c r="J305">
        <v>136</v>
      </c>
      <c r="K305">
        <v>37</v>
      </c>
      <c r="L305">
        <v>19586</v>
      </c>
      <c r="M305">
        <v>11368</v>
      </c>
      <c r="N305">
        <v>14.9341366</v>
      </c>
      <c r="O305">
        <v>4.3245175099999997</v>
      </c>
      <c r="P305">
        <v>22.488599799999999</v>
      </c>
      <c r="Q305">
        <v>28.460781900000001</v>
      </c>
      <c r="R305">
        <v>19.778958800000002</v>
      </c>
      <c r="S305">
        <v>21.765393599999999</v>
      </c>
      <c r="T305">
        <v>0</v>
      </c>
    </row>
    <row r="306" spans="1:20" x14ac:dyDescent="0.55000000000000004">
      <c r="A306">
        <v>305</v>
      </c>
      <c r="B306" t="s">
        <v>276</v>
      </c>
      <c r="C306" t="s">
        <v>260</v>
      </c>
      <c r="D306">
        <v>403.66</v>
      </c>
      <c r="E306">
        <v>81129</v>
      </c>
      <c r="F306">
        <v>200.98350096615962</v>
      </c>
      <c r="G306">
        <v>79629</v>
      </c>
      <c r="H306">
        <v>1056</v>
      </c>
      <c r="I306">
        <v>83</v>
      </c>
      <c r="J306">
        <v>312</v>
      </c>
      <c r="K306">
        <v>49</v>
      </c>
      <c r="L306">
        <v>51290</v>
      </c>
      <c r="M306">
        <v>29839</v>
      </c>
      <c r="N306">
        <v>31.627997700000002</v>
      </c>
      <c r="O306">
        <v>9.1226359899999991</v>
      </c>
      <c r="P306">
        <v>5.5521705099999998</v>
      </c>
      <c r="Q306">
        <v>8.4913793099999992</v>
      </c>
      <c r="R306">
        <v>4.1018819400000002</v>
      </c>
      <c r="S306">
        <v>5.4039781700000002</v>
      </c>
      <c r="T306">
        <v>1</v>
      </c>
    </row>
    <row r="307" spans="1:20" x14ac:dyDescent="0.55000000000000004">
      <c r="A307">
        <v>306</v>
      </c>
      <c r="B307" t="s">
        <v>66</v>
      </c>
      <c r="C307" t="s">
        <v>260</v>
      </c>
      <c r="D307">
        <v>414.88</v>
      </c>
      <c r="E307">
        <v>136731</v>
      </c>
      <c r="F307">
        <v>329.56758580794445</v>
      </c>
      <c r="G307">
        <v>124081</v>
      </c>
      <c r="H307">
        <v>9611</v>
      </c>
      <c r="I307">
        <v>398</v>
      </c>
      <c r="J307">
        <v>2133</v>
      </c>
      <c r="K307">
        <v>508</v>
      </c>
      <c r="L307">
        <v>83757</v>
      </c>
      <c r="M307">
        <v>52974</v>
      </c>
      <c r="N307">
        <v>31.956731999999999</v>
      </c>
      <c r="O307">
        <v>11.061762</v>
      </c>
      <c r="P307">
        <v>9.4909862100000009</v>
      </c>
      <c r="Q307">
        <v>12.073521299999999</v>
      </c>
      <c r="R307">
        <v>8.7175598000000001</v>
      </c>
      <c r="S307">
        <v>7.8835624099999997</v>
      </c>
      <c r="T307">
        <v>1</v>
      </c>
    </row>
    <row r="308" spans="1:20" x14ac:dyDescent="0.55000000000000004">
      <c r="A308">
        <v>307</v>
      </c>
      <c r="B308" t="s">
        <v>277</v>
      </c>
      <c r="C308" t="s">
        <v>260</v>
      </c>
      <c r="D308">
        <v>521.9</v>
      </c>
      <c r="E308">
        <v>39024</v>
      </c>
      <c r="F308">
        <v>74.772945008622344</v>
      </c>
      <c r="G308">
        <v>38166</v>
      </c>
      <c r="H308">
        <v>616</v>
      </c>
      <c r="I308">
        <v>70</v>
      </c>
      <c r="J308">
        <v>141</v>
      </c>
      <c r="K308">
        <v>31</v>
      </c>
      <c r="L308">
        <v>25188</v>
      </c>
      <c r="M308">
        <v>13836</v>
      </c>
      <c r="N308">
        <v>13.5143719</v>
      </c>
      <c r="O308">
        <v>2.57265364</v>
      </c>
      <c r="P308">
        <v>17.4721872</v>
      </c>
      <c r="Q308">
        <v>24.321473099999999</v>
      </c>
      <c r="R308">
        <v>15.073493600000001</v>
      </c>
      <c r="S308">
        <v>14.371760800000001</v>
      </c>
      <c r="T308">
        <v>0</v>
      </c>
    </row>
    <row r="309" spans="1:20" x14ac:dyDescent="0.55000000000000004">
      <c r="A309">
        <v>308</v>
      </c>
      <c r="B309" t="s">
        <v>68</v>
      </c>
      <c r="C309" t="s">
        <v>260</v>
      </c>
      <c r="D309">
        <v>407.36</v>
      </c>
      <c r="E309">
        <v>866228</v>
      </c>
      <c r="F309">
        <v>2126.4434406912806</v>
      </c>
      <c r="G309">
        <v>672972</v>
      </c>
      <c r="H309">
        <v>181145</v>
      </c>
      <c r="I309">
        <v>1204</v>
      </c>
      <c r="J309">
        <v>9198</v>
      </c>
      <c r="K309">
        <v>1709</v>
      </c>
      <c r="L309">
        <v>551233</v>
      </c>
      <c r="M309">
        <v>314995</v>
      </c>
      <c r="N309">
        <v>29.788310899999999</v>
      </c>
      <c r="O309">
        <v>8.6172272000000003</v>
      </c>
      <c r="P309">
        <v>13.2924553</v>
      </c>
      <c r="Q309">
        <v>19.570568999999999</v>
      </c>
      <c r="R309">
        <v>11.169832</v>
      </c>
      <c r="S309">
        <v>10.6960613</v>
      </c>
      <c r="T309">
        <v>1</v>
      </c>
    </row>
    <row r="310" spans="1:20" x14ac:dyDescent="0.55000000000000004">
      <c r="A310">
        <v>309</v>
      </c>
      <c r="B310" t="s">
        <v>69</v>
      </c>
      <c r="C310" t="s">
        <v>260</v>
      </c>
      <c r="D310">
        <v>531.35</v>
      </c>
      <c r="E310">
        <v>65536</v>
      </c>
      <c r="F310">
        <v>123.33866566293403</v>
      </c>
      <c r="G310">
        <v>63572</v>
      </c>
      <c r="H310">
        <v>591</v>
      </c>
      <c r="I310">
        <v>91</v>
      </c>
      <c r="J310">
        <v>401</v>
      </c>
      <c r="K310">
        <v>881</v>
      </c>
      <c r="L310">
        <v>41492</v>
      </c>
      <c r="M310">
        <v>24044</v>
      </c>
      <c r="N310">
        <v>24.4504965</v>
      </c>
      <c r="O310">
        <v>5.5456473500000003</v>
      </c>
      <c r="P310">
        <v>7.2774852799999996</v>
      </c>
      <c r="Q310">
        <v>8.4500600299999995</v>
      </c>
      <c r="R310">
        <v>6.5180719600000003</v>
      </c>
      <c r="S310">
        <v>7.9366584500000004</v>
      </c>
      <c r="T310">
        <v>0</v>
      </c>
    </row>
    <row r="311" spans="1:20" x14ac:dyDescent="0.55000000000000004">
      <c r="A311">
        <v>310</v>
      </c>
      <c r="B311" t="s">
        <v>70</v>
      </c>
      <c r="C311" t="s">
        <v>260</v>
      </c>
      <c r="D311">
        <v>470.29</v>
      </c>
      <c r="E311">
        <v>31111</v>
      </c>
      <c r="F311">
        <v>66.152799336579548</v>
      </c>
      <c r="G311">
        <v>30661</v>
      </c>
      <c r="H311">
        <v>236</v>
      </c>
      <c r="I311">
        <v>66</v>
      </c>
      <c r="J311">
        <v>115</v>
      </c>
      <c r="K311">
        <v>33</v>
      </c>
      <c r="L311">
        <v>18589</v>
      </c>
      <c r="M311">
        <v>12522</v>
      </c>
      <c r="N311">
        <v>16.0309861</v>
      </c>
      <c r="O311">
        <v>4.3251385200000003</v>
      </c>
      <c r="P311">
        <v>16.3821236</v>
      </c>
      <c r="Q311">
        <v>21.816573999999999</v>
      </c>
      <c r="R311">
        <v>14.936820300000001</v>
      </c>
      <c r="S311">
        <v>12.594553700000001</v>
      </c>
      <c r="T311">
        <v>0</v>
      </c>
    </row>
    <row r="312" spans="1:20" x14ac:dyDescent="0.55000000000000004">
      <c r="A312">
        <v>311</v>
      </c>
      <c r="B312" t="s">
        <v>153</v>
      </c>
      <c r="C312" t="s">
        <v>260</v>
      </c>
      <c r="D312">
        <v>403.53</v>
      </c>
      <c r="E312">
        <v>16085</v>
      </c>
      <c r="F312">
        <v>39.860729065992615</v>
      </c>
      <c r="G312">
        <v>15645</v>
      </c>
      <c r="H312">
        <v>393</v>
      </c>
      <c r="I312">
        <v>22</v>
      </c>
      <c r="J312">
        <v>15</v>
      </c>
      <c r="K312">
        <v>10</v>
      </c>
      <c r="L312">
        <v>10726</v>
      </c>
      <c r="M312">
        <v>5359</v>
      </c>
      <c r="N312">
        <v>10.5537945</v>
      </c>
      <c r="O312">
        <v>1.96718255</v>
      </c>
      <c r="P312">
        <v>19.698886600000002</v>
      </c>
      <c r="Q312">
        <v>29.343534099999999</v>
      </c>
      <c r="R312">
        <v>18.299535800000001</v>
      </c>
      <c r="S312">
        <v>11.9607843</v>
      </c>
      <c r="T312">
        <v>0</v>
      </c>
    </row>
    <row r="313" spans="1:20" x14ac:dyDescent="0.55000000000000004">
      <c r="A313">
        <v>312</v>
      </c>
      <c r="B313" t="s">
        <v>72</v>
      </c>
      <c r="C313" t="s">
        <v>260</v>
      </c>
      <c r="D313">
        <v>416.5</v>
      </c>
      <c r="E313">
        <v>29108</v>
      </c>
      <c r="F313">
        <v>69.887154861944779</v>
      </c>
      <c r="G313">
        <v>27951</v>
      </c>
      <c r="H313">
        <v>147</v>
      </c>
      <c r="I313">
        <v>53</v>
      </c>
      <c r="J313">
        <v>95</v>
      </c>
      <c r="K313">
        <v>862</v>
      </c>
      <c r="L313">
        <v>18245</v>
      </c>
      <c r="M313">
        <v>10863</v>
      </c>
      <c r="N313">
        <v>15.258975100000001</v>
      </c>
      <c r="O313">
        <v>2.65826254</v>
      </c>
      <c r="P313">
        <v>6.9636025400000001</v>
      </c>
      <c r="Q313">
        <v>8.67297428</v>
      </c>
      <c r="R313">
        <v>5.1076842999999998</v>
      </c>
      <c r="S313">
        <v>9.9220992199999998</v>
      </c>
      <c r="T313">
        <v>0</v>
      </c>
    </row>
    <row r="314" spans="1:20" x14ac:dyDescent="0.55000000000000004">
      <c r="A314">
        <v>313</v>
      </c>
      <c r="B314" t="s">
        <v>278</v>
      </c>
      <c r="C314" t="s">
        <v>260</v>
      </c>
      <c r="D314">
        <v>553.28</v>
      </c>
      <c r="E314">
        <v>35728</v>
      </c>
      <c r="F314">
        <v>64.574898785425106</v>
      </c>
      <c r="G314">
        <v>34876</v>
      </c>
      <c r="H314">
        <v>692</v>
      </c>
      <c r="I314">
        <v>73</v>
      </c>
      <c r="J314">
        <v>71</v>
      </c>
      <c r="K314">
        <v>16</v>
      </c>
      <c r="L314">
        <v>22784</v>
      </c>
      <c r="M314">
        <v>12944</v>
      </c>
      <c r="N314">
        <v>12.311271100000001</v>
      </c>
      <c r="O314">
        <v>2.4929775300000001</v>
      </c>
      <c r="P314">
        <v>16.483547600000001</v>
      </c>
      <c r="Q314">
        <v>19.438422599999999</v>
      </c>
      <c r="R314">
        <v>14.3413749</v>
      </c>
      <c r="S314">
        <v>18.154114100000001</v>
      </c>
      <c r="T314">
        <v>0</v>
      </c>
    </row>
    <row r="315" spans="1:20" x14ac:dyDescent="0.55000000000000004">
      <c r="A315">
        <v>314</v>
      </c>
      <c r="B315" t="s">
        <v>279</v>
      </c>
      <c r="C315" t="s">
        <v>260</v>
      </c>
      <c r="D315">
        <v>422.75</v>
      </c>
      <c r="E315">
        <v>25533</v>
      </c>
      <c r="F315">
        <v>60.397397989355412</v>
      </c>
      <c r="G315">
        <v>25199</v>
      </c>
      <c r="H315">
        <v>234</v>
      </c>
      <c r="I315">
        <v>55</v>
      </c>
      <c r="J315">
        <v>25</v>
      </c>
      <c r="K315">
        <v>20</v>
      </c>
      <c r="L315">
        <v>16368</v>
      </c>
      <c r="M315">
        <v>9165</v>
      </c>
      <c r="N315">
        <v>12.85435</v>
      </c>
      <c r="O315">
        <v>2.7126099699999999</v>
      </c>
      <c r="P315">
        <v>15.7098604</v>
      </c>
      <c r="Q315">
        <v>20.774595600000001</v>
      </c>
      <c r="R315">
        <v>13.482021599999999</v>
      </c>
      <c r="S315">
        <v>14.9915234</v>
      </c>
      <c r="T315">
        <v>0</v>
      </c>
    </row>
    <row r="316" spans="1:20" x14ac:dyDescent="0.55000000000000004">
      <c r="A316">
        <v>315</v>
      </c>
      <c r="B316" t="s">
        <v>280</v>
      </c>
      <c r="C316" t="s">
        <v>260</v>
      </c>
      <c r="D316">
        <v>422.99</v>
      </c>
      <c r="E316">
        <v>32849</v>
      </c>
      <c r="F316">
        <v>77.659046313151606</v>
      </c>
      <c r="G316">
        <v>32706</v>
      </c>
      <c r="H316">
        <v>52</v>
      </c>
      <c r="I316">
        <v>24</v>
      </c>
      <c r="J316">
        <v>43</v>
      </c>
      <c r="K316">
        <v>24</v>
      </c>
      <c r="L316">
        <v>17780</v>
      </c>
      <c r="M316">
        <v>15069</v>
      </c>
      <c r="N316">
        <v>9.3307086600000009</v>
      </c>
      <c r="O316">
        <v>1.72665917</v>
      </c>
      <c r="P316">
        <v>17.244737700000002</v>
      </c>
      <c r="Q316">
        <v>24.5171128</v>
      </c>
      <c r="R316">
        <v>12.352242199999999</v>
      </c>
      <c r="S316">
        <v>15.357939099999999</v>
      </c>
      <c r="T316">
        <v>0</v>
      </c>
    </row>
    <row r="317" spans="1:20" x14ac:dyDescent="0.55000000000000004">
      <c r="A317">
        <v>316</v>
      </c>
      <c r="B317" t="s">
        <v>216</v>
      </c>
      <c r="C317" t="s">
        <v>260</v>
      </c>
      <c r="D317">
        <v>492.69</v>
      </c>
      <c r="E317">
        <v>56240</v>
      </c>
      <c r="F317">
        <v>114.148856278796</v>
      </c>
      <c r="G317">
        <v>54982</v>
      </c>
      <c r="H317">
        <v>597</v>
      </c>
      <c r="I317">
        <v>85</v>
      </c>
      <c r="J317">
        <v>153</v>
      </c>
      <c r="K317">
        <v>423</v>
      </c>
      <c r="L317">
        <v>34521</v>
      </c>
      <c r="M317">
        <v>21719</v>
      </c>
      <c r="N317">
        <v>13.4497842</v>
      </c>
      <c r="O317">
        <v>2.95472321</v>
      </c>
      <c r="P317">
        <v>9.5039164500000002</v>
      </c>
      <c r="Q317">
        <v>13.0375596</v>
      </c>
      <c r="R317">
        <v>8.02076192</v>
      </c>
      <c r="S317">
        <v>8.1684017799999999</v>
      </c>
      <c r="T317">
        <v>0</v>
      </c>
    </row>
    <row r="318" spans="1:20" x14ac:dyDescent="0.55000000000000004">
      <c r="A318">
        <v>317</v>
      </c>
      <c r="B318" t="s">
        <v>74</v>
      </c>
      <c r="C318" t="s">
        <v>260</v>
      </c>
      <c r="D318">
        <v>420.28</v>
      </c>
      <c r="E318">
        <v>30230</v>
      </c>
      <c r="F318">
        <v>71.928238317312278</v>
      </c>
      <c r="G318">
        <v>29895</v>
      </c>
      <c r="H318">
        <v>218</v>
      </c>
      <c r="I318">
        <v>53</v>
      </c>
      <c r="J318">
        <v>39</v>
      </c>
      <c r="K318">
        <v>25</v>
      </c>
      <c r="L318">
        <v>19136</v>
      </c>
      <c r="M318">
        <v>11094</v>
      </c>
      <c r="N318">
        <v>10.984531799999999</v>
      </c>
      <c r="O318">
        <v>2.9525501699999999</v>
      </c>
      <c r="P318">
        <v>24.1882573</v>
      </c>
      <c r="Q318">
        <v>30.1736614</v>
      </c>
      <c r="R318">
        <v>21.099600599999999</v>
      </c>
      <c r="S318">
        <v>24.1633681</v>
      </c>
      <c r="T318">
        <v>0</v>
      </c>
    </row>
    <row r="319" spans="1:20" x14ac:dyDescent="0.55000000000000004">
      <c r="A319">
        <v>318</v>
      </c>
      <c r="B319" t="s">
        <v>76</v>
      </c>
      <c r="C319" t="s">
        <v>260</v>
      </c>
      <c r="D319">
        <v>409.61</v>
      </c>
      <c r="E319">
        <v>80298</v>
      </c>
      <c r="F319">
        <v>196.03525304557994</v>
      </c>
      <c r="G319">
        <v>75270</v>
      </c>
      <c r="H319">
        <v>4488</v>
      </c>
      <c r="I319">
        <v>167</v>
      </c>
      <c r="J319">
        <v>266</v>
      </c>
      <c r="K319">
        <v>107</v>
      </c>
      <c r="L319">
        <v>54294</v>
      </c>
      <c r="M319">
        <v>26004</v>
      </c>
      <c r="N319">
        <v>13.8431503</v>
      </c>
      <c r="O319">
        <v>2.8179909400000001</v>
      </c>
      <c r="P319">
        <v>17.149407700000001</v>
      </c>
      <c r="Q319">
        <v>26.250598100000001</v>
      </c>
      <c r="R319">
        <v>15.7419355</v>
      </c>
      <c r="S319">
        <v>10.8577511</v>
      </c>
      <c r="T319">
        <v>1</v>
      </c>
    </row>
    <row r="320" spans="1:20" x14ac:dyDescent="0.55000000000000004">
      <c r="A320">
        <v>319</v>
      </c>
      <c r="B320" t="s">
        <v>83</v>
      </c>
      <c r="C320" t="s">
        <v>260</v>
      </c>
      <c r="D320">
        <v>527.12</v>
      </c>
      <c r="E320">
        <v>47473</v>
      </c>
      <c r="F320">
        <v>90.061086659584149</v>
      </c>
      <c r="G320">
        <v>46747</v>
      </c>
      <c r="H320">
        <v>381</v>
      </c>
      <c r="I320">
        <v>93</v>
      </c>
      <c r="J320">
        <v>195</v>
      </c>
      <c r="K320">
        <v>57</v>
      </c>
      <c r="L320">
        <v>29992</v>
      </c>
      <c r="M320">
        <v>17481</v>
      </c>
      <c r="N320">
        <v>16.771139000000002</v>
      </c>
      <c r="O320">
        <v>4.2011203000000004</v>
      </c>
      <c r="P320">
        <v>12.4511509</v>
      </c>
      <c r="Q320">
        <v>18.171702499999999</v>
      </c>
      <c r="R320">
        <v>10.585341400000001</v>
      </c>
      <c r="S320">
        <v>9.8837209300000008</v>
      </c>
      <c r="T320">
        <v>0</v>
      </c>
    </row>
    <row r="321" spans="1:20" x14ac:dyDescent="0.55000000000000004">
      <c r="A321">
        <v>320</v>
      </c>
      <c r="B321" t="s">
        <v>84</v>
      </c>
      <c r="C321" t="s">
        <v>260</v>
      </c>
      <c r="D321">
        <v>228.21</v>
      </c>
      <c r="E321">
        <v>215499</v>
      </c>
      <c r="F321">
        <v>944.30130143289068</v>
      </c>
      <c r="G321">
        <v>209879</v>
      </c>
      <c r="H321">
        <v>3528</v>
      </c>
      <c r="I321">
        <v>250</v>
      </c>
      <c r="J321">
        <v>1447</v>
      </c>
      <c r="K321">
        <v>395</v>
      </c>
      <c r="L321">
        <v>142348</v>
      </c>
      <c r="M321">
        <v>73151</v>
      </c>
      <c r="N321">
        <v>23.682805500000001</v>
      </c>
      <c r="O321">
        <v>5.2027425699999998</v>
      </c>
      <c r="P321">
        <v>4.8972943500000001</v>
      </c>
      <c r="Q321">
        <v>7.14098582</v>
      </c>
      <c r="R321">
        <v>3.9334851400000002</v>
      </c>
      <c r="S321">
        <v>4.9062338700000003</v>
      </c>
      <c r="T321">
        <v>1</v>
      </c>
    </row>
    <row r="322" spans="1:20" x14ac:dyDescent="0.55000000000000004">
      <c r="A322">
        <v>321</v>
      </c>
      <c r="B322" t="s">
        <v>86</v>
      </c>
      <c r="C322" t="s">
        <v>260</v>
      </c>
      <c r="D322">
        <v>454.96</v>
      </c>
      <c r="E322">
        <v>61834</v>
      </c>
      <c r="F322">
        <v>135.91084930543346</v>
      </c>
      <c r="G322">
        <v>60115</v>
      </c>
      <c r="H322">
        <v>1559</v>
      </c>
      <c r="I322">
        <v>57</v>
      </c>
      <c r="J322">
        <v>75</v>
      </c>
      <c r="K322">
        <v>28</v>
      </c>
      <c r="L322">
        <v>39219</v>
      </c>
      <c r="M322">
        <v>22615</v>
      </c>
      <c r="N322">
        <v>12.208368399999999</v>
      </c>
      <c r="O322">
        <v>3.1464341299999998</v>
      </c>
      <c r="P322">
        <v>23.5399216</v>
      </c>
      <c r="Q322">
        <v>33.230002399999996</v>
      </c>
      <c r="R322">
        <v>21.106435900000001</v>
      </c>
      <c r="S322">
        <v>16.387526600000001</v>
      </c>
      <c r="T322">
        <v>1</v>
      </c>
    </row>
    <row r="323" spans="1:20" x14ac:dyDescent="0.55000000000000004">
      <c r="A323">
        <v>322</v>
      </c>
      <c r="B323" t="s">
        <v>281</v>
      </c>
      <c r="C323" t="s">
        <v>260</v>
      </c>
      <c r="D323">
        <v>686.5</v>
      </c>
      <c r="E323">
        <v>128300</v>
      </c>
      <c r="F323">
        <v>186.89002184996357</v>
      </c>
      <c r="G323">
        <v>125181</v>
      </c>
      <c r="H323">
        <v>2217</v>
      </c>
      <c r="I323">
        <v>247</v>
      </c>
      <c r="J323">
        <v>475</v>
      </c>
      <c r="K323">
        <v>180</v>
      </c>
      <c r="L323">
        <v>81642</v>
      </c>
      <c r="M323">
        <v>46658</v>
      </c>
      <c r="N323">
        <v>18.179368499999999</v>
      </c>
      <c r="O323">
        <v>4.5356556699999997</v>
      </c>
      <c r="P323">
        <v>10.499847600000001</v>
      </c>
      <c r="Q323">
        <v>14.7950733</v>
      </c>
      <c r="R323">
        <v>8.8433667800000002</v>
      </c>
      <c r="S323">
        <v>9.2943026700000004</v>
      </c>
      <c r="T323">
        <v>1</v>
      </c>
    </row>
    <row r="324" spans="1:20" x14ac:dyDescent="0.55000000000000004">
      <c r="A324">
        <v>323</v>
      </c>
      <c r="B324" t="s">
        <v>89</v>
      </c>
      <c r="C324" t="s">
        <v>260</v>
      </c>
      <c r="D324">
        <v>458.44</v>
      </c>
      <c r="E324">
        <v>42310</v>
      </c>
      <c r="F324">
        <v>92.291248582148157</v>
      </c>
      <c r="G324">
        <v>41156</v>
      </c>
      <c r="H324">
        <v>804</v>
      </c>
      <c r="I324">
        <v>58</v>
      </c>
      <c r="J324">
        <v>240</v>
      </c>
      <c r="K324">
        <v>52</v>
      </c>
      <c r="L324">
        <v>26780</v>
      </c>
      <c r="M324">
        <v>15530</v>
      </c>
      <c r="N324">
        <v>13.3233757</v>
      </c>
      <c r="O324">
        <v>3.3345780399999998</v>
      </c>
      <c r="P324">
        <v>10.4676899</v>
      </c>
      <c r="Q324">
        <v>13.548500000000001</v>
      </c>
      <c r="R324">
        <v>9.2210639299999997</v>
      </c>
      <c r="S324">
        <v>9.5219737900000005</v>
      </c>
      <c r="T324">
        <v>0</v>
      </c>
    </row>
    <row r="325" spans="1:20" x14ac:dyDescent="0.55000000000000004">
      <c r="A325">
        <v>324</v>
      </c>
      <c r="B325" t="s">
        <v>282</v>
      </c>
      <c r="C325" t="s">
        <v>260</v>
      </c>
      <c r="D325">
        <v>492.5</v>
      </c>
      <c r="E325">
        <v>271126</v>
      </c>
      <c r="F325">
        <v>550.50964467005076</v>
      </c>
      <c r="G325">
        <v>241549</v>
      </c>
      <c r="H325">
        <v>21230</v>
      </c>
      <c r="I325">
        <v>738</v>
      </c>
      <c r="J325">
        <v>1479</v>
      </c>
      <c r="K325">
        <v>6130</v>
      </c>
      <c r="L325">
        <v>169492</v>
      </c>
      <c r="M325">
        <v>101634</v>
      </c>
      <c r="N325">
        <v>18.8616572</v>
      </c>
      <c r="O325">
        <v>4.2839780000000003</v>
      </c>
      <c r="P325">
        <v>11.491273700000001</v>
      </c>
      <c r="Q325">
        <v>17.386122</v>
      </c>
      <c r="R325">
        <v>9.42837411</v>
      </c>
      <c r="S325">
        <v>8.4266207400000006</v>
      </c>
      <c r="T325">
        <v>1</v>
      </c>
    </row>
    <row r="326" spans="1:20" x14ac:dyDescent="0.55000000000000004">
      <c r="A326">
        <v>325</v>
      </c>
      <c r="B326" t="s">
        <v>283</v>
      </c>
      <c r="C326" t="s">
        <v>260</v>
      </c>
      <c r="D326">
        <v>340.46</v>
      </c>
      <c r="E326">
        <v>462361</v>
      </c>
      <c r="F326">
        <v>1358.0479351465665</v>
      </c>
      <c r="G326">
        <v>380155</v>
      </c>
      <c r="H326">
        <v>68456</v>
      </c>
      <c r="I326">
        <v>1164</v>
      </c>
      <c r="J326">
        <v>4981</v>
      </c>
      <c r="K326">
        <v>7605</v>
      </c>
      <c r="L326">
        <v>289965</v>
      </c>
      <c r="M326">
        <v>172396</v>
      </c>
      <c r="N326">
        <v>23.550428499999999</v>
      </c>
      <c r="O326">
        <v>6.0058972600000002</v>
      </c>
      <c r="P326">
        <v>15.268812</v>
      </c>
      <c r="Q326">
        <v>21.491652800000001</v>
      </c>
      <c r="R326">
        <v>13.494457300000001</v>
      </c>
      <c r="S326">
        <v>11.4228016</v>
      </c>
      <c r="T326">
        <v>1</v>
      </c>
    </row>
    <row r="327" spans="1:20" x14ac:dyDescent="0.55000000000000004">
      <c r="A327">
        <v>326</v>
      </c>
      <c r="B327" t="s">
        <v>95</v>
      </c>
      <c r="C327" t="s">
        <v>260</v>
      </c>
      <c r="D327">
        <v>465.44</v>
      </c>
      <c r="E327">
        <v>37068</v>
      </c>
      <c r="F327">
        <v>79.640770024063258</v>
      </c>
      <c r="G327">
        <v>33947</v>
      </c>
      <c r="H327">
        <v>2764</v>
      </c>
      <c r="I327">
        <v>96</v>
      </c>
      <c r="J327">
        <v>157</v>
      </c>
      <c r="K327">
        <v>104</v>
      </c>
      <c r="L327">
        <v>23896</v>
      </c>
      <c r="M327">
        <v>13172</v>
      </c>
      <c r="N327">
        <v>13.3788082</v>
      </c>
      <c r="O327">
        <v>2.6740877099999998</v>
      </c>
      <c r="P327">
        <v>8.4275468</v>
      </c>
      <c r="Q327">
        <v>11.2765492</v>
      </c>
      <c r="R327">
        <v>7.1206933399999999</v>
      </c>
      <c r="S327">
        <v>8.1134304799999999</v>
      </c>
      <c r="T327">
        <v>1</v>
      </c>
    </row>
    <row r="328" spans="1:20" x14ac:dyDescent="0.55000000000000004">
      <c r="A328">
        <v>327</v>
      </c>
      <c r="B328" t="s">
        <v>284</v>
      </c>
      <c r="C328" t="s">
        <v>260</v>
      </c>
      <c r="D328">
        <v>415.25</v>
      </c>
      <c r="E328">
        <v>264806</v>
      </c>
      <c r="F328">
        <v>637.70258880192659</v>
      </c>
      <c r="G328">
        <v>221109</v>
      </c>
      <c r="H328">
        <v>39681</v>
      </c>
      <c r="I328">
        <v>444</v>
      </c>
      <c r="J328">
        <v>985</v>
      </c>
      <c r="K328">
        <v>2587</v>
      </c>
      <c r="L328">
        <v>176658</v>
      </c>
      <c r="M328">
        <v>88148</v>
      </c>
      <c r="N328">
        <v>18.175797299999999</v>
      </c>
      <c r="O328">
        <v>4.5234294500000001</v>
      </c>
      <c r="P328">
        <v>15.919604700000001</v>
      </c>
      <c r="Q328">
        <v>25.027184900000002</v>
      </c>
      <c r="R328">
        <v>13.850155300000001</v>
      </c>
      <c r="S328">
        <v>10.7028532</v>
      </c>
      <c r="T328">
        <v>1</v>
      </c>
    </row>
    <row r="329" spans="1:20" x14ac:dyDescent="0.55000000000000004">
      <c r="A329">
        <v>328</v>
      </c>
      <c r="B329" t="s">
        <v>96</v>
      </c>
      <c r="C329" t="s">
        <v>260</v>
      </c>
      <c r="D329">
        <v>403.84</v>
      </c>
      <c r="E329">
        <v>64274</v>
      </c>
      <c r="F329">
        <v>159.15709191759115</v>
      </c>
      <c r="G329">
        <v>60948</v>
      </c>
      <c r="H329">
        <v>2707</v>
      </c>
      <c r="I329">
        <v>148</v>
      </c>
      <c r="J329">
        <v>285</v>
      </c>
      <c r="K329">
        <v>186</v>
      </c>
      <c r="L329">
        <v>41239</v>
      </c>
      <c r="M329">
        <v>23035</v>
      </c>
      <c r="N329">
        <v>15.0270375</v>
      </c>
      <c r="O329">
        <v>3.0432357699999999</v>
      </c>
      <c r="P329">
        <v>12.713324399999999</v>
      </c>
      <c r="Q329">
        <v>18.2830355</v>
      </c>
      <c r="R329">
        <v>10.7493876</v>
      </c>
      <c r="S329">
        <v>10.0189036</v>
      </c>
      <c r="T329">
        <v>0</v>
      </c>
    </row>
    <row r="330" spans="1:20" x14ac:dyDescent="0.55000000000000004">
      <c r="A330">
        <v>329</v>
      </c>
      <c r="B330" t="s">
        <v>285</v>
      </c>
      <c r="C330" t="s">
        <v>260</v>
      </c>
      <c r="D330">
        <v>421.55</v>
      </c>
      <c r="E330">
        <v>122354</v>
      </c>
      <c r="F330">
        <v>290.24789467441582</v>
      </c>
      <c r="G330">
        <v>120504</v>
      </c>
      <c r="H330">
        <v>850</v>
      </c>
      <c r="I330">
        <v>172</v>
      </c>
      <c r="J330">
        <v>684</v>
      </c>
      <c r="K330">
        <v>144</v>
      </c>
      <c r="L330">
        <v>76962</v>
      </c>
      <c r="M330">
        <v>45392</v>
      </c>
      <c r="N330">
        <v>23.702606500000002</v>
      </c>
      <c r="O330">
        <v>4.8855279200000004</v>
      </c>
      <c r="P330">
        <v>5.52063112</v>
      </c>
      <c r="Q330">
        <v>7.8515613699999998</v>
      </c>
      <c r="R330">
        <v>4.2110296900000002</v>
      </c>
      <c r="S330">
        <v>6.3240589199999997</v>
      </c>
      <c r="T330">
        <v>1</v>
      </c>
    </row>
    <row r="331" spans="1:20" x14ac:dyDescent="0.55000000000000004">
      <c r="A331">
        <v>330</v>
      </c>
      <c r="B331" t="s">
        <v>286</v>
      </c>
      <c r="C331" t="s">
        <v>260</v>
      </c>
      <c r="D331">
        <v>429.42</v>
      </c>
      <c r="E331">
        <v>22987</v>
      </c>
      <c r="F331">
        <v>53.530343253691022</v>
      </c>
      <c r="G331">
        <v>22734</v>
      </c>
      <c r="H331">
        <v>177</v>
      </c>
      <c r="I331">
        <v>44</v>
      </c>
      <c r="J331">
        <v>20</v>
      </c>
      <c r="K331">
        <v>12</v>
      </c>
      <c r="L331">
        <v>14772</v>
      </c>
      <c r="M331">
        <v>8215</v>
      </c>
      <c r="N331">
        <v>11.677498</v>
      </c>
      <c r="O331">
        <v>2.3828865399999999</v>
      </c>
      <c r="P331">
        <v>26.0092654</v>
      </c>
      <c r="Q331">
        <v>34.972946399999998</v>
      </c>
      <c r="R331">
        <v>23.667290600000001</v>
      </c>
      <c r="S331">
        <v>19.957934099999999</v>
      </c>
      <c r="T331">
        <v>0</v>
      </c>
    </row>
    <row r="332" spans="1:20" x14ac:dyDescent="0.55000000000000004">
      <c r="A332">
        <v>331</v>
      </c>
      <c r="B332" t="s">
        <v>101</v>
      </c>
      <c r="C332" t="s">
        <v>260</v>
      </c>
      <c r="D332">
        <v>463.27</v>
      </c>
      <c r="E332">
        <v>39443</v>
      </c>
      <c r="F332">
        <v>85.140414876853669</v>
      </c>
      <c r="G332">
        <v>39131</v>
      </c>
      <c r="H332">
        <v>14</v>
      </c>
      <c r="I332">
        <v>85</v>
      </c>
      <c r="J332">
        <v>100</v>
      </c>
      <c r="K332">
        <v>113</v>
      </c>
      <c r="L332">
        <v>23780</v>
      </c>
      <c r="M332">
        <v>15663</v>
      </c>
      <c r="N332">
        <v>14.1000841</v>
      </c>
      <c r="O332">
        <v>3.3263246400000002</v>
      </c>
      <c r="P332">
        <v>6.7041400400000004</v>
      </c>
      <c r="Q332">
        <v>7.6270488399999996</v>
      </c>
      <c r="R332">
        <v>5.6893106900000001</v>
      </c>
      <c r="S332">
        <v>8.0441176500000005</v>
      </c>
      <c r="T332">
        <v>0</v>
      </c>
    </row>
    <row r="333" spans="1:20" x14ac:dyDescent="0.55000000000000004">
      <c r="A333">
        <v>332</v>
      </c>
      <c r="B333" t="s">
        <v>163</v>
      </c>
      <c r="C333" t="s">
        <v>260</v>
      </c>
      <c r="D333">
        <v>407.04</v>
      </c>
      <c r="E333">
        <v>93182</v>
      </c>
      <c r="F333">
        <v>228.92590408805032</v>
      </c>
      <c r="G333">
        <v>90519</v>
      </c>
      <c r="H333">
        <v>1779</v>
      </c>
      <c r="I333">
        <v>158</v>
      </c>
      <c r="J333">
        <v>606</v>
      </c>
      <c r="K333">
        <v>120</v>
      </c>
      <c r="L333">
        <v>59893</v>
      </c>
      <c r="M333">
        <v>33289</v>
      </c>
      <c r="N333">
        <v>19.2777119</v>
      </c>
      <c r="O333">
        <v>4.4345749899999998</v>
      </c>
      <c r="P333">
        <v>8.3515147600000006</v>
      </c>
      <c r="Q333">
        <v>12.3240006</v>
      </c>
      <c r="R333">
        <v>6.30440618</v>
      </c>
      <c r="S333">
        <v>8.9139411400000004</v>
      </c>
      <c r="T333">
        <v>1</v>
      </c>
    </row>
    <row r="334" spans="1:20" x14ac:dyDescent="0.55000000000000004">
      <c r="A334">
        <v>333</v>
      </c>
      <c r="B334" t="s">
        <v>102</v>
      </c>
      <c r="C334" t="s">
        <v>260</v>
      </c>
      <c r="D334">
        <v>455.54</v>
      </c>
      <c r="E334">
        <v>15497</v>
      </c>
      <c r="F334">
        <v>34.018966501295168</v>
      </c>
      <c r="G334">
        <v>15437</v>
      </c>
      <c r="H334">
        <v>19</v>
      </c>
      <c r="I334">
        <v>26</v>
      </c>
      <c r="J334">
        <v>12</v>
      </c>
      <c r="K334">
        <v>3</v>
      </c>
      <c r="L334">
        <v>10196</v>
      </c>
      <c r="M334">
        <v>5301</v>
      </c>
      <c r="N334">
        <v>10.513927000000001</v>
      </c>
      <c r="O334">
        <v>2.5990584499999998</v>
      </c>
      <c r="P334">
        <v>21.491228100000001</v>
      </c>
      <c r="Q334">
        <v>28.809218999999999</v>
      </c>
      <c r="R334">
        <v>18.688998699999999</v>
      </c>
      <c r="S334">
        <v>19.7591146</v>
      </c>
      <c r="T334">
        <v>0</v>
      </c>
    </row>
    <row r="335" spans="1:20" x14ac:dyDescent="0.55000000000000004">
      <c r="A335">
        <v>334</v>
      </c>
      <c r="B335" t="s">
        <v>103</v>
      </c>
      <c r="C335" t="s">
        <v>260</v>
      </c>
      <c r="D335">
        <v>461.68</v>
      </c>
      <c r="E335">
        <v>573809</v>
      </c>
      <c r="F335">
        <v>1242.8716860162883</v>
      </c>
      <c r="G335">
        <v>463551</v>
      </c>
      <c r="H335">
        <v>101817</v>
      </c>
      <c r="I335">
        <v>1065</v>
      </c>
      <c r="J335">
        <v>5886</v>
      </c>
      <c r="K335">
        <v>1490</v>
      </c>
      <c r="L335">
        <v>371530</v>
      </c>
      <c r="M335">
        <v>202279</v>
      </c>
      <c r="N335">
        <v>26.550480400000001</v>
      </c>
      <c r="O335">
        <v>7.0042796000000003</v>
      </c>
      <c r="P335">
        <v>12.628658700000001</v>
      </c>
      <c r="Q335">
        <v>19.452072300000001</v>
      </c>
      <c r="R335">
        <v>10.6043371</v>
      </c>
      <c r="S335">
        <v>9.4408682200000005</v>
      </c>
      <c r="T335">
        <v>1</v>
      </c>
    </row>
    <row r="336" spans="1:20" x14ac:dyDescent="0.55000000000000004">
      <c r="A336">
        <v>335</v>
      </c>
      <c r="B336" t="s">
        <v>104</v>
      </c>
      <c r="C336" t="s">
        <v>260</v>
      </c>
      <c r="D336">
        <v>417.66</v>
      </c>
      <c r="E336">
        <v>14194</v>
      </c>
      <c r="F336">
        <v>33.984580759469424</v>
      </c>
      <c r="G336">
        <v>13524</v>
      </c>
      <c r="H336">
        <v>570</v>
      </c>
      <c r="I336">
        <v>64</v>
      </c>
      <c r="J336">
        <v>12</v>
      </c>
      <c r="K336">
        <v>24</v>
      </c>
      <c r="L336">
        <v>8980</v>
      </c>
      <c r="M336">
        <v>5214</v>
      </c>
      <c r="N336">
        <v>11.3808463</v>
      </c>
      <c r="O336">
        <v>2.31625835</v>
      </c>
      <c r="P336">
        <v>21.207986200000001</v>
      </c>
      <c r="Q336">
        <v>31.324999999999999</v>
      </c>
      <c r="R336">
        <v>17.948717899999998</v>
      </c>
      <c r="S336">
        <v>14.814814800000001</v>
      </c>
      <c r="T336">
        <v>0</v>
      </c>
    </row>
    <row r="337" spans="1:20" x14ac:dyDescent="0.55000000000000004">
      <c r="A337">
        <v>336</v>
      </c>
      <c r="B337" t="s">
        <v>287</v>
      </c>
      <c r="C337" t="s">
        <v>260</v>
      </c>
      <c r="D337">
        <v>406.22</v>
      </c>
      <c r="E337">
        <v>27749</v>
      </c>
      <c r="F337">
        <v>68.310275220323959</v>
      </c>
      <c r="G337">
        <v>27579</v>
      </c>
      <c r="H337">
        <v>64</v>
      </c>
      <c r="I337">
        <v>49</v>
      </c>
      <c r="J337">
        <v>38</v>
      </c>
      <c r="K337">
        <v>19</v>
      </c>
      <c r="L337">
        <v>17158</v>
      </c>
      <c r="M337">
        <v>10591</v>
      </c>
      <c r="N337">
        <v>12.105140499999999</v>
      </c>
      <c r="O337">
        <v>2.5469168899999999</v>
      </c>
      <c r="P337">
        <v>11.0750729</v>
      </c>
      <c r="Q337">
        <v>17.374905699999999</v>
      </c>
      <c r="R337">
        <v>8.39833593</v>
      </c>
      <c r="S337">
        <v>8.8980984900000006</v>
      </c>
      <c r="T337">
        <v>0</v>
      </c>
    </row>
    <row r="338" spans="1:20" x14ac:dyDescent="0.55000000000000004">
      <c r="A338">
        <v>337</v>
      </c>
      <c r="B338" t="s">
        <v>288</v>
      </c>
      <c r="C338" t="s">
        <v>260</v>
      </c>
      <c r="D338">
        <v>664.63</v>
      </c>
      <c r="E338">
        <v>82068</v>
      </c>
      <c r="F338">
        <v>123.47922904473165</v>
      </c>
      <c r="G338">
        <v>78125</v>
      </c>
      <c r="H338">
        <v>3468</v>
      </c>
      <c r="I338">
        <v>214</v>
      </c>
      <c r="J338">
        <v>152</v>
      </c>
      <c r="K338">
        <v>109</v>
      </c>
      <c r="L338">
        <v>51692</v>
      </c>
      <c r="M338">
        <v>30376</v>
      </c>
      <c r="N338">
        <v>15.3234543</v>
      </c>
      <c r="O338">
        <v>3.5730867399999999</v>
      </c>
      <c r="P338">
        <v>14.7208439</v>
      </c>
      <c r="Q338">
        <v>21.3569812</v>
      </c>
      <c r="R338">
        <v>12.623166700000001</v>
      </c>
      <c r="S338">
        <v>11.137506999999999</v>
      </c>
      <c r="T338">
        <v>0</v>
      </c>
    </row>
    <row r="339" spans="1:20" x14ac:dyDescent="0.55000000000000004">
      <c r="A339">
        <v>338</v>
      </c>
      <c r="B339" t="s">
        <v>165</v>
      </c>
      <c r="C339" t="s">
        <v>260</v>
      </c>
      <c r="D339">
        <v>399</v>
      </c>
      <c r="E339">
        <v>11336</v>
      </c>
      <c r="F339">
        <v>28.411027568922307</v>
      </c>
      <c r="G339">
        <v>11301</v>
      </c>
      <c r="H339">
        <v>7</v>
      </c>
      <c r="I339">
        <v>15</v>
      </c>
      <c r="J339">
        <v>9</v>
      </c>
      <c r="K339">
        <v>4</v>
      </c>
      <c r="L339">
        <v>7235</v>
      </c>
      <c r="M339">
        <v>4101</v>
      </c>
      <c r="N339">
        <v>8.8458880400000002</v>
      </c>
      <c r="O339">
        <v>1.5756738100000001</v>
      </c>
      <c r="P339">
        <v>16.3743737</v>
      </c>
      <c r="Q339">
        <v>22.735790099999999</v>
      </c>
      <c r="R339">
        <v>12.8071997</v>
      </c>
      <c r="S339">
        <v>16.4845173</v>
      </c>
      <c r="T339">
        <v>0</v>
      </c>
    </row>
    <row r="340" spans="1:20" x14ac:dyDescent="0.55000000000000004">
      <c r="A340">
        <v>339</v>
      </c>
      <c r="B340" t="s">
        <v>249</v>
      </c>
      <c r="C340" t="s">
        <v>260</v>
      </c>
      <c r="D340">
        <v>254.95</v>
      </c>
      <c r="E340">
        <v>40029</v>
      </c>
      <c r="F340">
        <v>157.00725632476957</v>
      </c>
      <c r="G340">
        <v>39029</v>
      </c>
      <c r="H340">
        <v>265</v>
      </c>
      <c r="I340">
        <v>51</v>
      </c>
      <c r="J340">
        <v>94</v>
      </c>
      <c r="K340">
        <v>590</v>
      </c>
      <c r="L340">
        <v>26931</v>
      </c>
      <c r="M340">
        <v>13098</v>
      </c>
      <c r="N340">
        <v>19.338308999999999</v>
      </c>
      <c r="O340">
        <v>4.2144740299999999</v>
      </c>
      <c r="P340">
        <v>6.6130178700000002</v>
      </c>
      <c r="Q340">
        <v>9.5433555699999992</v>
      </c>
      <c r="R340">
        <v>5.2539242799999997</v>
      </c>
      <c r="S340">
        <v>6.7234255699999999</v>
      </c>
      <c r="T340">
        <v>0</v>
      </c>
    </row>
    <row r="341" spans="1:20" x14ac:dyDescent="0.55000000000000004">
      <c r="A341">
        <v>340</v>
      </c>
      <c r="B341" t="s">
        <v>289</v>
      </c>
      <c r="C341" t="s">
        <v>260</v>
      </c>
      <c r="D341">
        <v>416.26</v>
      </c>
      <c r="E341">
        <v>20488</v>
      </c>
      <c r="F341">
        <v>49.219237976264836</v>
      </c>
      <c r="G341">
        <v>19920</v>
      </c>
      <c r="H341">
        <v>236</v>
      </c>
      <c r="I341">
        <v>54</v>
      </c>
      <c r="J341">
        <v>20</v>
      </c>
      <c r="K341">
        <v>258</v>
      </c>
      <c r="L341">
        <v>12456</v>
      </c>
      <c r="M341">
        <v>8032</v>
      </c>
      <c r="N341">
        <v>11.4884393</v>
      </c>
      <c r="O341">
        <v>2.82594733</v>
      </c>
      <c r="P341">
        <v>9.7891417900000004</v>
      </c>
      <c r="Q341">
        <v>11.970321500000001</v>
      </c>
      <c r="R341">
        <v>8.1697564499999995</v>
      </c>
      <c r="S341">
        <v>11.2109012</v>
      </c>
      <c r="T341">
        <v>0</v>
      </c>
    </row>
    <row r="342" spans="1:20" x14ac:dyDescent="0.55000000000000004">
      <c r="A342">
        <v>341</v>
      </c>
      <c r="B342" t="s">
        <v>108</v>
      </c>
      <c r="C342" t="s">
        <v>260</v>
      </c>
      <c r="D342">
        <v>409.78</v>
      </c>
      <c r="E342">
        <v>31557</v>
      </c>
      <c r="F342">
        <v>77.009614915320427</v>
      </c>
      <c r="G342">
        <v>31408</v>
      </c>
      <c r="H342">
        <v>57</v>
      </c>
      <c r="I342">
        <v>46</v>
      </c>
      <c r="J342">
        <v>21</v>
      </c>
      <c r="K342">
        <v>25</v>
      </c>
      <c r="L342">
        <v>19411</v>
      </c>
      <c r="M342">
        <v>12146</v>
      </c>
      <c r="N342">
        <v>10.1076709</v>
      </c>
      <c r="O342">
        <v>2.1843284700000001</v>
      </c>
      <c r="P342">
        <v>19.065749499999999</v>
      </c>
      <c r="Q342">
        <v>25.3889985</v>
      </c>
      <c r="R342">
        <v>16.378295699999999</v>
      </c>
      <c r="S342">
        <v>16.721822100000001</v>
      </c>
      <c r="T342">
        <v>0</v>
      </c>
    </row>
    <row r="343" spans="1:20" x14ac:dyDescent="0.55000000000000004">
      <c r="A343">
        <v>342</v>
      </c>
      <c r="B343" t="s">
        <v>290</v>
      </c>
      <c r="C343" t="s">
        <v>260</v>
      </c>
      <c r="D343">
        <v>501.91</v>
      </c>
      <c r="E343">
        <v>48255</v>
      </c>
      <c r="F343">
        <v>96.142734753242607</v>
      </c>
      <c r="G343">
        <v>44867</v>
      </c>
      <c r="H343">
        <v>3036</v>
      </c>
      <c r="I343">
        <v>127</v>
      </c>
      <c r="J343">
        <v>95</v>
      </c>
      <c r="K343">
        <v>130</v>
      </c>
      <c r="L343">
        <v>31380</v>
      </c>
      <c r="M343">
        <v>16875</v>
      </c>
      <c r="N343">
        <v>13.0943276</v>
      </c>
      <c r="O343">
        <v>2.93499044</v>
      </c>
      <c r="P343">
        <v>12.0777505</v>
      </c>
      <c r="Q343">
        <v>16.3463189</v>
      </c>
      <c r="R343">
        <v>9.9421443499999995</v>
      </c>
      <c r="S343">
        <v>12.439139300000001</v>
      </c>
      <c r="T343">
        <v>1</v>
      </c>
    </row>
    <row r="344" spans="1:20" x14ac:dyDescent="0.55000000000000004">
      <c r="A344">
        <v>343</v>
      </c>
      <c r="B344" t="s">
        <v>110</v>
      </c>
      <c r="C344" t="s">
        <v>260</v>
      </c>
      <c r="D344">
        <v>441.49</v>
      </c>
      <c r="E344">
        <v>24249</v>
      </c>
      <c r="F344">
        <v>54.925366372964277</v>
      </c>
      <c r="G344">
        <v>23807</v>
      </c>
      <c r="H344">
        <v>327</v>
      </c>
      <c r="I344">
        <v>72</v>
      </c>
      <c r="J344">
        <v>41</v>
      </c>
      <c r="K344">
        <v>2</v>
      </c>
      <c r="L344">
        <v>15099</v>
      </c>
      <c r="M344">
        <v>9150</v>
      </c>
      <c r="N344">
        <v>12.444532799999999</v>
      </c>
      <c r="O344">
        <v>3.2386250699999999</v>
      </c>
      <c r="P344">
        <v>26.5757449</v>
      </c>
      <c r="Q344">
        <v>36.915078000000001</v>
      </c>
      <c r="R344">
        <v>22.223958700000001</v>
      </c>
      <c r="S344">
        <v>22.706254600000001</v>
      </c>
      <c r="T344">
        <v>0</v>
      </c>
    </row>
    <row r="345" spans="1:20" x14ac:dyDescent="0.55000000000000004">
      <c r="A345">
        <v>344</v>
      </c>
      <c r="B345" t="s">
        <v>291</v>
      </c>
      <c r="C345" t="s">
        <v>260</v>
      </c>
      <c r="D345">
        <v>492.39</v>
      </c>
      <c r="E345">
        <v>142585</v>
      </c>
      <c r="F345">
        <v>289.57736753386541</v>
      </c>
      <c r="G345">
        <v>136998</v>
      </c>
      <c r="H345">
        <v>3906</v>
      </c>
      <c r="I345">
        <v>292</v>
      </c>
      <c r="J345">
        <v>1191</v>
      </c>
      <c r="K345">
        <v>198</v>
      </c>
      <c r="L345">
        <v>82726</v>
      </c>
      <c r="M345">
        <v>59859</v>
      </c>
      <c r="N345">
        <v>21.881875099999998</v>
      </c>
      <c r="O345">
        <v>6.5868046299999996</v>
      </c>
      <c r="P345">
        <v>11.908847700000001</v>
      </c>
      <c r="Q345">
        <v>13.381445100000001</v>
      </c>
      <c r="R345">
        <v>12.153734099999999</v>
      </c>
      <c r="S345">
        <v>7.9786346200000002</v>
      </c>
      <c r="T345">
        <v>1</v>
      </c>
    </row>
    <row r="346" spans="1:20" x14ac:dyDescent="0.55000000000000004">
      <c r="A346">
        <v>345</v>
      </c>
      <c r="B346" t="s">
        <v>292</v>
      </c>
      <c r="C346" t="s">
        <v>260</v>
      </c>
      <c r="D346">
        <v>424.8</v>
      </c>
      <c r="E346">
        <v>40113</v>
      </c>
      <c r="F346">
        <v>94.427966101694906</v>
      </c>
      <c r="G346">
        <v>39819</v>
      </c>
      <c r="H346">
        <v>147</v>
      </c>
      <c r="I346">
        <v>53</v>
      </c>
      <c r="J346">
        <v>65</v>
      </c>
      <c r="K346">
        <v>29</v>
      </c>
      <c r="L346">
        <v>25469</v>
      </c>
      <c r="M346">
        <v>14644</v>
      </c>
      <c r="N346">
        <v>11.233264</v>
      </c>
      <c r="O346">
        <v>2.3989948600000002</v>
      </c>
      <c r="P346">
        <v>10.1883173</v>
      </c>
      <c r="Q346">
        <v>15.565561000000001</v>
      </c>
      <c r="R346">
        <v>8.1250563899999992</v>
      </c>
      <c r="S346">
        <v>8.2406702200000002</v>
      </c>
      <c r="T346">
        <v>0</v>
      </c>
    </row>
    <row r="347" spans="1:20" x14ac:dyDescent="0.55000000000000004">
      <c r="A347">
        <v>346</v>
      </c>
      <c r="B347" t="s">
        <v>113</v>
      </c>
      <c r="C347" t="s">
        <v>260</v>
      </c>
      <c r="D347">
        <v>483.87</v>
      </c>
      <c r="E347">
        <v>33819</v>
      </c>
      <c r="F347">
        <v>69.892739785479577</v>
      </c>
      <c r="G347">
        <v>33197</v>
      </c>
      <c r="H347">
        <v>26</v>
      </c>
      <c r="I347">
        <v>44</v>
      </c>
      <c r="J347">
        <v>25</v>
      </c>
      <c r="K347">
        <v>527</v>
      </c>
      <c r="L347">
        <v>20028</v>
      </c>
      <c r="M347">
        <v>13791</v>
      </c>
      <c r="N347">
        <v>15.7080088</v>
      </c>
      <c r="O347">
        <v>2.8060714999999998</v>
      </c>
      <c r="P347">
        <v>5.7562144399999999</v>
      </c>
      <c r="Q347">
        <v>7.1401799099999996</v>
      </c>
      <c r="R347">
        <v>4.2386996699999999</v>
      </c>
      <c r="S347">
        <v>7.9517618199999998</v>
      </c>
      <c r="T347">
        <v>0</v>
      </c>
    </row>
    <row r="348" spans="1:20" x14ac:dyDescent="0.55000000000000004">
      <c r="A348">
        <v>347</v>
      </c>
      <c r="B348" t="s">
        <v>115</v>
      </c>
      <c r="C348" t="s">
        <v>260</v>
      </c>
      <c r="D348">
        <v>496.88</v>
      </c>
      <c r="E348">
        <v>126137</v>
      </c>
      <c r="F348">
        <v>253.85807438415713</v>
      </c>
      <c r="G348">
        <v>115078</v>
      </c>
      <c r="H348">
        <v>9981</v>
      </c>
      <c r="I348">
        <v>223</v>
      </c>
      <c r="J348">
        <v>578</v>
      </c>
      <c r="K348">
        <v>277</v>
      </c>
      <c r="L348">
        <v>81363</v>
      </c>
      <c r="M348">
        <v>44774</v>
      </c>
      <c r="N348">
        <v>16.7975615</v>
      </c>
      <c r="O348">
        <v>3.4217027400000002</v>
      </c>
      <c r="P348">
        <v>11.251716699999999</v>
      </c>
      <c r="Q348">
        <v>16.4937951</v>
      </c>
      <c r="R348">
        <v>8.9708687000000005</v>
      </c>
      <c r="S348">
        <v>10.6330901</v>
      </c>
      <c r="T348">
        <v>1</v>
      </c>
    </row>
    <row r="349" spans="1:20" x14ac:dyDescent="0.55000000000000004">
      <c r="A349">
        <v>348</v>
      </c>
      <c r="B349" t="s">
        <v>293</v>
      </c>
      <c r="C349" t="s">
        <v>260</v>
      </c>
      <c r="D349">
        <v>688.41</v>
      </c>
      <c r="E349">
        <v>69330</v>
      </c>
      <c r="F349">
        <v>100.7103325053384</v>
      </c>
      <c r="G349">
        <v>64362</v>
      </c>
      <c r="H349">
        <v>4467</v>
      </c>
      <c r="I349">
        <v>155</v>
      </c>
      <c r="J349">
        <v>266</v>
      </c>
      <c r="K349">
        <v>80</v>
      </c>
      <c r="L349">
        <v>45531</v>
      </c>
      <c r="M349">
        <v>23799</v>
      </c>
      <c r="N349">
        <v>14.115657499999999</v>
      </c>
      <c r="O349">
        <v>2.99795744</v>
      </c>
      <c r="P349">
        <v>17.7496887</v>
      </c>
      <c r="Q349">
        <v>24.867632499999999</v>
      </c>
      <c r="R349">
        <v>15.009460300000001</v>
      </c>
      <c r="S349">
        <v>15.4179338</v>
      </c>
      <c r="T349">
        <v>0</v>
      </c>
    </row>
    <row r="350" spans="1:20" x14ac:dyDescent="0.55000000000000004">
      <c r="A350">
        <v>349</v>
      </c>
      <c r="B350" t="s">
        <v>294</v>
      </c>
      <c r="C350" t="s">
        <v>260</v>
      </c>
      <c r="D350">
        <v>409.18</v>
      </c>
      <c r="E350">
        <v>61963</v>
      </c>
      <c r="F350">
        <v>151.43213255779852</v>
      </c>
      <c r="G350">
        <v>58282</v>
      </c>
      <c r="H350">
        <v>1553</v>
      </c>
      <c r="I350">
        <v>94</v>
      </c>
      <c r="J350">
        <v>142</v>
      </c>
      <c r="K350">
        <v>1892</v>
      </c>
      <c r="L350">
        <v>38993</v>
      </c>
      <c r="M350">
        <v>22970</v>
      </c>
      <c r="N350">
        <v>16.282409699999999</v>
      </c>
      <c r="O350">
        <v>3.4006103699999999</v>
      </c>
      <c r="P350">
        <v>8.9967275699999991</v>
      </c>
      <c r="Q350">
        <v>12.030512999999999</v>
      </c>
      <c r="R350">
        <v>7.5012793100000001</v>
      </c>
      <c r="S350">
        <v>8.7645195400000002</v>
      </c>
      <c r="T350">
        <v>0</v>
      </c>
    </row>
    <row r="351" spans="1:20" x14ac:dyDescent="0.55000000000000004">
      <c r="A351">
        <v>350</v>
      </c>
      <c r="B351" t="s">
        <v>295</v>
      </c>
      <c r="C351" t="s">
        <v>260</v>
      </c>
      <c r="D351">
        <v>612.27</v>
      </c>
      <c r="E351">
        <v>80327</v>
      </c>
      <c r="F351">
        <v>131.19538765577278</v>
      </c>
      <c r="G351">
        <v>77253</v>
      </c>
      <c r="H351">
        <v>2458</v>
      </c>
      <c r="I351">
        <v>409</v>
      </c>
      <c r="J351">
        <v>126</v>
      </c>
      <c r="K351">
        <v>81</v>
      </c>
      <c r="L351">
        <v>51585</v>
      </c>
      <c r="M351">
        <v>28742</v>
      </c>
      <c r="N351">
        <v>13.777260800000001</v>
      </c>
      <c r="O351">
        <v>3.1753416699999999</v>
      </c>
      <c r="P351">
        <v>25.792326899999999</v>
      </c>
      <c r="Q351">
        <v>37.652374500000001</v>
      </c>
      <c r="R351">
        <v>23.523167699999998</v>
      </c>
      <c r="S351">
        <v>15.1068091</v>
      </c>
      <c r="T351">
        <v>0</v>
      </c>
    </row>
    <row r="352" spans="1:20" x14ac:dyDescent="0.55000000000000004">
      <c r="A352">
        <v>351</v>
      </c>
      <c r="B352" t="s">
        <v>296</v>
      </c>
      <c r="C352" t="s">
        <v>260</v>
      </c>
      <c r="D352">
        <v>550.59</v>
      </c>
      <c r="E352">
        <v>59733</v>
      </c>
      <c r="F352">
        <v>108.4890753555277</v>
      </c>
      <c r="G352">
        <v>57474</v>
      </c>
      <c r="H352">
        <v>1172</v>
      </c>
      <c r="I352">
        <v>90</v>
      </c>
      <c r="J352">
        <v>234</v>
      </c>
      <c r="K352">
        <v>763</v>
      </c>
      <c r="L352">
        <v>36666</v>
      </c>
      <c r="M352">
        <v>23067</v>
      </c>
      <c r="N352">
        <v>15.6221022</v>
      </c>
      <c r="O352">
        <v>3.0300550899999998</v>
      </c>
      <c r="P352">
        <v>10.7518862</v>
      </c>
      <c r="Q352">
        <v>14.3172859</v>
      </c>
      <c r="R352">
        <v>9.29836624</v>
      </c>
      <c r="S352">
        <v>9.2767598800000002</v>
      </c>
      <c r="T352">
        <v>0</v>
      </c>
    </row>
    <row r="353" spans="1:20" x14ac:dyDescent="0.55000000000000004">
      <c r="A353">
        <v>352</v>
      </c>
      <c r="B353" t="s">
        <v>122</v>
      </c>
      <c r="C353" t="s">
        <v>260</v>
      </c>
      <c r="D353">
        <v>409.27</v>
      </c>
      <c r="E353">
        <v>44915</v>
      </c>
      <c r="F353">
        <v>109.7441786595646</v>
      </c>
      <c r="G353">
        <v>43789</v>
      </c>
      <c r="H353">
        <v>615</v>
      </c>
      <c r="I353">
        <v>49</v>
      </c>
      <c r="J353">
        <v>393</v>
      </c>
      <c r="K353">
        <v>69</v>
      </c>
      <c r="L353">
        <v>27365</v>
      </c>
      <c r="M353">
        <v>17550</v>
      </c>
      <c r="N353">
        <v>17.376210499999999</v>
      </c>
      <c r="O353">
        <v>3.6689201499999999</v>
      </c>
      <c r="P353">
        <v>7.74582455</v>
      </c>
      <c r="Q353">
        <v>10.546340000000001</v>
      </c>
      <c r="R353">
        <v>5.9558156799999997</v>
      </c>
      <c r="S353">
        <v>8.7312211800000004</v>
      </c>
      <c r="T353">
        <v>0</v>
      </c>
    </row>
    <row r="354" spans="1:20" x14ac:dyDescent="0.55000000000000004">
      <c r="A354">
        <v>353</v>
      </c>
      <c r="B354" t="s">
        <v>123</v>
      </c>
      <c r="C354" t="s">
        <v>260</v>
      </c>
      <c r="D354">
        <v>576.14</v>
      </c>
      <c r="E354">
        <v>367585</v>
      </c>
      <c r="F354">
        <v>638.01333009338009</v>
      </c>
      <c r="G354">
        <v>339421</v>
      </c>
      <c r="H354">
        <v>25052</v>
      </c>
      <c r="I354">
        <v>950</v>
      </c>
      <c r="J354">
        <v>1529</v>
      </c>
      <c r="K354">
        <v>633</v>
      </c>
      <c r="L354">
        <v>241153</v>
      </c>
      <c r="M354">
        <v>126432</v>
      </c>
      <c r="N354">
        <v>18.989604100000001</v>
      </c>
      <c r="O354">
        <v>4.6203032899999998</v>
      </c>
      <c r="P354">
        <v>11.060571100000001</v>
      </c>
      <c r="Q354">
        <v>16.399197000000001</v>
      </c>
      <c r="R354">
        <v>9.5106688800000008</v>
      </c>
      <c r="S354">
        <v>8.4584466200000001</v>
      </c>
      <c r="T354">
        <v>1</v>
      </c>
    </row>
    <row r="355" spans="1:20" x14ac:dyDescent="0.55000000000000004">
      <c r="A355">
        <v>354</v>
      </c>
      <c r="B355" t="s">
        <v>297</v>
      </c>
      <c r="C355" t="s">
        <v>260</v>
      </c>
      <c r="D355">
        <v>412.72</v>
      </c>
      <c r="E355">
        <v>514990</v>
      </c>
      <c r="F355">
        <v>1247.7951153324286</v>
      </c>
      <c r="G355">
        <v>446902</v>
      </c>
      <c r="H355">
        <v>61185</v>
      </c>
      <c r="I355">
        <v>1065</v>
      </c>
      <c r="J355">
        <v>4989</v>
      </c>
      <c r="K355">
        <v>849</v>
      </c>
      <c r="L355">
        <v>337442</v>
      </c>
      <c r="M355">
        <v>177548</v>
      </c>
      <c r="N355">
        <v>24.733139300000001</v>
      </c>
      <c r="O355">
        <v>6.2552972100000002</v>
      </c>
      <c r="P355">
        <v>12.149970400000001</v>
      </c>
      <c r="Q355">
        <v>18.081326499999999</v>
      </c>
      <c r="R355">
        <v>10.8654209</v>
      </c>
      <c r="S355">
        <v>8.2243211800000005</v>
      </c>
      <c r="T355">
        <v>1</v>
      </c>
    </row>
    <row r="356" spans="1:20" x14ac:dyDescent="0.55000000000000004">
      <c r="A356">
        <v>355</v>
      </c>
      <c r="B356" t="s">
        <v>298</v>
      </c>
      <c r="C356" t="s">
        <v>260</v>
      </c>
      <c r="D356">
        <v>616.48</v>
      </c>
      <c r="E356">
        <v>227813</v>
      </c>
      <c r="F356">
        <v>369.53834674279778</v>
      </c>
      <c r="G356">
        <v>210915</v>
      </c>
      <c r="H356">
        <v>15221</v>
      </c>
      <c r="I356">
        <v>341</v>
      </c>
      <c r="J356">
        <v>973</v>
      </c>
      <c r="K356">
        <v>363</v>
      </c>
      <c r="L356">
        <v>149822</v>
      </c>
      <c r="M356">
        <v>77991</v>
      </c>
      <c r="N356">
        <v>15.5998451</v>
      </c>
      <c r="O356">
        <v>3.78849568</v>
      </c>
      <c r="P356">
        <v>11.4047862</v>
      </c>
      <c r="Q356">
        <v>16.965314899999999</v>
      </c>
      <c r="R356">
        <v>9.3891067100000001</v>
      </c>
      <c r="S356">
        <v>9.8559637500000008</v>
      </c>
      <c r="T356">
        <v>1</v>
      </c>
    </row>
    <row r="357" spans="1:20" x14ac:dyDescent="0.55000000000000004">
      <c r="A357">
        <v>356</v>
      </c>
      <c r="B357" t="s">
        <v>299</v>
      </c>
      <c r="C357" t="s">
        <v>260</v>
      </c>
      <c r="D357">
        <v>567.58000000000004</v>
      </c>
      <c r="E357">
        <v>84090</v>
      </c>
      <c r="F357">
        <v>148.15532612142781</v>
      </c>
      <c r="G357">
        <v>83107</v>
      </c>
      <c r="H357">
        <v>623</v>
      </c>
      <c r="I357">
        <v>138</v>
      </c>
      <c r="J357">
        <v>187</v>
      </c>
      <c r="K357">
        <v>35</v>
      </c>
      <c r="L357">
        <v>55192</v>
      </c>
      <c r="M357">
        <v>28898</v>
      </c>
      <c r="N357">
        <v>13.083417900000001</v>
      </c>
      <c r="O357">
        <v>3.0203652700000001</v>
      </c>
      <c r="P357">
        <v>11.122242099999999</v>
      </c>
      <c r="Q357">
        <v>14.39584</v>
      </c>
      <c r="R357">
        <v>9.7819812600000002</v>
      </c>
      <c r="S357">
        <v>10.4047334</v>
      </c>
      <c r="T357">
        <v>1</v>
      </c>
    </row>
    <row r="358" spans="1:20" x14ac:dyDescent="0.55000000000000004">
      <c r="A358">
        <v>357</v>
      </c>
      <c r="B358" t="s">
        <v>126</v>
      </c>
      <c r="C358" t="s">
        <v>260</v>
      </c>
      <c r="D358">
        <v>436.65</v>
      </c>
      <c r="E358">
        <v>31969</v>
      </c>
      <c r="F358">
        <v>73.214244818504525</v>
      </c>
      <c r="G358">
        <v>30563</v>
      </c>
      <c r="H358">
        <v>1168</v>
      </c>
      <c r="I358">
        <v>57</v>
      </c>
      <c r="J358">
        <v>132</v>
      </c>
      <c r="K358">
        <v>49</v>
      </c>
      <c r="L358">
        <v>20527</v>
      </c>
      <c r="M358">
        <v>11442</v>
      </c>
      <c r="N358">
        <v>16.9825108</v>
      </c>
      <c r="O358">
        <v>3.84858966</v>
      </c>
      <c r="P358">
        <v>7.4310190299999999</v>
      </c>
      <c r="Q358">
        <v>9.4681472800000002</v>
      </c>
      <c r="R358">
        <v>5.7760244900000002</v>
      </c>
      <c r="S358">
        <v>9.7640891199999995</v>
      </c>
      <c r="T358">
        <v>0</v>
      </c>
    </row>
    <row r="359" spans="1:20" x14ac:dyDescent="0.55000000000000004">
      <c r="A359">
        <v>358</v>
      </c>
      <c r="B359" t="s">
        <v>300</v>
      </c>
      <c r="C359" t="s">
        <v>260</v>
      </c>
      <c r="D359">
        <v>410.09</v>
      </c>
      <c r="E359">
        <v>30464</v>
      </c>
      <c r="F359">
        <v>74.286132312419227</v>
      </c>
      <c r="G359">
        <v>29900</v>
      </c>
      <c r="H359">
        <v>193</v>
      </c>
      <c r="I359">
        <v>31</v>
      </c>
      <c r="J359">
        <v>78</v>
      </c>
      <c r="K359">
        <v>262</v>
      </c>
      <c r="L359">
        <v>19497</v>
      </c>
      <c r="M359">
        <v>10967</v>
      </c>
      <c r="N359">
        <v>15.1100169</v>
      </c>
      <c r="O359">
        <v>3.1902344</v>
      </c>
      <c r="P359">
        <v>7.0916786099999998</v>
      </c>
      <c r="Q359">
        <v>7.6010070699999996</v>
      </c>
      <c r="R359">
        <v>6.0602258500000001</v>
      </c>
      <c r="S359">
        <v>9.2210967499999992</v>
      </c>
      <c r="T359">
        <v>0</v>
      </c>
    </row>
    <row r="360" spans="1:20" x14ac:dyDescent="0.55000000000000004">
      <c r="A360">
        <v>359</v>
      </c>
      <c r="B360" t="s">
        <v>301</v>
      </c>
      <c r="C360" t="s">
        <v>260</v>
      </c>
      <c r="D360">
        <v>414.08</v>
      </c>
      <c r="E360">
        <v>11098</v>
      </c>
      <c r="F360">
        <v>26.801584234930449</v>
      </c>
      <c r="G360">
        <v>11071</v>
      </c>
      <c r="H360">
        <v>4</v>
      </c>
      <c r="I360">
        <v>16</v>
      </c>
      <c r="J360">
        <v>3</v>
      </c>
      <c r="K360">
        <v>4</v>
      </c>
      <c r="L360">
        <v>6963</v>
      </c>
      <c r="M360">
        <v>4135</v>
      </c>
      <c r="N360">
        <v>7.9132557800000001</v>
      </c>
      <c r="O360">
        <v>1.5654172099999999</v>
      </c>
      <c r="P360">
        <v>23.6079364</v>
      </c>
      <c r="Q360">
        <v>31.7708333</v>
      </c>
      <c r="R360">
        <v>22.225975300000002</v>
      </c>
      <c r="S360">
        <v>14.917695500000001</v>
      </c>
      <c r="T360">
        <v>0</v>
      </c>
    </row>
    <row r="361" spans="1:20" x14ac:dyDescent="0.55000000000000004">
      <c r="A361">
        <v>360</v>
      </c>
      <c r="B361" t="s">
        <v>129</v>
      </c>
      <c r="C361" t="s">
        <v>260</v>
      </c>
      <c r="D361">
        <v>399.63</v>
      </c>
      <c r="E361">
        <v>113909</v>
      </c>
      <c r="F361">
        <v>285.03615844656309</v>
      </c>
      <c r="G361">
        <v>110526</v>
      </c>
      <c r="H361">
        <v>2415</v>
      </c>
      <c r="I361">
        <v>231</v>
      </c>
      <c r="J361">
        <v>627</v>
      </c>
      <c r="K361">
        <v>110</v>
      </c>
      <c r="L361">
        <v>73151</v>
      </c>
      <c r="M361">
        <v>40758</v>
      </c>
      <c r="N361">
        <v>24.419351800000001</v>
      </c>
      <c r="O361">
        <v>5.9083266099999996</v>
      </c>
      <c r="P361">
        <v>6.3523260199999996</v>
      </c>
      <c r="Q361">
        <v>8.7154901599999999</v>
      </c>
      <c r="R361">
        <v>5.0785844100000004</v>
      </c>
      <c r="S361">
        <v>7.22380639</v>
      </c>
      <c r="T361">
        <v>1</v>
      </c>
    </row>
    <row r="362" spans="1:20" x14ac:dyDescent="0.55000000000000004">
      <c r="A362">
        <v>361</v>
      </c>
      <c r="B362" t="s">
        <v>130</v>
      </c>
      <c r="C362" t="s">
        <v>260</v>
      </c>
      <c r="D362">
        <v>635.15</v>
      </c>
      <c r="E362">
        <v>62254</v>
      </c>
      <c r="F362">
        <v>98.014642210501464</v>
      </c>
      <c r="G362">
        <v>61129</v>
      </c>
      <c r="H362">
        <v>774</v>
      </c>
      <c r="I362">
        <v>111</v>
      </c>
      <c r="J362">
        <v>185</v>
      </c>
      <c r="K362">
        <v>55</v>
      </c>
      <c r="L362">
        <v>40411</v>
      </c>
      <c r="M362">
        <v>21843</v>
      </c>
      <c r="N362">
        <v>19.009675600000001</v>
      </c>
      <c r="O362">
        <v>4.3552498100000001</v>
      </c>
      <c r="P362">
        <v>13.6737757</v>
      </c>
      <c r="Q362">
        <v>17.989451599999999</v>
      </c>
      <c r="R362">
        <v>12.011663499999999</v>
      </c>
      <c r="S362">
        <v>12.6052655</v>
      </c>
      <c r="T362">
        <v>1</v>
      </c>
    </row>
    <row r="363" spans="1:20" x14ac:dyDescent="0.55000000000000004">
      <c r="A363">
        <v>362</v>
      </c>
      <c r="B363" t="s">
        <v>131</v>
      </c>
      <c r="C363" t="s">
        <v>260</v>
      </c>
      <c r="D363">
        <v>555.36</v>
      </c>
      <c r="E363">
        <v>101461</v>
      </c>
      <c r="F363">
        <v>182.69410832613079</v>
      </c>
      <c r="G363">
        <v>99131</v>
      </c>
      <c r="H363">
        <v>1557</v>
      </c>
      <c r="I363">
        <v>130</v>
      </c>
      <c r="J363">
        <v>535</v>
      </c>
      <c r="K363">
        <v>108</v>
      </c>
      <c r="L363">
        <v>62178</v>
      </c>
      <c r="M363">
        <v>39283</v>
      </c>
      <c r="N363">
        <v>18.445430900000002</v>
      </c>
      <c r="O363">
        <v>4.7959085200000002</v>
      </c>
      <c r="P363">
        <v>11.6558987</v>
      </c>
      <c r="Q363">
        <v>17.213057200000002</v>
      </c>
      <c r="R363">
        <v>9.5151559199999998</v>
      </c>
      <c r="S363">
        <v>8.9117627099999996</v>
      </c>
      <c r="T363">
        <v>0</v>
      </c>
    </row>
    <row r="364" spans="1:20" x14ac:dyDescent="0.55000000000000004">
      <c r="A364">
        <v>363</v>
      </c>
      <c r="B364" t="s">
        <v>302</v>
      </c>
      <c r="C364" t="s">
        <v>260</v>
      </c>
      <c r="D364">
        <v>421.74</v>
      </c>
      <c r="E364">
        <v>36956</v>
      </c>
      <c r="F364">
        <v>87.627448190828474</v>
      </c>
      <c r="G364">
        <v>36366</v>
      </c>
      <c r="H364">
        <v>23</v>
      </c>
      <c r="I364">
        <v>46</v>
      </c>
      <c r="J364">
        <v>127</v>
      </c>
      <c r="K364">
        <v>394</v>
      </c>
      <c r="L364">
        <v>23340</v>
      </c>
      <c r="M364">
        <v>13616</v>
      </c>
      <c r="N364">
        <v>14.498714700000001</v>
      </c>
      <c r="O364">
        <v>2.70779777</v>
      </c>
      <c r="P364">
        <v>7.5536316100000001</v>
      </c>
      <c r="Q364">
        <v>10.6865843</v>
      </c>
      <c r="R364">
        <v>5.9257375400000001</v>
      </c>
      <c r="S364">
        <v>7.4421513399999997</v>
      </c>
      <c r="T364">
        <v>0</v>
      </c>
    </row>
    <row r="365" spans="1:20" x14ac:dyDescent="0.55000000000000004">
      <c r="A365">
        <v>364</v>
      </c>
      <c r="B365" t="s">
        <v>303</v>
      </c>
      <c r="C365" t="s">
        <v>260</v>
      </c>
      <c r="D365">
        <v>617.32000000000005</v>
      </c>
      <c r="E365">
        <v>113269</v>
      </c>
      <c r="F365">
        <v>183.4850644722348</v>
      </c>
      <c r="G365">
        <v>109303</v>
      </c>
      <c r="H365">
        <v>1168</v>
      </c>
      <c r="I365">
        <v>197</v>
      </c>
      <c r="J365">
        <v>1028</v>
      </c>
      <c r="K365">
        <v>1573</v>
      </c>
      <c r="L365">
        <v>64052</v>
      </c>
      <c r="M365">
        <v>49217</v>
      </c>
      <c r="N365">
        <v>29.095110200000001</v>
      </c>
      <c r="O365">
        <v>8.3354149799999995</v>
      </c>
      <c r="P365">
        <v>10.5726282</v>
      </c>
      <c r="Q365">
        <v>8.7604400499999997</v>
      </c>
      <c r="R365">
        <v>12.2235902</v>
      </c>
      <c r="S365">
        <v>6.9314274200000003</v>
      </c>
      <c r="T365">
        <v>1</v>
      </c>
    </row>
    <row r="366" spans="1:20" x14ac:dyDescent="0.55000000000000004">
      <c r="A366">
        <v>365</v>
      </c>
      <c r="B366" t="s">
        <v>304</v>
      </c>
      <c r="C366" t="s">
        <v>260</v>
      </c>
      <c r="D366">
        <v>405.61</v>
      </c>
      <c r="E366">
        <v>22254</v>
      </c>
      <c r="F366">
        <v>54.865511205345037</v>
      </c>
      <c r="G366">
        <v>22087</v>
      </c>
      <c r="H366">
        <v>20</v>
      </c>
      <c r="I366">
        <v>20</v>
      </c>
      <c r="J366">
        <v>65</v>
      </c>
      <c r="K366">
        <v>62</v>
      </c>
      <c r="L366">
        <v>14361</v>
      </c>
      <c r="M366">
        <v>7893</v>
      </c>
      <c r="N366">
        <v>13.710744399999999</v>
      </c>
      <c r="O366">
        <v>2.5485690399999998</v>
      </c>
      <c r="P366">
        <v>8.4946879499999994</v>
      </c>
      <c r="Q366">
        <v>9.9917012399999994</v>
      </c>
      <c r="R366">
        <v>7.3160429200000001</v>
      </c>
      <c r="S366">
        <v>9.7655243499999997</v>
      </c>
      <c r="T366">
        <v>0</v>
      </c>
    </row>
    <row r="367" spans="1:20" x14ac:dyDescent="0.55000000000000004">
      <c r="A367">
        <v>366</v>
      </c>
      <c r="B367" t="s">
        <v>35</v>
      </c>
      <c r="C367" t="s">
        <v>305</v>
      </c>
      <c r="D367">
        <v>647.74</v>
      </c>
      <c r="E367">
        <v>15682</v>
      </c>
      <c r="F367">
        <v>24.210331305770833</v>
      </c>
      <c r="G367">
        <v>15001</v>
      </c>
      <c r="H367">
        <v>375</v>
      </c>
      <c r="I367">
        <v>125</v>
      </c>
      <c r="J367">
        <v>56</v>
      </c>
      <c r="K367">
        <v>125</v>
      </c>
      <c r="L367">
        <v>11378</v>
      </c>
      <c r="M367">
        <v>4304</v>
      </c>
      <c r="N367">
        <v>12.427491699999999</v>
      </c>
      <c r="O367">
        <v>2.39057831</v>
      </c>
      <c r="P367">
        <v>14.435117699999999</v>
      </c>
      <c r="Q367">
        <v>22.3008305</v>
      </c>
      <c r="R367">
        <v>13.3100559</v>
      </c>
      <c r="S367">
        <v>10.186757200000001</v>
      </c>
      <c r="T367">
        <v>0</v>
      </c>
    </row>
    <row r="368" spans="1:20" x14ac:dyDescent="0.55000000000000004">
      <c r="A368">
        <v>367</v>
      </c>
      <c r="B368" t="s">
        <v>261</v>
      </c>
      <c r="C368" t="s">
        <v>305</v>
      </c>
      <c r="D368">
        <v>1043.82</v>
      </c>
      <c r="E368">
        <v>16307</v>
      </c>
      <c r="F368">
        <v>15.622425322373591</v>
      </c>
      <c r="G368">
        <v>14749</v>
      </c>
      <c r="H368">
        <v>17</v>
      </c>
      <c r="I368">
        <v>1478</v>
      </c>
      <c r="J368">
        <v>46</v>
      </c>
      <c r="K368">
        <v>17</v>
      </c>
      <c r="L368">
        <v>10262</v>
      </c>
      <c r="M368">
        <v>6045</v>
      </c>
      <c r="N368">
        <v>18.320015600000001</v>
      </c>
      <c r="O368">
        <v>4.3656207399999998</v>
      </c>
      <c r="P368">
        <v>16.220381400000001</v>
      </c>
      <c r="Q368">
        <v>20.3220685</v>
      </c>
      <c r="R368">
        <v>15.1600512</v>
      </c>
      <c r="S368">
        <v>13.2975552</v>
      </c>
      <c r="T368">
        <v>0</v>
      </c>
    </row>
    <row r="369" spans="1:20" x14ac:dyDescent="0.55000000000000004">
      <c r="A369">
        <v>368</v>
      </c>
      <c r="B369" t="s">
        <v>306</v>
      </c>
      <c r="C369" t="s">
        <v>305</v>
      </c>
      <c r="D369">
        <v>862.84</v>
      </c>
      <c r="E369">
        <v>40750</v>
      </c>
      <c r="F369">
        <v>47.227759491910433</v>
      </c>
      <c r="G369">
        <v>40346</v>
      </c>
      <c r="H369">
        <v>40</v>
      </c>
      <c r="I369">
        <v>209</v>
      </c>
      <c r="J369">
        <v>95</v>
      </c>
      <c r="K369">
        <v>60</v>
      </c>
      <c r="L369">
        <v>26198</v>
      </c>
      <c r="M369">
        <v>14552</v>
      </c>
      <c r="N369">
        <v>19.425146999999999</v>
      </c>
      <c r="O369">
        <v>3.2445224800000001</v>
      </c>
      <c r="P369">
        <v>11.5524279</v>
      </c>
      <c r="Q369">
        <v>14.409299799999999</v>
      </c>
      <c r="R369">
        <v>9.9482015799999992</v>
      </c>
      <c r="S369">
        <v>11.728017599999999</v>
      </c>
      <c r="T369">
        <v>0</v>
      </c>
    </row>
    <row r="370" spans="1:20" x14ac:dyDescent="0.55000000000000004">
      <c r="A370">
        <v>369</v>
      </c>
      <c r="B370" t="s">
        <v>307</v>
      </c>
      <c r="C370" t="s">
        <v>305</v>
      </c>
      <c r="D370">
        <v>1476.25</v>
      </c>
      <c r="E370">
        <v>14008</v>
      </c>
      <c r="F370">
        <v>9.4889077053344622</v>
      </c>
      <c r="G370">
        <v>12707</v>
      </c>
      <c r="H370">
        <v>29</v>
      </c>
      <c r="I370">
        <v>1240</v>
      </c>
      <c r="J370">
        <v>24</v>
      </c>
      <c r="K370">
        <v>8</v>
      </c>
      <c r="L370">
        <v>9418</v>
      </c>
      <c r="M370">
        <v>4590</v>
      </c>
      <c r="N370">
        <v>25.822892299999999</v>
      </c>
      <c r="O370">
        <v>5.8398810799999996</v>
      </c>
      <c r="P370">
        <v>16.583532099999999</v>
      </c>
      <c r="Q370">
        <v>23.487930599999999</v>
      </c>
      <c r="R370">
        <v>14.428914300000001</v>
      </c>
      <c r="S370">
        <v>13.2549788</v>
      </c>
      <c r="T370">
        <v>0</v>
      </c>
    </row>
    <row r="371" spans="1:20" x14ac:dyDescent="0.55000000000000004">
      <c r="A371">
        <v>370</v>
      </c>
      <c r="B371" t="s">
        <v>40</v>
      </c>
      <c r="C371" t="s">
        <v>305</v>
      </c>
      <c r="D371">
        <v>528.67999999999995</v>
      </c>
      <c r="E371">
        <v>194594</v>
      </c>
      <c r="F371">
        <v>368.075206173867</v>
      </c>
      <c r="G371">
        <v>186621</v>
      </c>
      <c r="H371">
        <v>1012</v>
      </c>
      <c r="I371">
        <v>3869</v>
      </c>
      <c r="J371">
        <v>2522</v>
      </c>
      <c r="K371">
        <v>570</v>
      </c>
      <c r="L371">
        <v>120575</v>
      </c>
      <c r="M371">
        <v>74019</v>
      </c>
      <c r="N371">
        <v>26.2931785</v>
      </c>
      <c r="O371">
        <v>4.6245075699999996</v>
      </c>
      <c r="P371">
        <v>9.1657029399999992</v>
      </c>
      <c r="Q371">
        <v>12.0873618</v>
      </c>
      <c r="R371">
        <v>8.0856166500000004</v>
      </c>
      <c r="S371">
        <v>7.9633677499999997</v>
      </c>
      <c r="T371">
        <v>1</v>
      </c>
    </row>
    <row r="372" spans="1:20" x14ac:dyDescent="0.55000000000000004">
      <c r="A372">
        <v>371</v>
      </c>
      <c r="B372" t="s">
        <v>308</v>
      </c>
      <c r="C372" t="s">
        <v>305</v>
      </c>
      <c r="D372">
        <v>684.47</v>
      </c>
      <c r="E372">
        <v>13584</v>
      </c>
      <c r="F372">
        <v>19.846012243049366</v>
      </c>
      <c r="G372">
        <v>13521</v>
      </c>
      <c r="H372">
        <v>5</v>
      </c>
      <c r="I372">
        <v>22</v>
      </c>
      <c r="J372">
        <v>29</v>
      </c>
      <c r="K372">
        <v>7</v>
      </c>
      <c r="L372">
        <v>8918</v>
      </c>
      <c r="M372">
        <v>4666</v>
      </c>
      <c r="N372">
        <v>17.9412424</v>
      </c>
      <c r="O372">
        <v>3.1397174300000001</v>
      </c>
      <c r="P372">
        <v>11.906725700000001</v>
      </c>
      <c r="Q372">
        <v>15.2720243</v>
      </c>
      <c r="R372">
        <v>9.6390781299999997</v>
      </c>
      <c r="S372">
        <v>13.134540299999999</v>
      </c>
      <c r="T372">
        <v>0</v>
      </c>
    </row>
    <row r="373" spans="1:20" x14ac:dyDescent="0.55000000000000004">
      <c r="A373">
        <v>372</v>
      </c>
      <c r="B373" t="s">
        <v>309</v>
      </c>
      <c r="C373" t="s">
        <v>305</v>
      </c>
      <c r="D373">
        <v>821.52</v>
      </c>
      <c r="E373">
        <v>13084</v>
      </c>
      <c r="F373">
        <v>15.926575129029118</v>
      </c>
      <c r="G373">
        <v>12497</v>
      </c>
      <c r="H373">
        <v>22</v>
      </c>
      <c r="I373">
        <v>532</v>
      </c>
      <c r="J373">
        <v>24</v>
      </c>
      <c r="K373">
        <v>9</v>
      </c>
      <c r="L373">
        <v>9045</v>
      </c>
      <c r="M373">
        <v>4039</v>
      </c>
      <c r="N373">
        <v>13.6760641</v>
      </c>
      <c r="O373">
        <v>2.9961304599999998</v>
      </c>
      <c r="P373">
        <v>15.488451899999999</v>
      </c>
      <c r="Q373">
        <v>21.029365299999998</v>
      </c>
      <c r="R373">
        <v>13.9379475</v>
      </c>
      <c r="S373">
        <v>13.1688466</v>
      </c>
      <c r="T373">
        <v>0</v>
      </c>
    </row>
    <row r="374" spans="1:20" x14ac:dyDescent="0.55000000000000004">
      <c r="A374">
        <v>373</v>
      </c>
      <c r="B374" t="s">
        <v>310</v>
      </c>
      <c r="C374" t="s">
        <v>305</v>
      </c>
      <c r="D374">
        <v>319.83999999999997</v>
      </c>
      <c r="E374">
        <v>34291</v>
      </c>
      <c r="F374">
        <v>107.21298149074538</v>
      </c>
      <c r="G374">
        <v>33910</v>
      </c>
      <c r="H374">
        <v>29</v>
      </c>
      <c r="I374">
        <v>146</v>
      </c>
      <c r="J374">
        <v>173</v>
      </c>
      <c r="K374">
        <v>33</v>
      </c>
      <c r="L374">
        <v>20940</v>
      </c>
      <c r="M374">
        <v>13351</v>
      </c>
      <c r="N374">
        <v>19.780324700000001</v>
      </c>
      <c r="O374">
        <v>3.0133715400000001</v>
      </c>
      <c r="P374">
        <v>4.8715834100000004</v>
      </c>
      <c r="Q374">
        <v>6.2278432500000003</v>
      </c>
      <c r="R374">
        <v>3.7272387500000002</v>
      </c>
      <c r="S374">
        <v>6.3909774400000003</v>
      </c>
      <c r="T374">
        <v>1</v>
      </c>
    </row>
    <row r="375" spans="1:20" x14ac:dyDescent="0.55000000000000004">
      <c r="A375">
        <v>374</v>
      </c>
      <c r="B375" t="s">
        <v>203</v>
      </c>
      <c r="C375" t="s">
        <v>305</v>
      </c>
      <c r="D375">
        <v>1010.43</v>
      </c>
      <c r="E375">
        <v>52360</v>
      </c>
      <c r="F375">
        <v>51.819522381560326</v>
      </c>
      <c r="G375">
        <v>51854</v>
      </c>
      <c r="H375">
        <v>31</v>
      </c>
      <c r="I375">
        <v>150</v>
      </c>
      <c r="J375">
        <v>276</v>
      </c>
      <c r="K375">
        <v>49</v>
      </c>
      <c r="L375">
        <v>33195</v>
      </c>
      <c r="M375">
        <v>19165</v>
      </c>
      <c r="N375">
        <v>18.153336299999999</v>
      </c>
      <c r="O375">
        <v>2.7895767400000002</v>
      </c>
      <c r="P375">
        <v>10.476041</v>
      </c>
      <c r="Q375">
        <v>13.956686100000001</v>
      </c>
      <c r="R375">
        <v>8.5950895599999999</v>
      </c>
      <c r="S375">
        <v>10.579373</v>
      </c>
      <c r="T375">
        <v>1</v>
      </c>
    </row>
    <row r="376" spans="1:20" x14ac:dyDescent="0.55000000000000004">
      <c r="A376">
        <v>375</v>
      </c>
      <c r="B376" t="s">
        <v>47</v>
      </c>
      <c r="C376" t="s">
        <v>305</v>
      </c>
      <c r="D376">
        <v>1215.6400000000001</v>
      </c>
      <c r="E376">
        <v>31647</v>
      </c>
      <c r="F376">
        <v>26.033200618604191</v>
      </c>
      <c r="G376">
        <v>31437</v>
      </c>
      <c r="H376">
        <v>29</v>
      </c>
      <c r="I376">
        <v>91</v>
      </c>
      <c r="J376">
        <v>38</v>
      </c>
      <c r="K376">
        <v>52</v>
      </c>
      <c r="L376">
        <v>19702</v>
      </c>
      <c r="M376">
        <v>11945</v>
      </c>
      <c r="N376">
        <v>13.846310000000001</v>
      </c>
      <c r="O376">
        <v>2.5022840300000002</v>
      </c>
      <c r="P376">
        <v>13.771932700000001</v>
      </c>
      <c r="Q376">
        <v>18.044472800000001</v>
      </c>
      <c r="R376">
        <v>11.4184117</v>
      </c>
      <c r="S376">
        <v>13.0776485</v>
      </c>
      <c r="T376">
        <v>0</v>
      </c>
    </row>
    <row r="377" spans="1:20" x14ac:dyDescent="0.55000000000000004">
      <c r="A377">
        <v>376</v>
      </c>
      <c r="B377" t="s">
        <v>311</v>
      </c>
      <c r="C377" t="s">
        <v>305</v>
      </c>
      <c r="D377">
        <v>773.79</v>
      </c>
      <c r="E377">
        <v>45088</v>
      </c>
      <c r="F377">
        <v>58.269039403455722</v>
      </c>
      <c r="G377">
        <v>44469</v>
      </c>
      <c r="H377">
        <v>243</v>
      </c>
      <c r="I377">
        <v>136</v>
      </c>
      <c r="J377">
        <v>136</v>
      </c>
      <c r="K377">
        <v>104</v>
      </c>
      <c r="L377">
        <v>29637</v>
      </c>
      <c r="M377">
        <v>15451</v>
      </c>
      <c r="N377">
        <v>20.852312999999999</v>
      </c>
      <c r="O377">
        <v>3.5462428699999999</v>
      </c>
      <c r="P377">
        <v>7.4935991199999998</v>
      </c>
      <c r="Q377">
        <v>9.98292058</v>
      </c>
      <c r="R377">
        <v>5.9144637900000001</v>
      </c>
      <c r="S377">
        <v>8.3589918999999995</v>
      </c>
      <c r="T377">
        <v>0</v>
      </c>
    </row>
    <row r="378" spans="1:20" x14ac:dyDescent="0.55000000000000004">
      <c r="A378">
        <v>377</v>
      </c>
      <c r="B378" t="s">
        <v>52</v>
      </c>
      <c r="C378" t="s">
        <v>305</v>
      </c>
      <c r="D378">
        <v>572.69000000000005</v>
      </c>
      <c r="E378">
        <v>15940</v>
      </c>
      <c r="F378">
        <v>27.833557421990953</v>
      </c>
      <c r="G378">
        <v>15791</v>
      </c>
      <c r="H378">
        <v>50</v>
      </c>
      <c r="I378">
        <v>26</v>
      </c>
      <c r="J378">
        <v>56</v>
      </c>
      <c r="K378">
        <v>17</v>
      </c>
      <c r="L378">
        <v>10169</v>
      </c>
      <c r="M378">
        <v>5771</v>
      </c>
      <c r="N378">
        <v>16.599468999999999</v>
      </c>
      <c r="O378">
        <v>2.9206411600000002</v>
      </c>
      <c r="P378">
        <v>14.6382213</v>
      </c>
      <c r="Q378">
        <v>19.460067500000001</v>
      </c>
      <c r="R378">
        <v>12.3815621</v>
      </c>
      <c r="S378">
        <v>13.4865437</v>
      </c>
      <c r="T378">
        <v>0</v>
      </c>
    </row>
    <row r="379" spans="1:20" x14ac:dyDescent="0.55000000000000004">
      <c r="A379">
        <v>378</v>
      </c>
      <c r="B379" t="s">
        <v>312</v>
      </c>
      <c r="C379" t="s">
        <v>305</v>
      </c>
      <c r="D379">
        <v>1201.8900000000001</v>
      </c>
      <c r="E379">
        <v>367085</v>
      </c>
      <c r="F379">
        <v>305.42312524440672</v>
      </c>
      <c r="G379">
        <v>344617</v>
      </c>
      <c r="H379">
        <v>10511</v>
      </c>
      <c r="I379">
        <v>1201</v>
      </c>
      <c r="J379">
        <v>8666</v>
      </c>
      <c r="K379">
        <v>2090</v>
      </c>
      <c r="L379">
        <v>225973</v>
      </c>
      <c r="M379">
        <v>141112</v>
      </c>
      <c r="N379">
        <v>43.626450900000002</v>
      </c>
      <c r="O379">
        <v>13.4715209</v>
      </c>
      <c r="P379">
        <v>10.493005399999999</v>
      </c>
      <c r="Q379">
        <v>8.7677811800000001</v>
      </c>
      <c r="R379">
        <v>12.1680107</v>
      </c>
      <c r="S379">
        <v>4.9743506399999999</v>
      </c>
      <c r="T379">
        <v>1</v>
      </c>
    </row>
    <row r="380" spans="1:20" x14ac:dyDescent="0.55000000000000004">
      <c r="A380">
        <v>379</v>
      </c>
      <c r="B380" t="s">
        <v>313</v>
      </c>
      <c r="C380" t="s">
        <v>305</v>
      </c>
      <c r="D380">
        <v>882.28</v>
      </c>
      <c r="E380">
        <v>76559</v>
      </c>
      <c r="F380">
        <v>86.774039987305613</v>
      </c>
      <c r="G380">
        <v>74700</v>
      </c>
      <c r="H380">
        <v>1142</v>
      </c>
      <c r="I380">
        <v>215</v>
      </c>
      <c r="J380">
        <v>197</v>
      </c>
      <c r="K380">
        <v>305</v>
      </c>
      <c r="L380">
        <v>49694</v>
      </c>
      <c r="M380">
        <v>26865</v>
      </c>
      <c r="N380">
        <v>15.925463799999999</v>
      </c>
      <c r="O380">
        <v>2.82327846</v>
      </c>
      <c r="P380">
        <v>6.6447007100000004</v>
      </c>
      <c r="Q380">
        <v>8.3938739400000006</v>
      </c>
      <c r="R380">
        <v>5.17740489</v>
      </c>
      <c r="S380">
        <v>8.2557879799999991</v>
      </c>
      <c r="T380">
        <v>0</v>
      </c>
    </row>
    <row r="381" spans="1:20" x14ac:dyDescent="0.55000000000000004">
      <c r="A381">
        <v>380</v>
      </c>
      <c r="B381" t="s">
        <v>314</v>
      </c>
      <c r="C381" t="s">
        <v>305</v>
      </c>
      <c r="D381">
        <v>482.72</v>
      </c>
      <c r="E381">
        <v>25690</v>
      </c>
      <c r="F381">
        <v>53.219257540603245</v>
      </c>
      <c r="G381">
        <v>25387</v>
      </c>
      <c r="H381">
        <v>29</v>
      </c>
      <c r="I381">
        <v>178</v>
      </c>
      <c r="J381">
        <v>47</v>
      </c>
      <c r="K381">
        <v>49</v>
      </c>
      <c r="L381">
        <v>17369</v>
      </c>
      <c r="M381">
        <v>8321</v>
      </c>
      <c r="N381">
        <v>22.488341299999998</v>
      </c>
      <c r="O381">
        <v>4.4216707900000003</v>
      </c>
      <c r="P381">
        <v>9.8230507899999999</v>
      </c>
      <c r="Q381">
        <v>13.938753999999999</v>
      </c>
      <c r="R381">
        <v>8.2382665999999993</v>
      </c>
      <c r="S381">
        <v>8.6531627600000007</v>
      </c>
      <c r="T381">
        <v>0</v>
      </c>
    </row>
    <row r="382" spans="1:20" x14ac:dyDescent="0.55000000000000004">
      <c r="A382">
        <v>381</v>
      </c>
      <c r="B382" t="s">
        <v>56</v>
      </c>
      <c r="C382" t="s">
        <v>305</v>
      </c>
      <c r="D382">
        <v>1309.1300000000001</v>
      </c>
      <c r="E382">
        <v>41758</v>
      </c>
      <c r="F382">
        <v>31.897519726841487</v>
      </c>
      <c r="G382">
        <v>40454</v>
      </c>
      <c r="H382">
        <v>170</v>
      </c>
      <c r="I382">
        <v>805</v>
      </c>
      <c r="J382">
        <v>266</v>
      </c>
      <c r="K382">
        <v>63</v>
      </c>
      <c r="L382">
        <v>27060</v>
      </c>
      <c r="M382">
        <v>14698</v>
      </c>
      <c r="N382">
        <v>20.994087199999999</v>
      </c>
      <c r="O382">
        <v>4.9778270500000001</v>
      </c>
      <c r="P382">
        <v>14.921090400000001</v>
      </c>
      <c r="Q382">
        <v>22.943559799999999</v>
      </c>
      <c r="R382">
        <v>13.104968299999999</v>
      </c>
      <c r="S382">
        <v>9.2470441799999996</v>
      </c>
      <c r="T382">
        <v>1</v>
      </c>
    </row>
    <row r="383" spans="1:20" x14ac:dyDescent="0.55000000000000004">
      <c r="A383">
        <v>382</v>
      </c>
      <c r="B383" t="s">
        <v>315</v>
      </c>
      <c r="C383" t="s">
        <v>305</v>
      </c>
      <c r="D383">
        <v>852.03</v>
      </c>
      <c r="E383">
        <v>35909</v>
      </c>
      <c r="F383">
        <v>42.14522962806474</v>
      </c>
      <c r="G383">
        <v>34929</v>
      </c>
      <c r="H383">
        <v>172</v>
      </c>
      <c r="I383">
        <v>95</v>
      </c>
      <c r="J383">
        <v>633</v>
      </c>
      <c r="K383">
        <v>80</v>
      </c>
      <c r="L383">
        <v>19755</v>
      </c>
      <c r="M383">
        <v>16154</v>
      </c>
      <c r="N383">
        <v>26.2870159</v>
      </c>
      <c r="O383">
        <v>7.5069602599999996</v>
      </c>
      <c r="P383">
        <v>16.633675400000001</v>
      </c>
      <c r="Q383">
        <v>15.1954674</v>
      </c>
      <c r="R383">
        <v>18.6613878</v>
      </c>
      <c r="S383">
        <v>11.896260099999999</v>
      </c>
      <c r="T383">
        <v>0</v>
      </c>
    </row>
    <row r="384" spans="1:20" x14ac:dyDescent="0.55000000000000004">
      <c r="A384">
        <v>383</v>
      </c>
      <c r="B384" t="s">
        <v>316</v>
      </c>
      <c r="C384" t="s">
        <v>305</v>
      </c>
      <c r="D384">
        <v>637.64</v>
      </c>
      <c r="E384">
        <v>85183</v>
      </c>
      <c r="F384">
        <v>133.5910545135186</v>
      </c>
      <c r="G384">
        <v>82202</v>
      </c>
      <c r="H384">
        <v>238</v>
      </c>
      <c r="I384">
        <v>467</v>
      </c>
      <c r="J384">
        <v>2124</v>
      </c>
      <c r="K384">
        <v>152</v>
      </c>
      <c r="L384">
        <v>49336</v>
      </c>
      <c r="M384">
        <v>35847</v>
      </c>
      <c r="N384">
        <v>29.8544673</v>
      </c>
      <c r="O384">
        <v>7.5563483099999997</v>
      </c>
      <c r="P384">
        <v>15.9437222</v>
      </c>
      <c r="Q384">
        <v>18.7430181</v>
      </c>
      <c r="R384">
        <v>16.768501100000002</v>
      </c>
      <c r="S384">
        <v>8.5751473899999997</v>
      </c>
      <c r="T384">
        <v>1</v>
      </c>
    </row>
    <row r="385" spans="1:20" x14ac:dyDescent="0.55000000000000004">
      <c r="A385">
        <v>384</v>
      </c>
      <c r="B385" t="s">
        <v>317</v>
      </c>
      <c r="C385" t="s">
        <v>305</v>
      </c>
      <c r="D385">
        <v>488.03</v>
      </c>
      <c r="E385">
        <v>4590</v>
      </c>
      <c r="F385">
        <v>9.4051595188820372</v>
      </c>
      <c r="G385">
        <v>4562</v>
      </c>
      <c r="H385">
        <v>4</v>
      </c>
      <c r="I385">
        <v>14</v>
      </c>
      <c r="J385">
        <v>4</v>
      </c>
      <c r="K385">
        <v>6</v>
      </c>
      <c r="L385">
        <v>3057</v>
      </c>
      <c r="M385">
        <v>1533</v>
      </c>
      <c r="N385">
        <v>15.603532899999999</v>
      </c>
      <c r="O385">
        <v>2.7805037600000002</v>
      </c>
      <c r="P385">
        <v>13.1398183</v>
      </c>
      <c r="Q385">
        <v>18.8417618</v>
      </c>
      <c r="R385">
        <v>10.364025699999999</v>
      </c>
      <c r="S385">
        <v>12.605041999999999</v>
      </c>
      <c r="T385">
        <v>0</v>
      </c>
    </row>
    <row r="386" spans="1:20" x14ac:dyDescent="0.55000000000000004">
      <c r="A386">
        <v>385</v>
      </c>
      <c r="B386" t="s">
        <v>318</v>
      </c>
      <c r="C386" t="s">
        <v>305</v>
      </c>
      <c r="D386">
        <v>722.91</v>
      </c>
      <c r="E386">
        <v>90083</v>
      </c>
      <c r="F386">
        <v>124.61163906987039</v>
      </c>
      <c r="G386">
        <v>88760</v>
      </c>
      <c r="H386">
        <v>257</v>
      </c>
      <c r="I386">
        <v>297</v>
      </c>
      <c r="J386">
        <v>448</v>
      </c>
      <c r="K386">
        <v>321</v>
      </c>
      <c r="L386">
        <v>56764</v>
      </c>
      <c r="M386">
        <v>33319</v>
      </c>
      <c r="N386">
        <v>20.8318653</v>
      </c>
      <c r="O386">
        <v>3.6625325900000001</v>
      </c>
      <c r="P386">
        <v>7.6442324199999998</v>
      </c>
      <c r="Q386">
        <v>10.1088839</v>
      </c>
      <c r="R386">
        <v>6.2565786699999997</v>
      </c>
      <c r="S386">
        <v>8.0427046299999994</v>
      </c>
      <c r="T386">
        <v>0</v>
      </c>
    </row>
    <row r="387" spans="1:20" x14ac:dyDescent="0.55000000000000004">
      <c r="A387">
        <v>386</v>
      </c>
      <c r="B387" t="s">
        <v>319</v>
      </c>
      <c r="C387" t="s">
        <v>305</v>
      </c>
      <c r="D387">
        <v>1014.05</v>
      </c>
      <c r="E387">
        <v>8776</v>
      </c>
      <c r="F387">
        <v>8.6544056013017112</v>
      </c>
      <c r="G387">
        <v>7842</v>
      </c>
      <c r="H387">
        <v>127</v>
      </c>
      <c r="I387">
        <v>780</v>
      </c>
      <c r="J387">
        <v>14</v>
      </c>
      <c r="K387">
        <v>13</v>
      </c>
      <c r="L387">
        <v>5608</v>
      </c>
      <c r="M387">
        <v>3168</v>
      </c>
      <c r="N387">
        <v>13.5699001</v>
      </c>
      <c r="O387">
        <v>2.2467902999999998</v>
      </c>
      <c r="P387">
        <v>21.780678200000001</v>
      </c>
      <c r="Q387">
        <v>31.751365</v>
      </c>
      <c r="R387">
        <v>19.693706599999999</v>
      </c>
      <c r="S387">
        <v>14.349332</v>
      </c>
      <c r="T387">
        <v>0</v>
      </c>
    </row>
    <row r="388" spans="1:20" x14ac:dyDescent="0.55000000000000004">
      <c r="A388">
        <v>387</v>
      </c>
      <c r="B388" t="s">
        <v>152</v>
      </c>
      <c r="C388" t="s">
        <v>305</v>
      </c>
      <c r="D388">
        <v>1147.8499999999999</v>
      </c>
      <c r="E388">
        <v>49264</v>
      </c>
      <c r="F388">
        <v>42.918499803981362</v>
      </c>
      <c r="G388">
        <v>48838</v>
      </c>
      <c r="H388">
        <v>76</v>
      </c>
      <c r="I388">
        <v>76</v>
      </c>
      <c r="J388">
        <v>234</v>
      </c>
      <c r="K388">
        <v>40</v>
      </c>
      <c r="L388">
        <v>29160</v>
      </c>
      <c r="M388">
        <v>20104</v>
      </c>
      <c r="N388">
        <v>21.680384100000001</v>
      </c>
      <c r="O388">
        <v>5.24348422</v>
      </c>
      <c r="P388">
        <v>13.7150754</v>
      </c>
      <c r="Q388">
        <v>15.155222500000001</v>
      </c>
      <c r="R388">
        <v>12.974722399999999</v>
      </c>
      <c r="S388">
        <v>13.628639400000001</v>
      </c>
      <c r="T388">
        <v>0</v>
      </c>
    </row>
    <row r="389" spans="1:20" x14ac:dyDescent="0.55000000000000004">
      <c r="A389">
        <v>388</v>
      </c>
      <c r="B389" t="s">
        <v>320</v>
      </c>
      <c r="C389" t="s">
        <v>305</v>
      </c>
      <c r="D389">
        <v>583.99</v>
      </c>
      <c r="E389">
        <v>30339</v>
      </c>
      <c r="F389">
        <v>51.951232041644545</v>
      </c>
      <c r="G389">
        <v>30173</v>
      </c>
      <c r="H389">
        <v>23</v>
      </c>
      <c r="I389">
        <v>51</v>
      </c>
      <c r="J389">
        <v>66</v>
      </c>
      <c r="K389">
        <v>26</v>
      </c>
      <c r="L389">
        <v>19708</v>
      </c>
      <c r="M389">
        <v>10631</v>
      </c>
      <c r="N389">
        <v>19.875177600000001</v>
      </c>
      <c r="O389">
        <v>3.3438197700000001</v>
      </c>
      <c r="P389">
        <v>7.8367593299999996</v>
      </c>
      <c r="Q389">
        <v>10.241260499999999</v>
      </c>
      <c r="R389">
        <v>6.8417113599999997</v>
      </c>
      <c r="S389">
        <v>7.20466184</v>
      </c>
      <c r="T389">
        <v>0</v>
      </c>
    </row>
    <row r="390" spans="1:20" x14ac:dyDescent="0.55000000000000004">
      <c r="A390">
        <v>389</v>
      </c>
      <c r="B390" t="s">
        <v>321</v>
      </c>
      <c r="C390" t="s">
        <v>305</v>
      </c>
      <c r="D390">
        <v>354.28</v>
      </c>
      <c r="E390">
        <v>18651</v>
      </c>
      <c r="F390">
        <v>52.644800722592301</v>
      </c>
      <c r="G390">
        <v>18386</v>
      </c>
      <c r="H390">
        <v>21</v>
      </c>
      <c r="I390">
        <v>42</v>
      </c>
      <c r="J390">
        <v>103</v>
      </c>
      <c r="K390">
        <v>99</v>
      </c>
      <c r="L390">
        <v>12453</v>
      </c>
      <c r="M390">
        <v>6198</v>
      </c>
      <c r="N390">
        <v>17.305067099999999</v>
      </c>
      <c r="O390">
        <v>3.3325303100000001</v>
      </c>
      <c r="P390">
        <v>9.9722086000000001</v>
      </c>
      <c r="Q390">
        <v>13.5313531</v>
      </c>
      <c r="R390">
        <v>8.3505490899999995</v>
      </c>
      <c r="S390">
        <v>9.4287041299999999</v>
      </c>
      <c r="T390">
        <v>0</v>
      </c>
    </row>
    <row r="391" spans="1:20" x14ac:dyDescent="0.55000000000000004">
      <c r="A391">
        <v>390</v>
      </c>
      <c r="B391" t="s">
        <v>322</v>
      </c>
      <c r="C391" t="s">
        <v>305</v>
      </c>
      <c r="D391">
        <v>762.67</v>
      </c>
      <c r="E391">
        <v>20150</v>
      </c>
      <c r="F391">
        <v>26.420339071944618</v>
      </c>
      <c r="G391">
        <v>20093</v>
      </c>
      <c r="H391">
        <v>7</v>
      </c>
      <c r="I391">
        <v>21</v>
      </c>
      <c r="J391">
        <v>19</v>
      </c>
      <c r="K391">
        <v>10</v>
      </c>
      <c r="L391">
        <v>12747</v>
      </c>
      <c r="M391">
        <v>7403</v>
      </c>
      <c r="N391">
        <v>20.483250999999999</v>
      </c>
      <c r="O391">
        <v>3.9460265200000002</v>
      </c>
      <c r="P391">
        <v>9.9949723499999994</v>
      </c>
      <c r="Q391">
        <v>12.4825175</v>
      </c>
      <c r="R391">
        <v>8.1037735800000004</v>
      </c>
      <c r="S391">
        <v>11.6246499</v>
      </c>
      <c r="T391">
        <v>0</v>
      </c>
    </row>
    <row r="392" spans="1:20" x14ac:dyDescent="0.55000000000000004">
      <c r="A392">
        <v>391</v>
      </c>
      <c r="B392" t="s">
        <v>220</v>
      </c>
      <c r="C392" t="s">
        <v>305</v>
      </c>
      <c r="D392">
        <v>757.23</v>
      </c>
      <c r="E392">
        <v>6153</v>
      </c>
      <c r="F392">
        <v>8.125668555128561</v>
      </c>
      <c r="G392">
        <v>6121</v>
      </c>
      <c r="H392">
        <v>1</v>
      </c>
      <c r="I392">
        <v>25</v>
      </c>
      <c r="J392">
        <v>2</v>
      </c>
      <c r="K392">
        <v>4</v>
      </c>
      <c r="L392">
        <v>4447</v>
      </c>
      <c r="M392">
        <v>1706</v>
      </c>
      <c r="N392">
        <v>18.731729300000001</v>
      </c>
      <c r="O392">
        <v>2.6759613199999999</v>
      </c>
      <c r="P392">
        <v>13.070918499999999</v>
      </c>
      <c r="Q392">
        <v>15.646785400000001</v>
      </c>
      <c r="R392">
        <v>12.179042300000001</v>
      </c>
      <c r="S392">
        <v>12.6623377</v>
      </c>
      <c r="T392">
        <v>0</v>
      </c>
    </row>
    <row r="393" spans="1:20" x14ac:dyDescent="0.55000000000000004">
      <c r="A393">
        <v>392</v>
      </c>
      <c r="B393" t="s">
        <v>74</v>
      </c>
      <c r="C393" t="s">
        <v>305</v>
      </c>
      <c r="D393">
        <v>987.32</v>
      </c>
      <c r="E393">
        <v>16588</v>
      </c>
      <c r="F393">
        <v>16.80103715107564</v>
      </c>
      <c r="G393">
        <v>15814</v>
      </c>
      <c r="H393">
        <v>47</v>
      </c>
      <c r="I393">
        <v>674</v>
      </c>
      <c r="J393">
        <v>30</v>
      </c>
      <c r="K393">
        <v>23</v>
      </c>
      <c r="L393">
        <v>10800</v>
      </c>
      <c r="M393">
        <v>5788</v>
      </c>
      <c r="N393">
        <v>15.324074100000001</v>
      </c>
      <c r="O393">
        <v>2.4351851899999999</v>
      </c>
      <c r="P393">
        <v>14.657719800000001</v>
      </c>
      <c r="Q393">
        <v>20.6008584</v>
      </c>
      <c r="R393">
        <v>12.383121600000001</v>
      </c>
      <c r="S393">
        <v>12.546762599999999</v>
      </c>
      <c r="T393">
        <v>0</v>
      </c>
    </row>
    <row r="394" spans="1:20" x14ac:dyDescent="0.55000000000000004">
      <c r="A394">
        <v>393</v>
      </c>
      <c r="B394" t="s">
        <v>76</v>
      </c>
      <c r="C394" t="s">
        <v>305</v>
      </c>
      <c r="D394">
        <v>557.01</v>
      </c>
      <c r="E394">
        <v>67783</v>
      </c>
      <c r="F394">
        <v>121.69081345038688</v>
      </c>
      <c r="G394">
        <v>66702</v>
      </c>
      <c r="H394">
        <v>189</v>
      </c>
      <c r="I394">
        <v>176</v>
      </c>
      <c r="J394">
        <v>287</v>
      </c>
      <c r="K394">
        <v>429</v>
      </c>
      <c r="L394">
        <v>42214</v>
      </c>
      <c r="M394">
        <v>25569</v>
      </c>
      <c r="N394">
        <v>22.165632299999999</v>
      </c>
      <c r="O394">
        <v>4.7330269600000001</v>
      </c>
      <c r="P394">
        <v>7.1956347000000003</v>
      </c>
      <c r="Q394">
        <v>7.9972143200000003</v>
      </c>
      <c r="R394">
        <v>6.7282431300000001</v>
      </c>
      <c r="S394">
        <v>7.4690265499999997</v>
      </c>
      <c r="T394">
        <v>0</v>
      </c>
    </row>
    <row r="395" spans="1:20" x14ac:dyDescent="0.55000000000000004">
      <c r="A395">
        <v>394</v>
      </c>
      <c r="B395" t="s">
        <v>323</v>
      </c>
      <c r="C395" t="s">
        <v>305</v>
      </c>
      <c r="D395">
        <v>767.61</v>
      </c>
      <c r="E395">
        <v>21650</v>
      </c>
      <c r="F395">
        <v>28.204426727114029</v>
      </c>
      <c r="G395">
        <v>21307</v>
      </c>
      <c r="H395">
        <v>31</v>
      </c>
      <c r="I395">
        <v>166</v>
      </c>
      <c r="J395">
        <v>78</v>
      </c>
      <c r="K395">
        <v>68</v>
      </c>
      <c r="L395">
        <v>14210</v>
      </c>
      <c r="M395">
        <v>7440</v>
      </c>
      <c r="N395">
        <v>14.3912738</v>
      </c>
      <c r="O395">
        <v>2.4771287800000001</v>
      </c>
      <c r="P395">
        <v>12.7835052</v>
      </c>
      <c r="Q395">
        <v>14.769230800000001</v>
      </c>
      <c r="R395">
        <v>11.1914696</v>
      </c>
      <c r="S395">
        <v>13.9638682</v>
      </c>
      <c r="T395">
        <v>0</v>
      </c>
    </row>
    <row r="396" spans="1:20" x14ac:dyDescent="0.55000000000000004">
      <c r="A396">
        <v>395</v>
      </c>
      <c r="B396" t="s">
        <v>324</v>
      </c>
      <c r="C396" t="s">
        <v>305</v>
      </c>
      <c r="D396">
        <v>272.83</v>
      </c>
      <c r="E396">
        <v>128181</v>
      </c>
      <c r="F396">
        <v>469.82003445368912</v>
      </c>
      <c r="G396">
        <v>119187</v>
      </c>
      <c r="H396">
        <v>5295</v>
      </c>
      <c r="I396">
        <v>472</v>
      </c>
      <c r="J396">
        <v>669</v>
      </c>
      <c r="K396">
        <v>2558</v>
      </c>
      <c r="L396">
        <v>80794</v>
      </c>
      <c r="M396">
        <v>47387</v>
      </c>
      <c r="N396">
        <v>20.328242199999998</v>
      </c>
      <c r="O396">
        <v>4.0609451200000004</v>
      </c>
      <c r="P396">
        <v>10.214034099999999</v>
      </c>
      <c r="Q396">
        <v>15.6521483</v>
      </c>
      <c r="R396">
        <v>8.5681067399999993</v>
      </c>
      <c r="S396">
        <v>6.9497334300000002</v>
      </c>
      <c r="T396">
        <v>1</v>
      </c>
    </row>
    <row r="397" spans="1:20" x14ac:dyDescent="0.55000000000000004">
      <c r="A397">
        <v>396</v>
      </c>
      <c r="B397" t="s">
        <v>325</v>
      </c>
      <c r="C397" t="s">
        <v>305</v>
      </c>
      <c r="D397">
        <v>342.64</v>
      </c>
      <c r="E397">
        <v>18878</v>
      </c>
      <c r="F397">
        <v>55.095727293952841</v>
      </c>
      <c r="G397">
        <v>18766</v>
      </c>
      <c r="H397">
        <v>24</v>
      </c>
      <c r="I397">
        <v>52</v>
      </c>
      <c r="J397">
        <v>23</v>
      </c>
      <c r="K397">
        <v>13</v>
      </c>
      <c r="L397">
        <v>11945</v>
      </c>
      <c r="M397">
        <v>6933</v>
      </c>
      <c r="N397">
        <v>14.390958599999999</v>
      </c>
      <c r="O397">
        <v>2.1598995400000001</v>
      </c>
      <c r="P397">
        <v>8.21991212</v>
      </c>
      <c r="Q397">
        <v>9.8546347000000001</v>
      </c>
      <c r="R397">
        <v>6.0550082099999996</v>
      </c>
      <c r="S397">
        <v>11.654239199999999</v>
      </c>
      <c r="T397">
        <v>0</v>
      </c>
    </row>
    <row r="398" spans="1:20" x14ac:dyDescent="0.55000000000000004">
      <c r="A398">
        <v>397</v>
      </c>
      <c r="B398" t="s">
        <v>326</v>
      </c>
      <c r="C398" t="s">
        <v>305</v>
      </c>
      <c r="D398">
        <v>452.74</v>
      </c>
      <c r="E398">
        <v>97904</v>
      </c>
      <c r="F398">
        <v>216.24773600742148</v>
      </c>
      <c r="G398">
        <v>94319</v>
      </c>
      <c r="H398">
        <v>438</v>
      </c>
      <c r="I398">
        <v>340</v>
      </c>
      <c r="J398">
        <v>2667</v>
      </c>
      <c r="K398">
        <v>140</v>
      </c>
      <c r="L398">
        <v>58586</v>
      </c>
      <c r="M398">
        <v>39318</v>
      </c>
      <c r="N398">
        <v>30.4885126</v>
      </c>
      <c r="O398">
        <v>7.3447581299999998</v>
      </c>
      <c r="P398">
        <v>13.4085401</v>
      </c>
      <c r="Q398">
        <v>14.452894000000001</v>
      </c>
      <c r="R398">
        <v>14.0575375</v>
      </c>
      <c r="S398">
        <v>9.5281306699999995</v>
      </c>
      <c r="T398">
        <v>1</v>
      </c>
    </row>
    <row r="399" spans="1:20" x14ac:dyDescent="0.55000000000000004">
      <c r="A399">
        <v>398</v>
      </c>
      <c r="B399" t="s">
        <v>327</v>
      </c>
      <c r="C399" t="s">
        <v>305</v>
      </c>
      <c r="D399">
        <v>633.57000000000005</v>
      </c>
      <c r="E399">
        <v>16076</v>
      </c>
      <c r="F399">
        <v>25.373676152595607</v>
      </c>
      <c r="G399">
        <v>16009</v>
      </c>
      <c r="H399">
        <v>14</v>
      </c>
      <c r="I399">
        <v>21</v>
      </c>
      <c r="J399">
        <v>19</v>
      </c>
      <c r="K399">
        <v>13</v>
      </c>
      <c r="L399">
        <v>10181</v>
      </c>
      <c r="M399">
        <v>5895</v>
      </c>
      <c r="N399">
        <v>16.4620371</v>
      </c>
      <c r="O399">
        <v>2.60288773</v>
      </c>
      <c r="P399">
        <v>11.023820000000001</v>
      </c>
      <c r="Q399">
        <v>13.3161512</v>
      </c>
      <c r="R399">
        <v>9.6146698100000005</v>
      </c>
      <c r="S399">
        <v>11.243718599999999</v>
      </c>
      <c r="T399">
        <v>0</v>
      </c>
    </row>
    <row r="400" spans="1:20" x14ac:dyDescent="0.55000000000000004">
      <c r="A400">
        <v>399</v>
      </c>
      <c r="B400" t="s">
        <v>328</v>
      </c>
      <c r="C400" t="s">
        <v>305</v>
      </c>
      <c r="D400">
        <v>872.67</v>
      </c>
      <c r="E400">
        <v>19505</v>
      </c>
      <c r="F400">
        <v>22.350945947494473</v>
      </c>
      <c r="G400">
        <v>19291</v>
      </c>
      <c r="H400">
        <v>13</v>
      </c>
      <c r="I400">
        <v>137</v>
      </c>
      <c r="J400">
        <v>22</v>
      </c>
      <c r="K400">
        <v>42</v>
      </c>
      <c r="L400">
        <v>12933</v>
      </c>
      <c r="M400">
        <v>6572</v>
      </c>
      <c r="N400">
        <v>13.631794599999999</v>
      </c>
      <c r="O400">
        <v>2.8995592700000001</v>
      </c>
      <c r="P400">
        <v>14.625143</v>
      </c>
      <c r="Q400">
        <v>21.930683399999999</v>
      </c>
      <c r="R400">
        <v>11.595420600000001</v>
      </c>
      <c r="S400">
        <v>12.7876683</v>
      </c>
      <c r="T400">
        <v>0</v>
      </c>
    </row>
    <row r="401" spans="1:20" x14ac:dyDescent="0.55000000000000004">
      <c r="A401">
        <v>400</v>
      </c>
      <c r="B401" t="s">
        <v>329</v>
      </c>
      <c r="C401" t="s">
        <v>305</v>
      </c>
      <c r="D401">
        <v>883.3</v>
      </c>
      <c r="E401">
        <v>26993</v>
      </c>
      <c r="F401">
        <v>30.559266387410847</v>
      </c>
      <c r="G401">
        <v>26712</v>
      </c>
      <c r="H401">
        <v>84</v>
      </c>
      <c r="I401">
        <v>96</v>
      </c>
      <c r="J401">
        <v>78</v>
      </c>
      <c r="K401">
        <v>23</v>
      </c>
      <c r="L401">
        <v>17567</v>
      </c>
      <c r="M401">
        <v>9426</v>
      </c>
      <c r="N401">
        <v>17.441794300000002</v>
      </c>
      <c r="O401">
        <v>3.4439574199999998</v>
      </c>
      <c r="P401">
        <v>10.4175389</v>
      </c>
      <c r="Q401">
        <v>13.7597459</v>
      </c>
      <c r="R401">
        <v>8.5920057599999993</v>
      </c>
      <c r="S401">
        <v>10.820212400000001</v>
      </c>
      <c r="T401">
        <v>0</v>
      </c>
    </row>
    <row r="402" spans="1:20" x14ac:dyDescent="0.55000000000000004">
      <c r="A402">
        <v>401</v>
      </c>
      <c r="B402" t="s">
        <v>330</v>
      </c>
      <c r="C402" t="s">
        <v>305</v>
      </c>
      <c r="D402">
        <v>591.53</v>
      </c>
      <c r="E402">
        <v>80421</v>
      </c>
      <c r="F402">
        <v>135.95422041147532</v>
      </c>
      <c r="G402">
        <v>78730</v>
      </c>
      <c r="H402">
        <v>115</v>
      </c>
      <c r="I402">
        <v>318</v>
      </c>
      <c r="J402">
        <v>1071</v>
      </c>
      <c r="K402">
        <v>187</v>
      </c>
      <c r="L402">
        <v>52215</v>
      </c>
      <c r="M402">
        <v>28206</v>
      </c>
      <c r="N402">
        <v>19.071148099999998</v>
      </c>
      <c r="O402">
        <v>2.8880589900000002</v>
      </c>
      <c r="P402">
        <v>8.3356498400000003</v>
      </c>
      <c r="Q402">
        <v>11.7911918</v>
      </c>
      <c r="R402">
        <v>6.9729305799999999</v>
      </c>
      <c r="S402">
        <v>7.2980182899999999</v>
      </c>
      <c r="T402">
        <v>0</v>
      </c>
    </row>
    <row r="403" spans="1:20" x14ac:dyDescent="0.55000000000000004">
      <c r="A403">
        <v>402</v>
      </c>
      <c r="B403" t="s">
        <v>331</v>
      </c>
      <c r="C403" t="s">
        <v>305</v>
      </c>
      <c r="D403">
        <v>1544.96</v>
      </c>
      <c r="E403">
        <v>115400</v>
      </c>
      <c r="F403">
        <v>74.694490472245235</v>
      </c>
      <c r="G403">
        <v>112189</v>
      </c>
      <c r="H403">
        <v>89</v>
      </c>
      <c r="I403">
        <v>490</v>
      </c>
      <c r="J403">
        <v>2499</v>
      </c>
      <c r="K403">
        <v>133</v>
      </c>
      <c r="L403">
        <v>72367</v>
      </c>
      <c r="M403">
        <v>43033</v>
      </c>
      <c r="N403">
        <v>21.877375000000001</v>
      </c>
      <c r="O403">
        <v>4.0570978499999999</v>
      </c>
      <c r="P403">
        <v>7.9185361700000003</v>
      </c>
      <c r="Q403">
        <v>10.343645799999999</v>
      </c>
      <c r="R403">
        <v>6.2116794100000003</v>
      </c>
      <c r="S403">
        <v>9.5584275699999992</v>
      </c>
      <c r="T403">
        <v>1</v>
      </c>
    </row>
    <row r="404" spans="1:20" x14ac:dyDescent="0.55000000000000004">
      <c r="A404">
        <v>403</v>
      </c>
      <c r="B404" t="s">
        <v>332</v>
      </c>
      <c r="C404" t="s">
        <v>305</v>
      </c>
      <c r="D404">
        <v>1401.76</v>
      </c>
      <c r="E404">
        <v>40548</v>
      </c>
      <c r="F404">
        <v>28.926492409542291</v>
      </c>
      <c r="G404">
        <v>40280</v>
      </c>
      <c r="H404">
        <v>8</v>
      </c>
      <c r="I404">
        <v>150</v>
      </c>
      <c r="J404">
        <v>63</v>
      </c>
      <c r="K404">
        <v>47</v>
      </c>
      <c r="L404">
        <v>26699</v>
      </c>
      <c r="M404">
        <v>13849</v>
      </c>
      <c r="N404">
        <v>15.4275441</v>
      </c>
      <c r="O404">
        <v>2.3072025200000001</v>
      </c>
      <c r="P404">
        <v>11.6593521</v>
      </c>
      <c r="Q404">
        <v>15.133058500000001</v>
      </c>
      <c r="R404">
        <v>9.6064241100000007</v>
      </c>
      <c r="S404">
        <v>12.1661029</v>
      </c>
      <c r="T404">
        <v>0</v>
      </c>
    </row>
    <row r="405" spans="1:20" x14ac:dyDescent="0.55000000000000004">
      <c r="A405">
        <v>404</v>
      </c>
      <c r="B405" t="s">
        <v>233</v>
      </c>
      <c r="C405" t="s">
        <v>305</v>
      </c>
      <c r="D405">
        <v>455.49</v>
      </c>
      <c r="E405">
        <v>12321</v>
      </c>
      <c r="F405">
        <v>27.049990120529539</v>
      </c>
      <c r="G405">
        <v>12174</v>
      </c>
      <c r="H405">
        <v>31</v>
      </c>
      <c r="I405">
        <v>49</v>
      </c>
      <c r="J405">
        <v>18</v>
      </c>
      <c r="K405">
        <v>49</v>
      </c>
      <c r="L405">
        <v>8499</v>
      </c>
      <c r="M405">
        <v>3822</v>
      </c>
      <c r="N405">
        <v>14.0016473</v>
      </c>
      <c r="O405">
        <v>2.5767737400000001</v>
      </c>
      <c r="P405">
        <v>11.607289400000001</v>
      </c>
      <c r="Q405">
        <v>15.643026799999999</v>
      </c>
      <c r="R405">
        <v>9.6785110000000003</v>
      </c>
      <c r="S405">
        <v>11.4586466</v>
      </c>
      <c r="T405">
        <v>0</v>
      </c>
    </row>
    <row r="406" spans="1:20" x14ac:dyDescent="0.55000000000000004">
      <c r="A406">
        <v>405</v>
      </c>
      <c r="B406" t="s">
        <v>235</v>
      </c>
      <c r="C406" t="s">
        <v>305</v>
      </c>
      <c r="D406">
        <v>357.96</v>
      </c>
      <c r="E406">
        <v>3890</v>
      </c>
      <c r="F406">
        <v>10.867135992848363</v>
      </c>
      <c r="G406">
        <v>416</v>
      </c>
      <c r="H406">
        <v>0</v>
      </c>
      <c r="I406">
        <v>3469</v>
      </c>
      <c r="J406">
        <v>0</v>
      </c>
      <c r="K406">
        <v>5</v>
      </c>
      <c r="L406">
        <v>1922</v>
      </c>
      <c r="M406">
        <v>1968</v>
      </c>
      <c r="N406">
        <v>7.3361082199999998</v>
      </c>
      <c r="O406">
        <v>0.52029135999999998</v>
      </c>
      <c r="P406">
        <v>48.6910995</v>
      </c>
      <c r="Q406">
        <v>64.3084767</v>
      </c>
      <c r="R406">
        <v>43.312464400000003</v>
      </c>
      <c r="S406">
        <v>18.2186235</v>
      </c>
      <c r="T406">
        <v>0</v>
      </c>
    </row>
    <row r="407" spans="1:20" x14ac:dyDescent="0.55000000000000004">
      <c r="A407">
        <v>406</v>
      </c>
      <c r="B407" t="s">
        <v>333</v>
      </c>
      <c r="C407" t="s">
        <v>305</v>
      </c>
      <c r="D407">
        <v>241.56</v>
      </c>
      <c r="E407">
        <v>959275</v>
      </c>
      <c r="F407">
        <v>3971.1665838715016</v>
      </c>
      <c r="G407">
        <v>718918</v>
      </c>
      <c r="H407">
        <v>195470</v>
      </c>
      <c r="I407">
        <v>6994</v>
      </c>
      <c r="J407">
        <v>15308</v>
      </c>
      <c r="K407">
        <v>22585</v>
      </c>
      <c r="L407">
        <v>610538</v>
      </c>
      <c r="M407">
        <v>348737</v>
      </c>
      <c r="N407">
        <v>25.355833700000002</v>
      </c>
      <c r="O407">
        <v>6.2012520100000001</v>
      </c>
      <c r="P407">
        <v>15.8734784</v>
      </c>
      <c r="Q407">
        <v>27.798026199999999</v>
      </c>
      <c r="R407">
        <v>12.8895894</v>
      </c>
      <c r="S407">
        <v>7.81374777</v>
      </c>
      <c r="T407">
        <v>1</v>
      </c>
    </row>
    <row r="408" spans="1:20" x14ac:dyDescent="0.55000000000000004">
      <c r="A408">
        <v>407</v>
      </c>
      <c r="B408" t="s">
        <v>102</v>
      </c>
      <c r="C408" t="s">
        <v>305</v>
      </c>
      <c r="D408">
        <v>900.77</v>
      </c>
      <c r="E408">
        <v>36633</v>
      </c>
      <c r="F408">
        <v>40.668539138736861</v>
      </c>
      <c r="G408">
        <v>35983</v>
      </c>
      <c r="H408">
        <v>141</v>
      </c>
      <c r="I408">
        <v>301</v>
      </c>
      <c r="J408">
        <v>143</v>
      </c>
      <c r="K408">
        <v>65</v>
      </c>
      <c r="L408">
        <v>23025</v>
      </c>
      <c r="M408">
        <v>13608</v>
      </c>
      <c r="N408">
        <v>17.372421299999999</v>
      </c>
      <c r="O408">
        <v>2.84473398</v>
      </c>
      <c r="P408">
        <v>13.002677200000001</v>
      </c>
      <c r="Q408">
        <v>18.092197899999999</v>
      </c>
      <c r="R408">
        <v>10.5513257</v>
      </c>
      <c r="S408">
        <v>11.6072842</v>
      </c>
      <c r="T408">
        <v>0</v>
      </c>
    </row>
    <row r="409" spans="1:20" x14ac:dyDescent="0.55000000000000004">
      <c r="A409">
        <v>408</v>
      </c>
      <c r="B409" t="s">
        <v>334</v>
      </c>
      <c r="C409" t="s">
        <v>305</v>
      </c>
      <c r="D409">
        <v>997.97</v>
      </c>
      <c r="E409">
        <v>30226</v>
      </c>
      <c r="F409">
        <v>30.287483591691132</v>
      </c>
      <c r="G409">
        <v>29926</v>
      </c>
      <c r="H409">
        <v>18</v>
      </c>
      <c r="I409">
        <v>212</v>
      </c>
      <c r="J409">
        <v>36</v>
      </c>
      <c r="K409">
        <v>34</v>
      </c>
      <c r="L409">
        <v>19760</v>
      </c>
      <c r="M409">
        <v>10466</v>
      </c>
      <c r="N409">
        <v>13.4311741</v>
      </c>
      <c r="O409">
        <v>2.3785425099999999</v>
      </c>
      <c r="P409">
        <v>12.094117600000001</v>
      </c>
      <c r="Q409">
        <v>14.116631699999999</v>
      </c>
      <c r="R409">
        <v>9.6344225199999993</v>
      </c>
      <c r="S409">
        <v>15.588615799999999</v>
      </c>
      <c r="T409">
        <v>0</v>
      </c>
    </row>
    <row r="410" spans="1:20" x14ac:dyDescent="0.55000000000000004">
      <c r="A410">
        <v>409</v>
      </c>
      <c r="B410" t="s">
        <v>335</v>
      </c>
      <c r="C410" t="s">
        <v>305</v>
      </c>
      <c r="D410">
        <v>1124.5</v>
      </c>
      <c r="E410">
        <v>31679</v>
      </c>
      <c r="F410">
        <v>28.17163183637172</v>
      </c>
      <c r="G410">
        <v>31320</v>
      </c>
      <c r="H410">
        <v>58</v>
      </c>
      <c r="I410">
        <v>223</v>
      </c>
      <c r="J410">
        <v>56</v>
      </c>
      <c r="K410">
        <v>22</v>
      </c>
      <c r="L410">
        <v>22153</v>
      </c>
      <c r="M410">
        <v>9526</v>
      </c>
      <c r="N410">
        <v>21.9338239</v>
      </c>
      <c r="O410">
        <v>4.9744955500000003</v>
      </c>
      <c r="P410">
        <v>9.6179993499999998</v>
      </c>
      <c r="Q410">
        <v>13.966707299999999</v>
      </c>
      <c r="R410">
        <v>8.1096162199999995</v>
      </c>
      <c r="S410">
        <v>8.5594140000000003</v>
      </c>
      <c r="T410">
        <v>0</v>
      </c>
    </row>
    <row r="411" spans="1:20" x14ac:dyDescent="0.55000000000000004">
      <c r="A411">
        <v>410</v>
      </c>
      <c r="B411" t="s">
        <v>336</v>
      </c>
      <c r="C411" t="s">
        <v>305</v>
      </c>
      <c r="D411">
        <v>640.34</v>
      </c>
      <c r="E411">
        <v>140510</v>
      </c>
      <c r="F411">
        <v>219.43030265171626</v>
      </c>
      <c r="G411">
        <v>136043</v>
      </c>
      <c r="H411">
        <v>206</v>
      </c>
      <c r="I411">
        <v>1965</v>
      </c>
      <c r="J411">
        <v>1904</v>
      </c>
      <c r="K411">
        <v>392</v>
      </c>
      <c r="L411">
        <v>86689</v>
      </c>
      <c r="M411">
        <v>53821</v>
      </c>
      <c r="N411">
        <v>24.857825099999999</v>
      </c>
      <c r="O411">
        <v>4.3627219100000003</v>
      </c>
      <c r="P411">
        <v>6.2023622500000002</v>
      </c>
      <c r="Q411">
        <v>8.2030067599999992</v>
      </c>
      <c r="R411">
        <v>5.0229654200000002</v>
      </c>
      <c r="S411">
        <v>6.8559240299999997</v>
      </c>
      <c r="T411">
        <v>1</v>
      </c>
    </row>
    <row r="412" spans="1:20" x14ac:dyDescent="0.55000000000000004">
      <c r="A412">
        <v>411</v>
      </c>
      <c r="B412" t="s">
        <v>337</v>
      </c>
      <c r="C412" t="s">
        <v>305</v>
      </c>
      <c r="D412">
        <v>231.95</v>
      </c>
      <c r="E412">
        <v>72831</v>
      </c>
      <c r="F412">
        <v>313.99439534382412</v>
      </c>
      <c r="G412">
        <v>71676</v>
      </c>
      <c r="H412">
        <v>492</v>
      </c>
      <c r="I412">
        <v>127</v>
      </c>
      <c r="J412">
        <v>438</v>
      </c>
      <c r="K412">
        <v>98</v>
      </c>
      <c r="L412">
        <v>47058</v>
      </c>
      <c r="M412">
        <v>25773</v>
      </c>
      <c r="N412">
        <v>37.419779800000001</v>
      </c>
      <c r="O412">
        <v>9.3650388899999992</v>
      </c>
      <c r="P412">
        <v>2.1801675999999999</v>
      </c>
      <c r="Q412">
        <v>1.91895478</v>
      </c>
      <c r="R412">
        <v>1.9385043</v>
      </c>
      <c r="S412">
        <v>3.5470668500000002</v>
      </c>
      <c r="T412">
        <v>1</v>
      </c>
    </row>
    <row r="413" spans="1:20" x14ac:dyDescent="0.55000000000000004">
      <c r="A413">
        <v>412</v>
      </c>
      <c r="B413" t="s">
        <v>338</v>
      </c>
      <c r="C413" t="s">
        <v>305</v>
      </c>
      <c r="D413">
        <v>232.28</v>
      </c>
      <c r="E413">
        <v>7107</v>
      </c>
      <c r="F413">
        <v>30.596693645600137</v>
      </c>
      <c r="G413">
        <v>7070</v>
      </c>
      <c r="H413">
        <v>2</v>
      </c>
      <c r="I413">
        <v>18</v>
      </c>
      <c r="J413">
        <v>9</v>
      </c>
      <c r="K413">
        <v>8</v>
      </c>
      <c r="L413">
        <v>4578</v>
      </c>
      <c r="M413">
        <v>2529</v>
      </c>
      <c r="N413">
        <v>15.749235499999999</v>
      </c>
      <c r="O413">
        <v>2.8178243799999998</v>
      </c>
      <c r="P413">
        <v>12.615207399999999</v>
      </c>
      <c r="Q413">
        <v>14.8821218</v>
      </c>
      <c r="R413">
        <v>10.123966899999999</v>
      </c>
      <c r="S413">
        <v>15.131578899999999</v>
      </c>
      <c r="T413">
        <v>0</v>
      </c>
    </row>
    <row r="414" spans="1:20" x14ac:dyDescent="0.55000000000000004">
      <c r="A414">
        <v>413</v>
      </c>
      <c r="B414" t="s">
        <v>339</v>
      </c>
      <c r="C414" t="s">
        <v>305</v>
      </c>
      <c r="D414">
        <v>576.49</v>
      </c>
      <c r="E414">
        <v>32765</v>
      </c>
      <c r="F414">
        <v>56.835331055178756</v>
      </c>
      <c r="G414">
        <v>32366</v>
      </c>
      <c r="H414">
        <v>82</v>
      </c>
      <c r="I414">
        <v>87</v>
      </c>
      <c r="J414">
        <v>172</v>
      </c>
      <c r="K414">
        <v>58</v>
      </c>
      <c r="L414">
        <v>18623</v>
      </c>
      <c r="M414">
        <v>14142</v>
      </c>
      <c r="N414">
        <v>24.464372000000001</v>
      </c>
      <c r="O414">
        <v>5.42340117</v>
      </c>
      <c r="P414">
        <v>10.416598499999999</v>
      </c>
      <c r="Q414">
        <v>11.033133899999999</v>
      </c>
      <c r="R414">
        <v>10.3370278</v>
      </c>
      <c r="S414">
        <v>9.4714183199999997</v>
      </c>
      <c r="T414">
        <v>1</v>
      </c>
    </row>
    <row r="415" spans="1:20" x14ac:dyDescent="0.55000000000000004">
      <c r="A415">
        <v>414</v>
      </c>
      <c r="B415" t="s">
        <v>340</v>
      </c>
      <c r="C415" t="s">
        <v>305</v>
      </c>
      <c r="D415">
        <v>917.27</v>
      </c>
      <c r="E415">
        <v>34773</v>
      </c>
      <c r="F415">
        <v>37.909230651825524</v>
      </c>
      <c r="G415">
        <v>34348</v>
      </c>
      <c r="H415">
        <v>23</v>
      </c>
      <c r="I415">
        <v>321</v>
      </c>
      <c r="J415">
        <v>50</v>
      </c>
      <c r="K415">
        <v>31</v>
      </c>
      <c r="L415">
        <v>22515</v>
      </c>
      <c r="M415">
        <v>12258</v>
      </c>
      <c r="N415">
        <v>18.5920497</v>
      </c>
      <c r="O415">
        <v>3.3932933599999999</v>
      </c>
      <c r="P415">
        <v>11.822313400000001</v>
      </c>
      <c r="Q415">
        <v>16.0155849</v>
      </c>
      <c r="R415">
        <v>9.7566496899999997</v>
      </c>
      <c r="S415">
        <v>11.1643221</v>
      </c>
      <c r="T415">
        <v>0</v>
      </c>
    </row>
    <row r="416" spans="1:20" x14ac:dyDescent="0.55000000000000004">
      <c r="A416">
        <v>415</v>
      </c>
      <c r="B416" t="s">
        <v>291</v>
      </c>
      <c r="C416" t="s">
        <v>305</v>
      </c>
      <c r="D416">
        <v>806.31</v>
      </c>
      <c r="E416">
        <v>61405</v>
      </c>
      <c r="F416">
        <v>76.155572918604506</v>
      </c>
      <c r="G416">
        <v>59972</v>
      </c>
      <c r="H416">
        <v>161</v>
      </c>
      <c r="I416">
        <v>255</v>
      </c>
      <c r="J416">
        <v>786</v>
      </c>
      <c r="K416">
        <v>231</v>
      </c>
      <c r="L416">
        <v>35004</v>
      </c>
      <c r="M416">
        <v>26401</v>
      </c>
      <c r="N416">
        <v>24.634327500000001</v>
      </c>
      <c r="O416">
        <v>6.0193120799999997</v>
      </c>
      <c r="P416">
        <v>12.8950783</v>
      </c>
      <c r="Q416">
        <v>13.5589979</v>
      </c>
      <c r="R416">
        <v>13.1821824</v>
      </c>
      <c r="S416">
        <v>10.509440700000001</v>
      </c>
      <c r="T416">
        <v>0</v>
      </c>
    </row>
    <row r="417" spans="1:20" x14ac:dyDescent="0.55000000000000004">
      <c r="A417">
        <v>416</v>
      </c>
      <c r="B417" t="s">
        <v>341</v>
      </c>
      <c r="C417" t="s">
        <v>305</v>
      </c>
      <c r="D417">
        <v>1252.56</v>
      </c>
      <c r="E417">
        <v>15600</v>
      </c>
      <c r="F417">
        <v>12.454493197930638</v>
      </c>
      <c r="G417">
        <v>15479</v>
      </c>
      <c r="H417">
        <v>7</v>
      </c>
      <c r="I417">
        <v>77</v>
      </c>
      <c r="J417">
        <v>27</v>
      </c>
      <c r="K417">
        <v>10</v>
      </c>
      <c r="L417">
        <v>10414</v>
      </c>
      <c r="M417">
        <v>5186</v>
      </c>
      <c r="N417">
        <v>15.527175</v>
      </c>
      <c r="O417">
        <v>2.8135202600000002</v>
      </c>
      <c r="P417">
        <v>10.8899221</v>
      </c>
      <c r="Q417">
        <v>12.5549585</v>
      </c>
      <c r="R417">
        <v>8.1452145199999997</v>
      </c>
      <c r="S417">
        <v>14.769572500000001</v>
      </c>
      <c r="T417">
        <v>0</v>
      </c>
    </row>
    <row r="418" spans="1:20" x14ac:dyDescent="0.55000000000000004">
      <c r="A418">
        <v>417</v>
      </c>
      <c r="B418" t="s">
        <v>342</v>
      </c>
      <c r="C418" t="s">
        <v>305</v>
      </c>
      <c r="D418">
        <v>333.1</v>
      </c>
      <c r="E418">
        <v>175034</v>
      </c>
      <c r="F418">
        <v>525.46982888021614</v>
      </c>
      <c r="G418">
        <v>152098</v>
      </c>
      <c r="H418">
        <v>16999</v>
      </c>
      <c r="I418">
        <v>521</v>
      </c>
      <c r="J418">
        <v>1004</v>
      </c>
      <c r="K418">
        <v>4412</v>
      </c>
      <c r="L418">
        <v>110593</v>
      </c>
      <c r="M418">
        <v>64441</v>
      </c>
      <c r="N418">
        <v>22.906513100000002</v>
      </c>
      <c r="O418">
        <v>4.9361171099999996</v>
      </c>
      <c r="P418">
        <v>10.151283100000001</v>
      </c>
      <c r="Q418">
        <v>15.556437000000001</v>
      </c>
      <c r="R418">
        <v>8.4292610499999991</v>
      </c>
      <c r="S418">
        <v>6.81166261</v>
      </c>
      <c r="T418">
        <v>1</v>
      </c>
    </row>
    <row r="419" spans="1:20" x14ac:dyDescent="0.55000000000000004">
      <c r="A419">
        <v>418</v>
      </c>
      <c r="B419" t="s">
        <v>115</v>
      </c>
      <c r="C419" t="s">
        <v>305</v>
      </c>
      <c r="D419">
        <v>586.20000000000005</v>
      </c>
      <c r="E419">
        <v>17521</v>
      </c>
      <c r="F419">
        <v>29.889116342545204</v>
      </c>
      <c r="G419">
        <v>17411</v>
      </c>
      <c r="H419">
        <v>12</v>
      </c>
      <c r="I419">
        <v>34</v>
      </c>
      <c r="J419">
        <v>38</v>
      </c>
      <c r="K419">
        <v>26</v>
      </c>
      <c r="L419">
        <v>11309</v>
      </c>
      <c r="M419">
        <v>6212</v>
      </c>
      <c r="N419">
        <v>17.499336799999998</v>
      </c>
      <c r="O419">
        <v>3.1479352700000001</v>
      </c>
      <c r="P419">
        <v>13.4403617</v>
      </c>
      <c r="Q419">
        <v>15.792811800000001</v>
      </c>
      <c r="R419">
        <v>12.6371115</v>
      </c>
      <c r="S419">
        <v>12.354188799999999</v>
      </c>
      <c r="T419">
        <v>0</v>
      </c>
    </row>
    <row r="420" spans="1:20" x14ac:dyDescent="0.55000000000000004">
      <c r="A420">
        <v>419</v>
      </c>
      <c r="B420" t="s">
        <v>343</v>
      </c>
      <c r="C420" t="s">
        <v>305</v>
      </c>
      <c r="D420">
        <v>720.47</v>
      </c>
      <c r="E420">
        <v>139510</v>
      </c>
      <c r="F420">
        <v>193.63748664066512</v>
      </c>
      <c r="G420">
        <v>130803</v>
      </c>
      <c r="H420">
        <v>6638</v>
      </c>
      <c r="I420">
        <v>369</v>
      </c>
      <c r="J420">
        <v>985</v>
      </c>
      <c r="K420">
        <v>715</v>
      </c>
      <c r="L420">
        <v>88072</v>
      </c>
      <c r="M420">
        <v>51438</v>
      </c>
      <c r="N420">
        <v>19.906440199999999</v>
      </c>
      <c r="O420">
        <v>4.3702879499999998</v>
      </c>
      <c r="P420">
        <v>9.8772062799999993</v>
      </c>
      <c r="Q420">
        <v>15.2857608</v>
      </c>
      <c r="R420">
        <v>8.1438406200000006</v>
      </c>
      <c r="S420">
        <v>6.8982497</v>
      </c>
      <c r="T420">
        <v>1</v>
      </c>
    </row>
    <row r="421" spans="1:20" x14ac:dyDescent="0.55000000000000004">
      <c r="A421">
        <v>420</v>
      </c>
      <c r="B421" t="s">
        <v>344</v>
      </c>
      <c r="C421" t="s">
        <v>305</v>
      </c>
      <c r="D421">
        <v>913.13</v>
      </c>
      <c r="E421">
        <v>15079</v>
      </c>
      <c r="F421">
        <v>16.51353038450166</v>
      </c>
      <c r="G421">
        <v>14821</v>
      </c>
      <c r="H421">
        <v>31</v>
      </c>
      <c r="I421">
        <v>82</v>
      </c>
      <c r="J421">
        <v>114</v>
      </c>
      <c r="K421">
        <v>31</v>
      </c>
      <c r="L421">
        <v>9704</v>
      </c>
      <c r="M421">
        <v>5375</v>
      </c>
      <c r="N421">
        <v>16.7559769</v>
      </c>
      <c r="O421">
        <v>3.0193734499999998</v>
      </c>
      <c r="P421">
        <v>16.578519100000001</v>
      </c>
      <c r="Q421">
        <v>20.7524272</v>
      </c>
      <c r="R421">
        <v>15.806851</v>
      </c>
      <c r="S421">
        <v>13.128907399999999</v>
      </c>
      <c r="T421">
        <v>0</v>
      </c>
    </row>
    <row r="422" spans="1:20" x14ac:dyDescent="0.55000000000000004">
      <c r="A422">
        <v>421</v>
      </c>
      <c r="B422" t="s">
        <v>345</v>
      </c>
      <c r="C422" t="s">
        <v>305</v>
      </c>
      <c r="D422">
        <v>721.82</v>
      </c>
      <c r="E422">
        <v>50251</v>
      </c>
      <c r="F422">
        <v>69.617079050178717</v>
      </c>
      <c r="G422">
        <v>49895</v>
      </c>
      <c r="H422">
        <v>44</v>
      </c>
      <c r="I422">
        <v>121</v>
      </c>
      <c r="J422">
        <v>148</v>
      </c>
      <c r="K422">
        <v>43</v>
      </c>
      <c r="L422">
        <v>30873</v>
      </c>
      <c r="M422">
        <v>19378</v>
      </c>
      <c r="N422">
        <v>28.588086700000002</v>
      </c>
      <c r="O422">
        <v>5.3801055900000003</v>
      </c>
      <c r="P422">
        <v>6.4023649499999999</v>
      </c>
      <c r="Q422">
        <v>7.8921078900000001</v>
      </c>
      <c r="R422">
        <v>4.9725128600000001</v>
      </c>
      <c r="S422">
        <v>9.3072191600000007</v>
      </c>
      <c r="T422">
        <v>1</v>
      </c>
    </row>
    <row r="423" spans="1:20" x14ac:dyDescent="0.55000000000000004">
      <c r="A423">
        <v>422</v>
      </c>
      <c r="B423" t="s">
        <v>346</v>
      </c>
      <c r="C423" t="s">
        <v>305</v>
      </c>
      <c r="D423">
        <v>837.63</v>
      </c>
      <c r="E423">
        <v>46975</v>
      </c>
      <c r="F423">
        <v>56.080847152083855</v>
      </c>
      <c r="G423">
        <v>46459</v>
      </c>
      <c r="H423">
        <v>54</v>
      </c>
      <c r="I423">
        <v>288</v>
      </c>
      <c r="J423">
        <v>79</v>
      </c>
      <c r="K423">
        <v>95</v>
      </c>
      <c r="L423">
        <v>30347</v>
      </c>
      <c r="M423">
        <v>16628</v>
      </c>
      <c r="N423">
        <v>19.833921</v>
      </c>
      <c r="O423">
        <v>3.9707384600000002</v>
      </c>
      <c r="P423">
        <v>9.6919446699999998</v>
      </c>
      <c r="Q423">
        <v>13.1041039</v>
      </c>
      <c r="R423">
        <v>8.1480882700000006</v>
      </c>
      <c r="S423">
        <v>9.1403329899999992</v>
      </c>
      <c r="T423">
        <v>0</v>
      </c>
    </row>
    <row r="424" spans="1:20" x14ac:dyDescent="0.55000000000000004">
      <c r="A424">
        <v>423</v>
      </c>
      <c r="B424" t="s">
        <v>347</v>
      </c>
      <c r="C424" t="s">
        <v>305</v>
      </c>
      <c r="D424">
        <v>1256.42</v>
      </c>
      <c r="E424">
        <v>14181</v>
      </c>
      <c r="F424">
        <v>11.286830836822082</v>
      </c>
      <c r="G424">
        <v>11962</v>
      </c>
      <c r="H424">
        <v>18</v>
      </c>
      <c r="I424">
        <v>2167</v>
      </c>
      <c r="J424">
        <v>15</v>
      </c>
      <c r="K424">
        <v>19</v>
      </c>
      <c r="L424">
        <v>9600</v>
      </c>
      <c r="M424">
        <v>4581</v>
      </c>
      <c r="N424">
        <v>17.9479167</v>
      </c>
      <c r="O424">
        <v>4.0416666699999997</v>
      </c>
      <c r="P424">
        <v>20.544002299999999</v>
      </c>
      <c r="Q424">
        <v>29.073569500000001</v>
      </c>
      <c r="R424">
        <v>19.195368200000001</v>
      </c>
      <c r="S424">
        <v>14.179318200000001</v>
      </c>
      <c r="T424">
        <v>0</v>
      </c>
    </row>
    <row r="425" spans="1:20" x14ac:dyDescent="0.55000000000000004">
      <c r="A425">
        <v>424</v>
      </c>
      <c r="B425" t="s">
        <v>348</v>
      </c>
      <c r="C425" t="s">
        <v>305</v>
      </c>
      <c r="D425">
        <v>892.51</v>
      </c>
      <c r="E425">
        <v>37157</v>
      </c>
      <c r="F425">
        <v>41.632026531915606</v>
      </c>
      <c r="G425">
        <v>35251</v>
      </c>
      <c r="H425">
        <v>42</v>
      </c>
      <c r="I425">
        <v>1762</v>
      </c>
      <c r="J425">
        <v>70</v>
      </c>
      <c r="K425">
        <v>32</v>
      </c>
      <c r="L425">
        <v>24271</v>
      </c>
      <c r="M425">
        <v>12886</v>
      </c>
      <c r="N425">
        <v>14.8077953</v>
      </c>
      <c r="O425">
        <v>2.4556054600000001</v>
      </c>
      <c r="P425">
        <v>11.2973701</v>
      </c>
      <c r="Q425">
        <v>14.932266</v>
      </c>
      <c r="R425">
        <v>9.1051128699999992</v>
      </c>
      <c r="S425">
        <v>11.9495299</v>
      </c>
      <c r="T425">
        <v>0</v>
      </c>
    </row>
    <row r="426" spans="1:20" x14ac:dyDescent="0.55000000000000004">
      <c r="A426">
        <v>425</v>
      </c>
      <c r="B426" t="s">
        <v>349</v>
      </c>
      <c r="C426" t="s">
        <v>305</v>
      </c>
      <c r="D426">
        <v>513.63</v>
      </c>
      <c r="E426">
        <v>103877</v>
      </c>
      <c r="F426">
        <v>202.24091271927264</v>
      </c>
      <c r="G426">
        <v>100389</v>
      </c>
      <c r="H426">
        <v>430</v>
      </c>
      <c r="I426">
        <v>357</v>
      </c>
      <c r="J426">
        <v>2061</v>
      </c>
      <c r="K426">
        <v>640</v>
      </c>
      <c r="L426">
        <v>66938</v>
      </c>
      <c r="M426">
        <v>36939</v>
      </c>
      <c r="N426">
        <v>20.837192600000002</v>
      </c>
      <c r="O426">
        <v>3.8363859100000002</v>
      </c>
      <c r="P426">
        <v>6.4864276700000003</v>
      </c>
      <c r="Q426">
        <v>8.6779117600000006</v>
      </c>
      <c r="R426">
        <v>5.1463790400000002</v>
      </c>
      <c r="S426">
        <v>7.23178521</v>
      </c>
      <c r="T426">
        <v>1</v>
      </c>
    </row>
    <row r="427" spans="1:20" x14ac:dyDescent="0.55000000000000004">
      <c r="A427">
        <v>426</v>
      </c>
      <c r="B427" t="s">
        <v>350</v>
      </c>
      <c r="C427" t="s">
        <v>305</v>
      </c>
      <c r="D427">
        <v>974.86</v>
      </c>
      <c r="E427">
        <v>18901</v>
      </c>
      <c r="F427">
        <v>19.388425004616046</v>
      </c>
      <c r="G427">
        <v>18807</v>
      </c>
      <c r="H427">
        <v>2</v>
      </c>
      <c r="I427">
        <v>39</v>
      </c>
      <c r="J427">
        <v>44</v>
      </c>
      <c r="K427">
        <v>9</v>
      </c>
      <c r="L427">
        <v>11676</v>
      </c>
      <c r="M427">
        <v>7225</v>
      </c>
      <c r="N427">
        <v>15.0650908</v>
      </c>
      <c r="O427">
        <v>3.0061665</v>
      </c>
      <c r="P427">
        <v>12.664624</v>
      </c>
      <c r="Q427">
        <v>15.965037499999999</v>
      </c>
      <c r="R427">
        <v>10.265319</v>
      </c>
      <c r="S427">
        <v>13.889682799999999</v>
      </c>
      <c r="T427">
        <v>0</v>
      </c>
    </row>
    <row r="428" spans="1:20" x14ac:dyDescent="0.55000000000000004">
      <c r="A428">
        <v>427</v>
      </c>
      <c r="B428" t="s">
        <v>351</v>
      </c>
      <c r="C428" t="s">
        <v>305</v>
      </c>
      <c r="D428">
        <v>734.08</v>
      </c>
      <c r="E428">
        <v>25263</v>
      </c>
      <c r="F428">
        <v>34.414505231037488</v>
      </c>
      <c r="G428">
        <v>25160</v>
      </c>
      <c r="H428">
        <v>12</v>
      </c>
      <c r="I428">
        <v>32</v>
      </c>
      <c r="J428">
        <v>46</v>
      </c>
      <c r="K428">
        <v>13</v>
      </c>
      <c r="L428">
        <v>16648</v>
      </c>
      <c r="M428">
        <v>8615</v>
      </c>
      <c r="N428">
        <v>17.551657899999999</v>
      </c>
      <c r="O428">
        <v>2.8712157600000001</v>
      </c>
      <c r="P428">
        <v>10.675416800000001</v>
      </c>
      <c r="Q428">
        <v>12.919975600000001</v>
      </c>
      <c r="R428">
        <v>7.8841448999999999</v>
      </c>
      <c r="S428">
        <v>14.5652992</v>
      </c>
      <c r="T428">
        <v>0</v>
      </c>
    </row>
    <row r="429" spans="1:20" x14ac:dyDescent="0.55000000000000004">
      <c r="A429">
        <v>428</v>
      </c>
      <c r="B429" t="s">
        <v>352</v>
      </c>
      <c r="C429" t="s">
        <v>305</v>
      </c>
      <c r="D429">
        <v>794.87</v>
      </c>
      <c r="E429">
        <v>25617</v>
      </c>
      <c r="F429">
        <v>32.227911482380769</v>
      </c>
      <c r="G429">
        <v>25509</v>
      </c>
      <c r="H429">
        <v>12</v>
      </c>
      <c r="I429">
        <v>36</v>
      </c>
      <c r="J429">
        <v>42</v>
      </c>
      <c r="K429">
        <v>18</v>
      </c>
      <c r="L429">
        <v>16883</v>
      </c>
      <c r="M429">
        <v>8734</v>
      </c>
      <c r="N429">
        <v>18.942131100000001</v>
      </c>
      <c r="O429">
        <v>3.6249481700000001</v>
      </c>
      <c r="P429">
        <v>15.8249292</v>
      </c>
      <c r="Q429">
        <v>21.201105099999999</v>
      </c>
      <c r="R429">
        <v>13.449643099999999</v>
      </c>
      <c r="S429">
        <v>14.571428600000001</v>
      </c>
      <c r="T429">
        <v>0</v>
      </c>
    </row>
    <row r="430" spans="1:20" x14ac:dyDescent="0.55000000000000004">
      <c r="A430">
        <v>429</v>
      </c>
      <c r="B430" t="s">
        <v>353</v>
      </c>
      <c r="C430" t="s">
        <v>305</v>
      </c>
      <c r="D430">
        <v>873.72</v>
      </c>
      <c r="E430">
        <v>17707</v>
      </c>
      <c r="F430">
        <v>20.266218010346563</v>
      </c>
      <c r="G430">
        <v>16116</v>
      </c>
      <c r="H430">
        <v>9</v>
      </c>
      <c r="I430">
        <v>1534</v>
      </c>
      <c r="J430">
        <v>38</v>
      </c>
      <c r="K430">
        <v>10</v>
      </c>
      <c r="L430">
        <v>12815</v>
      </c>
      <c r="M430">
        <v>4892</v>
      </c>
      <c r="N430">
        <v>19.2118611</v>
      </c>
      <c r="O430">
        <v>4.3152555599999998</v>
      </c>
      <c r="P430">
        <v>14.7369024</v>
      </c>
      <c r="Q430">
        <v>23.0433667</v>
      </c>
      <c r="R430">
        <v>14.251977800000001</v>
      </c>
      <c r="S430">
        <v>9.1732283500000005</v>
      </c>
      <c r="T430">
        <v>0</v>
      </c>
    </row>
    <row r="431" spans="1:20" x14ac:dyDescent="0.55000000000000004">
      <c r="A431">
        <v>430</v>
      </c>
      <c r="B431" t="s">
        <v>354</v>
      </c>
      <c r="C431" t="s">
        <v>305</v>
      </c>
      <c r="D431">
        <v>555.30999999999995</v>
      </c>
      <c r="E431">
        <v>75000</v>
      </c>
      <c r="F431">
        <v>135.05969638580254</v>
      </c>
      <c r="G431">
        <v>72747</v>
      </c>
      <c r="H431">
        <v>454</v>
      </c>
      <c r="I431">
        <v>201</v>
      </c>
      <c r="J431">
        <v>494</v>
      </c>
      <c r="K431">
        <v>1104</v>
      </c>
      <c r="L431">
        <v>46742</v>
      </c>
      <c r="M431">
        <v>28258</v>
      </c>
      <c r="N431">
        <v>23.1569039</v>
      </c>
      <c r="O431">
        <v>6.0823242500000001</v>
      </c>
      <c r="P431">
        <v>9.6418039800000006</v>
      </c>
      <c r="Q431">
        <v>8.6996128400000003</v>
      </c>
      <c r="R431">
        <v>10.9266098</v>
      </c>
      <c r="S431">
        <v>6.8941823199999996</v>
      </c>
      <c r="T431">
        <v>0</v>
      </c>
    </row>
    <row r="432" spans="1:20" x14ac:dyDescent="0.55000000000000004">
      <c r="A432">
        <v>431</v>
      </c>
      <c r="B432" t="s">
        <v>355</v>
      </c>
      <c r="C432" t="s">
        <v>305</v>
      </c>
      <c r="D432">
        <v>809.68</v>
      </c>
      <c r="E432">
        <v>13772</v>
      </c>
      <c r="F432">
        <v>17.009188815334454</v>
      </c>
      <c r="G432">
        <v>13585</v>
      </c>
      <c r="H432">
        <v>25</v>
      </c>
      <c r="I432">
        <v>122</v>
      </c>
      <c r="J432">
        <v>33</v>
      </c>
      <c r="K432">
        <v>7</v>
      </c>
      <c r="L432">
        <v>9297</v>
      </c>
      <c r="M432">
        <v>4475</v>
      </c>
      <c r="N432">
        <v>19.016887199999999</v>
      </c>
      <c r="O432">
        <v>4.0228030500000003</v>
      </c>
      <c r="P432">
        <v>15.8660952</v>
      </c>
      <c r="Q432">
        <v>21.418598200000002</v>
      </c>
      <c r="R432">
        <v>13.642483199999999</v>
      </c>
      <c r="S432">
        <v>14.329454999999999</v>
      </c>
      <c r="T432">
        <v>0</v>
      </c>
    </row>
    <row r="433" spans="1:20" x14ac:dyDescent="0.55000000000000004">
      <c r="A433">
        <v>432</v>
      </c>
      <c r="B433" t="s">
        <v>130</v>
      </c>
      <c r="C433" t="s">
        <v>305</v>
      </c>
      <c r="D433">
        <v>430.82</v>
      </c>
      <c r="E433">
        <v>95328</v>
      </c>
      <c r="F433">
        <v>221.2710644816861</v>
      </c>
      <c r="G433">
        <v>94465</v>
      </c>
      <c r="H433">
        <v>125</v>
      </c>
      <c r="I433">
        <v>208</v>
      </c>
      <c r="J433">
        <v>337</v>
      </c>
      <c r="K433">
        <v>193</v>
      </c>
      <c r="L433">
        <v>59583</v>
      </c>
      <c r="M433">
        <v>35745</v>
      </c>
      <c r="N433">
        <v>23.3909001</v>
      </c>
      <c r="O433">
        <v>4.0145679100000002</v>
      </c>
      <c r="P433">
        <v>3.2376278599999999</v>
      </c>
      <c r="Q433">
        <v>4.0698540400000001</v>
      </c>
      <c r="R433">
        <v>2.58450033</v>
      </c>
      <c r="S433">
        <v>4.28088917</v>
      </c>
      <c r="T433">
        <v>1</v>
      </c>
    </row>
    <row r="434" spans="1:20" x14ac:dyDescent="0.55000000000000004">
      <c r="A434">
        <v>433</v>
      </c>
      <c r="B434" t="s">
        <v>356</v>
      </c>
      <c r="C434" t="s">
        <v>305</v>
      </c>
      <c r="D434">
        <v>555.58000000000004</v>
      </c>
      <c r="E434">
        <v>304715</v>
      </c>
      <c r="F434">
        <v>548.46286763382409</v>
      </c>
      <c r="G434">
        <v>298313</v>
      </c>
      <c r="H434">
        <v>1096</v>
      </c>
      <c r="I434">
        <v>672</v>
      </c>
      <c r="J434">
        <v>2699</v>
      </c>
      <c r="K434">
        <v>1935</v>
      </c>
      <c r="L434">
        <v>195837</v>
      </c>
      <c r="M434">
        <v>108878</v>
      </c>
      <c r="N434">
        <v>35.396784099999998</v>
      </c>
      <c r="O434">
        <v>7.6670904899999996</v>
      </c>
      <c r="P434">
        <v>3.1210599000000001</v>
      </c>
      <c r="Q434">
        <v>3.7858196300000002</v>
      </c>
      <c r="R434">
        <v>2.5900614399999999</v>
      </c>
      <c r="S434">
        <v>4.0854792900000003</v>
      </c>
      <c r="T434">
        <v>1</v>
      </c>
    </row>
    <row r="435" spans="1:20" x14ac:dyDescent="0.55000000000000004">
      <c r="A435">
        <v>434</v>
      </c>
      <c r="B435" t="s">
        <v>357</v>
      </c>
      <c r="C435" t="s">
        <v>305</v>
      </c>
      <c r="D435">
        <v>751.09</v>
      </c>
      <c r="E435">
        <v>46104</v>
      </c>
      <c r="F435">
        <v>61.382790344699032</v>
      </c>
      <c r="G435">
        <v>45695</v>
      </c>
      <c r="H435">
        <v>22</v>
      </c>
      <c r="I435">
        <v>125</v>
      </c>
      <c r="J435">
        <v>92</v>
      </c>
      <c r="K435">
        <v>170</v>
      </c>
      <c r="L435">
        <v>30109</v>
      </c>
      <c r="M435">
        <v>15995</v>
      </c>
      <c r="N435">
        <v>16.549868799999999</v>
      </c>
      <c r="O435">
        <v>3.1385964300000002</v>
      </c>
      <c r="P435">
        <v>8.4886967500000008</v>
      </c>
      <c r="Q435">
        <v>10.071410999999999</v>
      </c>
      <c r="R435">
        <v>6.9537986399999996</v>
      </c>
      <c r="S435">
        <v>10.338641000000001</v>
      </c>
      <c r="T435">
        <v>0</v>
      </c>
    </row>
    <row r="436" spans="1:20" x14ac:dyDescent="0.55000000000000004">
      <c r="A436">
        <v>435</v>
      </c>
      <c r="B436" t="s">
        <v>358</v>
      </c>
      <c r="C436" t="s">
        <v>305</v>
      </c>
      <c r="D436">
        <v>626.03</v>
      </c>
      <c r="E436">
        <v>19385</v>
      </c>
      <c r="F436">
        <v>30.964969729885151</v>
      </c>
      <c r="G436">
        <v>19094</v>
      </c>
      <c r="H436">
        <v>29</v>
      </c>
      <c r="I436">
        <v>70</v>
      </c>
      <c r="J436">
        <v>43</v>
      </c>
      <c r="K436">
        <v>149</v>
      </c>
      <c r="L436">
        <v>13316</v>
      </c>
      <c r="M436">
        <v>6069</v>
      </c>
      <c r="N436">
        <v>15.064584</v>
      </c>
      <c r="O436">
        <v>2.6209071800000001</v>
      </c>
      <c r="P436">
        <v>13.7869853</v>
      </c>
      <c r="Q436">
        <v>20.050707800000001</v>
      </c>
      <c r="R436">
        <v>11.695784099999999</v>
      </c>
      <c r="S436">
        <v>11.804557600000001</v>
      </c>
      <c r="T436">
        <v>0</v>
      </c>
    </row>
    <row r="437" spans="1:20" x14ac:dyDescent="0.55000000000000004">
      <c r="A437">
        <v>436</v>
      </c>
      <c r="B437" t="s">
        <v>359</v>
      </c>
      <c r="C437" t="s">
        <v>305</v>
      </c>
      <c r="D437">
        <v>438.58</v>
      </c>
      <c r="E437">
        <v>140320</v>
      </c>
      <c r="F437">
        <v>319.94162980528068</v>
      </c>
      <c r="G437">
        <v>136822</v>
      </c>
      <c r="H437">
        <v>697</v>
      </c>
      <c r="I437">
        <v>685</v>
      </c>
      <c r="J437">
        <v>1728</v>
      </c>
      <c r="K437">
        <v>388</v>
      </c>
      <c r="L437">
        <v>88960</v>
      </c>
      <c r="M437">
        <v>51360</v>
      </c>
      <c r="N437">
        <v>24.995503599999999</v>
      </c>
      <c r="O437">
        <v>5.6598471200000002</v>
      </c>
      <c r="P437">
        <v>8.8040313500000007</v>
      </c>
      <c r="Q437">
        <v>10.592030599999999</v>
      </c>
      <c r="R437">
        <v>8.6605868099999999</v>
      </c>
      <c r="S437">
        <v>6.66109376</v>
      </c>
      <c r="T437">
        <v>1</v>
      </c>
    </row>
    <row r="438" spans="1:20" x14ac:dyDescent="0.55000000000000004">
      <c r="A438">
        <v>437</v>
      </c>
      <c r="B438" t="s">
        <v>303</v>
      </c>
      <c r="C438" t="s">
        <v>305</v>
      </c>
      <c r="D438">
        <v>792.78</v>
      </c>
      <c r="E438">
        <v>73605</v>
      </c>
      <c r="F438">
        <v>92.84416862181186</v>
      </c>
      <c r="G438">
        <v>72157</v>
      </c>
      <c r="H438">
        <v>90</v>
      </c>
      <c r="I438">
        <v>481</v>
      </c>
      <c r="J438">
        <v>722</v>
      </c>
      <c r="K438">
        <v>155</v>
      </c>
      <c r="L438">
        <v>46796</v>
      </c>
      <c r="M438">
        <v>26809</v>
      </c>
      <c r="N438">
        <v>21.666381699999999</v>
      </c>
      <c r="O438">
        <v>4.5837250999999997</v>
      </c>
      <c r="P438">
        <v>8.5258306400000006</v>
      </c>
      <c r="Q438">
        <v>11.1629965</v>
      </c>
      <c r="R438">
        <v>7.3756562800000003</v>
      </c>
      <c r="S438">
        <v>7.8829177599999998</v>
      </c>
      <c r="T43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Quebec Car Sales</vt:lpstr>
      <vt:lpstr>Moving Average</vt:lpstr>
      <vt:lpstr>Basic ES</vt:lpstr>
      <vt:lpstr>Trend ES</vt:lpstr>
      <vt:lpstr>Midwest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Ron Satterfield</cp:lastModifiedBy>
  <dcterms:created xsi:type="dcterms:W3CDTF">2019-01-28T20:55:08Z</dcterms:created>
  <dcterms:modified xsi:type="dcterms:W3CDTF">2021-03-25T18:55:03Z</dcterms:modified>
</cp:coreProperties>
</file>