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Users\hjs1\Desktop\Max Canto\"/>
    </mc:Choice>
  </mc:AlternateContent>
  <xr:revisionPtr revIDLastSave="0" documentId="13_ncr:1_{D0CE48E7-A22D-4F29-B161-660818BA3472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L17" i="1" s="1"/>
  <c r="D11" i="1" l="1"/>
  <c r="E11" i="1" s="1"/>
  <c r="F11" i="1" s="1"/>
  <c r="F5" i="1"/>
  <c r="J17" i="1" l="1"/>
  <c r="I17" i="1" l="1"/>
  <c r="H17" i="1"/>
  <c r="D10" i="1"/>
  <c r="E10" i="1" s="1"/>
  <c r="E5" i="1"/>
  <c r="F10" i="1" l="1"/>
</calcChain>
</file>

<file path=xl/sharedStrings.xml><?xml version="1.0" encoding="utf-8"?>
<sst xmlns="http://schemas.openxmlformats.org/spreadsheetml/2006/main" count="41" uniqueCount="24">
  <si>
    <t>Minutes</t>
  </si>
  <si>
    <t>Seconds</t>
  </si>
  <si>
    <t>to</t>
  </si>
  <si>
    <t>Degrees</t>
  </si>
  <si>
    <t>Degrees Decimal</t>
  </si>
  <si>
    <t>Lat</t>
  </si>
  <si>
    <t>Lon</t>
  </si>
  <si>
    <t>CONVERT</t>
  </si>
  <si>
    <t>DISTANCE</t>
  </si>
  <si>
    <t>use degrees decimal</t>
  </si>
  <si>
    <t>Distance</t>
  </si>
  <si>
    <t>from</t>
  </si>
  <si>
    <t>Bearing</t>
  </si>
  <si>
    <t>[feet]</t>
  </si>
  <si>
    <t>[deg N]</t>
  </si>
  <si>
    <t>Latitude-Longitude Calculator</t>
  </si>
  <si>
    <t>Approx</t>
  </si>
  <si>
    <t>Absolute</t>
  </si>
  <si>
    <t>North</t>
  </si>
  <si>
    <t>West</t>
  </si>
  <si>
    <t>[nautical</t>
  </si>
  <si>
    <t>miles]</t>
  </si>
  <si>
    <t xml:space="preserve">[statute </t>
  </si>
  <si>
    <t>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</si>
</sst>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ont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0" borderId="0" xfId="0" applyFill="1" applyAlignment="1">
      <alignment horizontal="right"/>
    </xf>
    <xf numFmtId="164" fontId="0" fillId="2" borderId="0" xfId="0" applyNumberFormat="1" applyFont="1" applyFill="1"/>
    <xf numFmtId="2" fontId="0" fillId="2" borderId="0" xfId="0" applyNumberFormat="1" applyFill="1"/>
    <xf numFmtId="1" fontId="0" fillId="2" borderId="0" xfId="0" applyNumberFormat="1" applyFill="1"/>
    <xf numFmtId="164" fontId="0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/>
  </sheetViews>
  <sheetFormatPr defaultRowHeight="15" x14ac:dyDescent="0.25"/>
  <cols>
    <col min="1" max="1" width="10.7109375" customWidth="1"/>
    <col min="2" max="2" width="11.42578125" customWidth="1"/>
    <col min="3" max="7" width="10.7109375" customWidth="1"/>
    <col min="8" max="8" width="10.7109375" style="3" customWidth="1"/>
    <col min="9" max="10" width="10.7109375" customWidth="1"/>
  </cols>
  <sheetData>
    <row r="1" spans="1:12" x14ac:dyDescent="0.25">
      <c r="A1" s="1" t="s">
        <v>15</v>
      </c>
    </row>
    <row r="2" spans="1:12" x14ac:dyDescent="0.25">
      <c r="A2" s="1"/>
      <c r="L2" s="16"/>
    </row>
    <row r="3" spans="1:12" s="3" customFormat="1" x14ac:dyDescent="0.25">
      <c r="A3" s="9" t="s">
        <v>7</v>
      </c>
      <c r="E3" s="1"/>
      <c r="L3" s="17"/>
    </row>
    <row r="4" spans="1:12" s="3" customFormat="1" x14ac:dyDescent="0.25">
      <c r="A4" s="2" t="s">
        <v>3</v>
      </c>
      <c r="B4" s="2" t="s">
        <v>0</v>
      </c>
      <c r="C4" s="2" t="s">
        <v>1</v>
      </c>
      <c r="E4" s="1" t="s">
        <v>4</v>
      </c>
      <c r="L4" s="18"/>
    </row>
    <row r="5" spans="1:12" s="3" customFormat="1" x14ac:dyDescent="0.25">
      <c r="A5" s="7">
        <v>40</v>
      </c>
      <c r="B5" s="7">
        <v>42</v>
      </c>
      <c r="C5" s="7">
        <v>17.798400000000001</v>
      </c>
      <c r="D5" s="3" t="s">
        <v>18</v>
      </c>
      <c r="E5" s="12">
        <f>+A5+(B5/60)+(C5/60/60)</f>
        <v>40.704944000000005</v>
      </c>
      <c r="F5" s="12">
        <f>-A6-(B6/60)-(C6/60/60)</f>
        <v>-77.96370136111112</v>
      </c>
      <c r="G5" s="15"/>
      <c r="H5" s="15"/>
      <c r="L5" s="16"/>
    </row>
    <row r="6" spans="1:12" s="3" customFormat="1" x14ac:dyDescent="0.25">
      <c r="A6" s="7">
        <v>77</v>
      </c>
      <c r="B6" s="7">
        <v>57</v>
      </c>
      <c r="C6" s="7">
        <v>49.3249</v>
      </c>
      <c r="D6" s="3" t="s">
        <v>19</v>
      </c>
      <c r="E6" s="15"/>
      <c r="G6" s="15"/>
      <c r="H6" s="15"/>
    </row>
    <row r="7" spans="1:12" s="3" customFormat="1" x14ac:dyDescent="0.25">
      <c r="A7" s="1"/>
    </row>
    <row r="8" spans="1:12" x14ac:dyDescent="0.25">
      <c r="A8" s="9" t="s">
        <v>7</v>
      </c>
      <c r="E8" s="1"/>
      <c r="L8" s="3"/>
    </row>
    <row r="9" spans="1:12" x14ac:dyDescent="0.25">
      <c r="A9" s="1" t="s">
        <v>4</v>
      </c>
      <c r="B9" s="1"/>
      <c r="C9" s="7" t="s">
        <v>2</v>
      </c>
      <c r="D9" s="2" t="s">
        <v>3</v>
      </c>
      <c r="E9" s="2" t="s">
        <v>0</v>
      </c>
      <c r="F9" s="2" t="s">
        <v>1</v>
      </c>
      <c r="G9" s="2"/>
      <c r="H9" s="2"/>
      <c r="L9" s="3"/>
    </row>
    <row r="10" spans="1:12" x14ac:dyDescent="0.25">
      <c r="A10" s="15">
        <v>40.721247222222225</v>
      </c>
      <c r="B10" s="15">
        <v>-77.919591666666676</v>
      </c>
      <c r="D10" s="8">
        <f>FLOOR(A10,1)</f>
        <v>40</v>
      </c>
      <c r="E10" s="8">
        <f>FLOOR(60*(A10-D10),1)</f>
        <v>43</v>
      </c>
      <c r="F10" s="8">
        <f>60*60*(A10-D10-E10/60)</f>
        <v>16.490000000008507</v>
      </c>
      <c r="G10" t="s">
        <v>18</v>
      </c>
      <c r="L10" s="3"/>
    </row>
    <row r="11" spans="1:12" s="3" customFormat="1" x14ac:dyDescent="0.25">
      <c r="D11" s="8">
        <f>FLOOR(ABS(B10),1)</f>
        <v>77</v>
      </c>
      <c r="E11" s="8">
        <f>FLOOR(60*(ABS(B10)-D11),1)</f>
        <v>55</v>
      </c>
      <c r="F11" s="8">
        <f>60*60*(ABS(B10)-D11-E11/60)</f>
        <v>10.530000000034212</v>
      </c>
      <c r="G11" s="3" t="s">
        <v>19</v>
      </c>
    </row>
    <row r="12" spans="1:12" s="3" customFormat="1" x14ac:dyDescent="0.25"/>
    <row r="13" spans="1:12" s="3" customFormat="1" x14ac:dyDescent="0.25">
      <c r="A13" s="10" t="s">
        <v>8</v>
      </c>
      <c r="B13" s="3" t="s">
        <v>9</v>
      </c>
      <c r="G13" s="2" t="s">
        <v>16</v>
      </c>
      <c r="H13" s="2" t="s">
        <v>16</v>
      </c>
      <c r="I13" s="2" t="s">
        <v>16</v>
      </c>
      <c r="J13" s="2" t="s">
        <v>17</v>
      </c>
      <c r="L13" s="2" t="s">
        <v>16</v>
      </c>
    </row>
    <row r="14" spans="1:12" s="3" customFormat="1" x14ac:dyDescent="0.25">
      <c r="A14" s="11"/>
      <c r="D14" s="4"/>
      <c r="G14" s="2" t="s">
        <v>10</v>
      </c>
      <c r="H14" s="2" t="s">
        <v>10</v>
      </c>
      <c r="I14" s="2" t="s">
        <v>10</v>
      </c>
      <c r="J14" s="2" t="s">
        <v>12</v>
      </c>
      <c r="L14" s="2" t="s">
        <v>10</v>
      </c>
    </row>
    <row r="15" spans="1:12" s="3" customFormat="1" x14ac:dyDescent="0.25">
      <c r="A15" s="19" t="s">
        <v>11</v>
      </c>
      <c r="B15" s="1"/>
      <c r="C15" s="1"/>
      <c r="D15" s="2" t="s">
        <v>2</v>
      </c>
      <c r="G15" s="2" t="s">
        <v>22</v>
      </c>
      <c r="H15" s="2" t="s">
        <v>20</v>
      </c>
      <c r="I15" s="2"/>
      <c r="J15" s="2"/>
      <c r="L15" s="2"/>
    </row>
    <row r="16" spans="1:12" s="3" customFormat="1" x14ac:dyDescent="0.25">
      <c r="A16" s="2" t="s">
        <v>5</v>
      </c>
      <c r="B16" s="2" t="s">
        <v>6</v>
      </c>
      <c r="D16" s="2" t="s">
        <v>5</v>
      </c>
      <c r="E16" s="2" t="s">
        <v>6</v>
      </c>
      <c r="F16" s="1"/>
      <c r="G16" s="2" t="s">
        <v>21</v>
      </c>
      <c r="H16" s="2" t="s">
        <v>21</v>
      </c>
      <c r="I16" s="2" t="s">
        <v>13</v>
      </c>
      <c r="J16" s="2" t="s">
        <v>14</v>
      </c>
      <c r="L16" s="2" t="s">
        <v>23</v>
      </c>
    </row>
    <row r="17" spans="1:12" x14ac:dyDescent="0.25">
      <c r="A17" s="15">
        <v>40.708501879590401</v>
      </c>
      <c r="B17" s="15">
        <v>-77.9533365240124</v>
      </c>
      <c r="C17" s="5"/>
      <c r="D17" s="5">
        <v>40.709095320409503</v>
      </c>
      <c r="E17" s="5">
        <v>-77.953770025987495</v>
      </c>
      <c r="F17" s="6"/>
      <c r="G17" s="13">
        <f>SQRT((COS(RADIANS(A17+D17)/2)*(B17-E17))^2+(A17-D17)^2)*69.0933</f>
        <v>4.6869305961120877E-2</v>
      </c>
      <c r="H17" s="13">
        <f t="shared" ref="H17" si="0">+G17/1.151</f>
        <v>4.0720509088723614E-2</v>
      </c>
      <c r="I17" s="14">
        <f>+G17*5280</f>
        <v>247.46993547471823</v>
      </c>
      <c r="J17" s="13">
        <f>MOD(-ATAN2(COS(RADIANS(A17+D17)/2)*(E17-B17),(D17-A17))*180/PI()+90+360,360)</f>
        <v>331.0251391754208</v>
      </c>
      <c r="L17" s="13">
        <f>G17*5280*12*25.4/1000/1000</f>
        <v>7.5428836332694121E-2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SommerFamily</dc:creator>
  <cp:lastModifiedBy>Sommer III, Henry Joseph</cp:lastModifiedBy>
  <dcterms:created xsi:type="dcterms:W3CDTF">2015-02-04T10:22:40Z</dcterms:created>
  <dcterms:modified xsi:type="dcterms:W3CDTF">2021-09-08T14:44:05Z</dcterms:modified>
</cp:coreProperties>
</file>