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ehlers\Desktop\HAST\Documents\"/>
    </mc:Choice>
  </mc:AlternateContent>
  <xr:revisionPtr revIDLastSave="0" documentId="13_ncr:1_{CA79BE41-602E-4AD6-85D3-8E42F916FD4D}" xr6:coauthVersionLast="36" xr6:coauthVersionMax="36" xr10:uidLastSave="{00000000-0000-0000-0000-000000000000}"/>
  <bookViews>
    <workbookView xWindow="0" yWindow="0" windowWidth="28800" windowHeight="12225" xr2:uid="{FAC5E84A-A512-4384-AC1D-AC5F197F461A}"/>
  </bookViews>
  <sheets>
    <sheet name="Tot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7" i="1"/>
  <c r="H3" i="1"/>
  <c r="H13" i="1"/>
  <c r="H4" i="1"/>
  <c r="H5" i="1"/>
  <c r="H6" i="1"/>
  <c r="H7" i="1"/>
  <c r="H8" i="1"/>
  <c r="H9" i="1"/>
  <c r="H10" i="1"/>
  <c r="H14" i="1"/>
  <c r="H15" i="1"/>
  <c r="H12" i="1"/>
  <c r="H18" i="1"/>
  <c r="H19" i="1"/>
  <c r="H20" i="1"/>
  <c r="H11" i="1"/>
  <c r="H24" i="1" l="1"/>
</calcChain>
</file>

<file path=xl/sharedStrings.xml><?xml version="1.0" encoding="utf-8"?>
<sst xmlns="http://schemas.openxmlformats.org/spreadsheetml/2006/main" count="110" uniqueCount="90">
  <si>
    <t>Name of Component</t>
  </si>
  <si>
    <t>Cost/Unit</t>
  </si>
  <si>
    <t>Units</t>
  </si>
  <si>
    <t>Total</t>
  </si>
  <si>
    <t>RocketScream</t>
  </si>
  <si>
    <t>RockBlock</t>
  </si>
  <si>
    <t>SD Card Adapter</t>
  </si>
  <si>
    <t>Distributer #</t>
  </si>
  <si>
    <t>SHT-10 Sensor</t>
  </si>
  <si>
    <t>Industrial SD Card</t>
  </si>
  <si>
    <t>Description</t>
  </si>
  <si>
    <t>Low power microcontroller</t>
  </si>
  <si>
    <t>Soil temperature and humidity sensor</t>
  </si>
  <si>
    <t>Low temperature rated SD card</t>
  </si>
  <si>
    <t xml:space="preserve">PC817 </t>
  </si>
  <si>
    <t>Optoisolator</t>
  </si>
  <si>
    <t>3.3V Regulator</t>
  </si>
  <si>
    <t>5V Regulator</t>
  </si>
  <si>
    <t>N/A</t>
  </si>
  <si>
    <t>TOTAL</t>
  </si>
  <si>
    <t>SD card adapter, reads and writes to SD card, pack of 5</t>
  </si>
  <si>
    <t>SDCIT/8GB</t>
  </si>
  <si>
    <t>B07BJ2P6X6</t>
  </si>
  <si>
    <t>B01DOFCPNW</t>
  </si>
  <si>
    <t>Screwdown terminals</t>
  </si>
  <si>
    <t>PC817X1NSZ0F</t>
  </si>
  <si>
    <t>Manufacturer Part #</t>
  </si>
  <si>
    <t>Distributer</t>
  </si>
  <si>
    <t>Amazon</t>
  </si>
  <si>
    <t>3.3kΩ R805</t>
  </si>
  <si>
    <t>425-2763-ND</t>
  </si>
  <si>
    <t>Mouser</t>
  </si>
  <si>
    <t>579-MCP1755T-3302EOT</t>
  </si>
  <si>
    <t>MCP1755T-3302E/OT</t>
  </si>
  <si>
    <t>R1517S502B-E2-KE</t>
  </si>
  <si>
    <t>5V LDO</t>
  </si>
  <si>
    <t>3.3 LDO</t>
  </si>
  <si>
    <t>848-R1517S502BE2KE</t>
  </si>
  <si>
    <t>Digi-Key</t>
  </si>
  <si>
    <t>ERA-6AEB332V</t>
  </si>
  <si>
    <t>P3.3KDATR-ND</t>
  </si>
  <si>
    <t>Manufacturor</t>
  </si>
  <si>
    <t>Rock Seven</t>
  </si>
  <si>
    <t>HiLetGo</t>
  </si>
  <si>
    <t>Kingston</t>
  </si>
  <si>
    <t>Sonbest</t>
  </si>
  <si>
    <t>RICOH</t>
  </si>
  <si>
    <t>Microchip</t>
  </si>
  <si>
    <t>SHARP/Socle Tech</t>
  </si>
  <si>
    <t>Keystone</t>
  </si>
  <si>
    <t>Panasonic</t>
  </si>
  <si>
    <t>polycase</t>
  </si>
  <si>
    <t>ML-47F*1508</t>
  </si>
  <si>
    <t>mxuteuk</t>
  </si>
  <si>
    <t>PG7 Cable Glands</t>
  </si>
  <si>
    <t>PG7-L-BK</t>
  </si>
  <si>
    <t>B083NP966N</t>
  </si>
  <si>
    <t>Cable glands for sensors, comes in packs of 20</t>
  </si>
  <si>
    <t>IP68 NEMA case</t>
  </si>
  <si>
    <t>Pheonix Contact</t>
  </si>
  <si>
    <t>Satellite modem, PATCH ANTENNA OPTION, message credits and line fee not included</t>
  </si>
  <si>
    <t>Surface Mount 3.3kΩ Resistor</t>
  </si>
  <si>
    <t>Connectors for sensors</t>
  </si>
  <si>
    <t>Lithium-Thionyl Batteries</t>
  </si>
  <si>
    <t>3.6V 19000 mAh Batteries</t>
  </si>
  <si>
    <t>Xeno</t>
  </si>
  <si>
    <t>XL-205F</t>
  </si>
  <si>
    <t>Mini Ultra Pro V3 w/out Radio</t>
  </si>
  <si>
    <t>Battery Junction</t>
  </si>
  <si>
    <t>Water and dust proof NEMA case, clear lid</t>
  </si>
  <si>
    <t>Battery Holder</t>
  </si>
  <si>
    <t>Memory Protection Devices</t>
  </si>
  <si>
    <t>BHD-2</t>
  </si>
  <si>
    <t>BHD-2-ND</t>
  </si>
  <si>
    <t>Holder for 3.6V batteries</t>
  </si>
  <si>
    <t>Adafruit</t>
  </si>
  <si>
    <t>JLCPCB</t>
  </si>
  <si>
    <t>Custom Circuit Board</t>
  </si>
  <si>
    <t>Sullins Connector Solutions</t>
  </si>
  <si>
    <t>PPTC191LFBN-RC</t>
  </si>
  <si>
    <t>S7017-ND</t>
  </si>
  <si>
    <t>1 X 19 Female Pin Headers</t>
  </si>
  <si>
    <t>Harwin</t>
  </si>
  <si>
    <t>9.5 mm Standoffs</t>
  </si>
  <si>
    <t>18mm Standoff</t>
  </si>
  <si>
    <t>R25-1001802</t>
  </si>
  <si>
    <t>855-R25-1001802</t>
  </si>
  <si>
    <t>651-1725672</t>
  </si>
  <si>
    <t>HAST Bill Of Parts</t>
  </si>
  <si>
    <t>534-4829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</si>
</sst>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0" fontId="2" fillId="0" borderId="2" xfId="0" applyFont="1" applyBorder="1"/>
    <xf numFmtId="0" fontId="0" fillId="0" borderId="1" xfId="0" applyBorder="1"/>
    <xf numFmtId="0" fontId="0" fillId="0" borderId="0" xfId="0" applyFont="1" applyFill="1" applyBorder="1"/>
    <xf numFmtId="0" fontId="0" fillId="0" borderId="0" xfId="0"/>
    <xf numFmtId="44" fontId="0" fillId="0" borderId="1" xfId="1" applyFon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" fontId="0" fillId="0" borderId="0" xfId="0" applyNumberFormat="1" applyAlignment="1">
      <alignment horizontal="left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ont="1" applyBorder="1"/>
    <xf numFmtId="1" fontId="0" fillId="0" borderId="1" xfId="0" applyNumberFormat="1" applyBorder="1" applyAlignment="1">
      <alignment horizontal="left"/>
    </xf>
    <xf numFmtId="44" fontId="0" fillId="0" borderId="1" xfId="1" applyNumberFormat="1" applyFont="1" applyBorder="1"/>
    <xf numFmtId="44" fontId="0" fillId="0" borderId="2" xfId="1" applyFont="1" applyBorder="1"/>
    <xf numFmtId="44" fontId="2" fillId="0" borderId="1" xfId="1" applyFont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0" xfId="0"/>
  </cellXfs>
  <cellStyles count="2">
    <cellStyle name="Currency" xfId="1" builtinId="4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A2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>
          <bgColor theme="5"/>
        </patternFill>
      </fill>
    </dxf>
    <dxf>
      <font>
        <color theme="4"/>
      </font>
      <fill>
        <patternFill>
          <bgColor theme="0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A20000"/>
        </patternFill>
      </fill>
    </dxf>
  </dxfs>
  <tableStyles count="0" defaultTableStyle="TableStyleMedium2" defaultPivotStyle="PivotStyleLight16"/>
  <colors>
    <mruColors>
      <color rgb="FFA20000"/>
      <color rgb="FF9F0303"/>
      <color rgb="FFE8B8F2"/>
      <color rgb="FFC650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D1DE0E-CC35-4393-93F5-0CA5A5777D64}" name="Table4" displayName="Table4" ref="A2:I23" totalsRowShown="0">
  <autoFilter ref="A2:I23" xr:uid="{9C060FE1-BCE9-4379-9A39-3C83DCC49F04}"/>
  <sortState ref="A3:I23">
    <sortCondition ref="D3"/>
  </sortState>
  <tableColumns count="9">
    <tableColumn id="1" xr3:uid="{B1580F3A-C021-43AA-9C90-F69A7F544206}" name="Name of Component" dataDxfId="8"/>
    <tableColumn id="2" xr3:uid="{56E44659-70AF-4305-BF4A-D031AB885C53}" name="Manufacturor"/>
    <tableColumn id="3" xr3:uid="{CF9AD25B-DC28-40BA-A187-A1C8836C16D8}" name="Manufacturer Part #" dataDxfId="7"/>
    <tableColumn id="4" xr3:uid="{A3741756-9E01-48C3-A252-A0AB793127B5}" name="Distributer" dataDxfId="6"/>
    <tableColumn id="5" xr3:uid="{2D95122F-FDF3-4A4C-A145-89C0A57B6CCC}" name="Distributer #" dataDxfId="5"/>
    <tableColumn id="6" xr3:uid="{EDFBD541-0F91-4135-A4AD-F0FB9AF2DB25}" name="Cost/Unit" dataDxfId="4" dataCellStyle="Currency"/>
    <tableColumn id="7" xr3:uid="{B15E900A-3EE6-4402-8BBB-46AB4FC1CABC}" name="Units" dataDxfId="3"/>
    <tableColumn id="8" xr3:uid="{3113BC34-8922-4137-BF5E-DD1F2FA263A7}" name="Total" dataDxfId="2" dataCellStyle="Currency">
      <calculatedColumnFormula>Table4[[#This Row],[Units]]*Table4[[#This Row],[Cost/Unit]]</calculatedColumnFormula>
    </tableColumn>
    <tableColumn id="9" xr3:uid="{27C32758-9B77-41AC-B55D-6621202ED7FB}" name="Description" dataDxfId="1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panasonic-electronic-components/ERA-6AEB332V/P3-3KDATR-ND/1465761" TargetMode="External"/><Relationship Id="rId13" Type="http://schemas.openxmlformats.org/officeDocument/2006/relationships/hyperlink" Target="https://www.adafruit.com/product/1298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amazon.com/HiLetgo-Adater-Interface-Conversion-Arduino/dp/B07BJ2P6X6/ref=sr_1_1_sspa?dchild=1&amp;keywords=arduino+sd+card+module&amp;qid=1594656884&amp;sr=8-1-spons&amp;psc=1&amp;spLa=ZW5jcnlwdGVkUXVhbGlmaWVyPUEzUjg1U05ZMjE1Q0NLJmVuY3J5cHRlZElkPUEwODM0NTQ5MTU2UjVNQkc5VDdQViZlbmNyeXB0ZWRBZElkPUEwNTQ0Mzg1MU02S1JOTEMyTFZOSyZ3aWRnZXROYW1lPXNwX2F0ZiZhY3Rpb249Y2xpY2tSZWRpcmVjdCZkb05vdExvZ0NsaWNrPXRydWU=" TargetMode="External"/><Relationship Id="rId7" Type="http://schemas.openxmlformats.org/officeDocument/2006/relationships/hyperlink" Target="https://www.mouser.com/ProductDetail/Ricoh-Electronic-Devices-Company/R1517S502B-E2-KE?qs=55YtniHzbhCGtUA09e4RAQ%3D%3D" TargetMode="External"/><Relationship Id="rId12" Type="http://schemas.openxmlformats.org/officeDocument/2006/relationships/hyperlink" Target="https://jlcpcb.com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rock7.com/shop-product-detail?productId=46" TargetMode="External"/><Relationship Id="rId16" Type="http://schemas.openxmlformats.org/officeDocument/2006/relationships/hyperlink" Target="https://www.mouser.com/ProductDetail/Keystone-Electronics/4829?qs=Rc9fedAPY0Nk7yJqbzhNyg%3D%3D" TargetMode="External"/><Relationship Id="rId1" Type="http://schemas.openxmlformats.org/officeDocument/2006/relationships/hyperlink" Target="https://www.rocketscream.com/blog/product/mini-ultra-pro-v3-without-radio/" TargetMode="External"/><Relationship Id="rId6" Type="http://schemas.openxmlformats.org/officeDocument/2006/relationships/hyperlink" Target="https://www.mouser.com/ProductDetail/Microchip-Technology/MCP1755T-3302E-OT?qs=OCR3PNzn1cdSAPBsg9LlMg%3D%3D" TargetMode="External"/><Relationship Id="rId11" Type="http://schemas.openxmlformats.org/officeDocument/2006/relationships/hyperlink" Target="https://www.digikey.com/product-detail/en/mpd-memory-protection-devices/BHD-2/BHD-2-ND/1640078" TargetMode="External"/><Relationship Id="rId5" Type="http://schemas.openxmlformats.org/officeDocument/2006/relationships/hyperlink" Target="https://www.digikey.com/product-detail/en/sharp-socle-technology/PC817X1NSZ0F/425-2763-ND/2451191" TargetMode="External"/><Relationship Id="rId15" Type="http://schemas.openxmlformats.org/officeDocument/2006/relationships/hyperlink" Target="https://www.mouser.com/ProductDetail/Phoenix-Contact/1725672?qs=Ul7CXFMnlWXX93F9bOV2pQ%3D%3D" TargetMode="External"/><Relationship Id="rId10" Type="http://schemas.openxmlformats.org/officeDocument/2006/relationships/hyperlink" Target="https://www.amazon.com/mxuteuk-lengthening-Connectors-Protectors-Waterproof/dp/B083NP966N/ref=sr_1_12?dchild=1&amp;keywords=pg7+cable+gland+waterproof&amp;qid=1591221043&amp;s=hi&amp;sr=1-12" TargetMode="External"/><Relationship Id="rId4" Type="http://schemas.openxmlformats.org/officeDocument/2006/relationships/hyperlink" Target="https://www.amazon.com/Kingston-Digital-16GB-Industrial-SDCIT/dp/B01DOFCPNW?ref_=fsclp_pl_dp_3&amp;th=1" TargetMode="External"/><Relationship Id="rId9" Type="http://schemas.openxmlformats.org/officeDocument/2006/relationships/hyperlink" Target="https://www.polycase.com/ml-47f" TargetMode="External"/><Relationship Id="rId14" Type="http://schemas.openxmlformats.org/officeDocument/2006/relationships/hyperlink" Target="https://www.mouser.com/ProductDetail/Harwin/R25-1001802?qs=WS5Jv%252B%252Bx1qUffmgQshpKP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1324-878F-4D32-9FFF-DD9E05D491FC}">
  <dimension ref="A1:I29"/>
  <sheetViews>
    <sheetView tabSelected="1" zoomScaleNormal="100" workbookViewId="0">
      <selection activeCell="G24" sqref="G24"/>
    </sheetView>
  </sheetViews>
  <sheetFormatPr defaultRowHeight="15" x14ac:dyDescent="0.25"/>
  <cols>
    <col min="1" max="1" width="40.7109375" bestFit="1" customWidth="1"/>
    <col min="2" max="2" width="26" bestFit="1" customWidth="1"/>
    <col min="3" max="3" width="21.140625" style="7" bestFit="1" customWidth="1"/>
    <col min="4" max="4" width="22.28515625" style="1" bestFit="1" customWidth="1"/>
    <col min="5" max="5" width="23" style="9" bestFit="1" customWidth="1"/>
    <col min="6" max="6" width="11.140625" style="1" customWidth="1"/>
    <col min="7" max="7" width="11.140625" bestFit="1" customWidth="1"/>
    <col min="8" max="8" width="9.5703125" style="1" bestFit="1" customWidth="1"/>
    <col min="9" max="9" width="79.42578125" bestFit="1" customWidth="1"/>
  </cols>
  <sheetData>
    <row r="1" spans="1:9" x14ac:dyDescent="0.25">
      <c r="A1" s="21" t="s">
        <v>88</v>
      </c>
      <c r="B1" s="21"/>
      <c r="C1" s="21"/>
      <c r="D1" s="21"/>
      <c r="E1" s="21"/>
      <c r="F1" s="21"/>
      <c r="G1" s="21"/>
      <c r="H1" s="21"/>
      <c r="I1" s="21"/>
    </row>
    <row r="2" spans="1:9" x14ac:dyDescent="0.25">
      <c r="A2" t="s">
        <v>0</v>
      </c>
      <c r="B2" t="s">
        <v>41</v>
      </c>
      <c r="C2" s="7" t="s">
        <v>26</v>
      </c>
      <c r="D2" t="s">
        <v>27</v>
      </c>
      <c r="E2" s="7" t="s">
        <v>7</v>
      </c>
      <c r="F2" s="1" t="s">
        <v>1</v>
      </c>
      <c r="G2" t="s">
        <v>2</v>
      </c>
      <c r="H2" s="1" t="s">
        <v>3</v>
      </c>
      <c r="I2" t="s">
        <v>10</v>
      </c>
    </row>
    <row r="3" spans="1:9" x14ac:dyDescent="0.25">
      <c r="A3" s="5" t="s">
        <v>8</v>
      </c>
      <c r="B3" s="3" t="s">
        <v>45</v>
      </c>
      <c r="C3" s="8">
        <v>31068</v>
      </c>
      <c r="D3" s="19" t="s">
        <v>75</v>
      </c>
      <c r="E3" s="8">
        <v>1298</v>
      </c>
      <c r="F3" s="6">
        <v>49.95</v>
      </c>
      <c r="G3" s="3">
        <v>4</v>
      </c>
      <c r="H3" s="6">
        <f>Table4[[#This Row],[Units]]*Table4[[#This Row],[Cost/Unit]]</f>
        <v>199.8</v>
      </c>
      <c r="I3" s="3" t="s">
        <v>12</v>
      </c>
    </row>
    <row r="4" spans="1:9" x14ac:dyDescent="0.25">
      <c r="A4" s="3" t="s">
        <v>6</v>
      </c>
      <c r="B4" s="3" t="s">
        <v>43</v>
      </c>
      <c r="C4" s="8" t="s">
        <v>18</v>
      </c>
      <c r="D4" s="19" t="s">
        <v>28</v>
      </c>
      <c r="E4" s="8" t="s">
        <v>22</v>
      </c>
      <c r="F4" s="6">
        <v>6.99</v>
      </c>
      <c r="G4" s="3">
        <v>1</v>
      </c>
      <c r="H4" s="6">
        <f>Table4[[#This Row],[Units]]*Table4[[#This Row],[Cost/Unit]]</f>
        <v>6.99</v>
      </c>
      <c r="I4" s="3" t="s">
        <v>20</v>
      </c>
    </row>
    <row r="5" spans="1:9" x14ac:dyDescent="0.25">
      <c r="A5" s="3" t="s">
        <v>9</v>
      </c>
      <c r="B5" s="3" t="s">
        <v>44</v>
      </c>
      <c r="C5" s="8" t="s">
        <v>21</v>
      </c>
      <c r="D5" s="19" t="s">
        <v>28</v>
      </c>
      <c r="E5" s="8" t="s">
        <v>23</v>
      </c>
      <c r="F5" s="6">
        <v>11.99</v>
      </c>
      <c r="G5" s="3">
        <v>1</v>
      </c>
      <c r="H5" s="6">
        <f>Table4[[#This Row],[Units]]*Table4[[#This Row],[Cost/Unit]]</f>
        <v>11.99</v>
      </c>
      <c r="I5" s="3" t="s">
        <v>13</v>
      </c>
    </row>
    <row r="6" spans="1:9" x14ac:dyDescent="0.25">
      <c r="A6" s="3" t="s">
        <v>54</v>
      </c>
      <c r="B6" s="3" t="s">
        <v>53</v>
      </c>
      <c r="C6" s="8" t="s">
        <v>55</v>
      </c>
      <c r="D6" s="19" t="s">
        <v>28</v>
      </c>
      <c r="E6" s="8" t="s">
        <v>56</v>
      </c>
      <c r="F6" s="6">
        <v>0.48299999999999998</v>
      </c>
      <c r="G6" s="3">
        <v>4</v>
      </c>
      <c r="H6" s="6">
        <f>Table4[[#This Row],[Units]]*Table4[[#This Row],[Cost/Unit]]</f>
        <v>1.9319999999999999</v>
      </c>
      <c r="I6" s="3" t="s">
        <v>57</v>
      </c>
    </row>
    <row r="7" spans="1:9" x14ac:dyDescent="0.25">
      <c r="A7" s="3" t="s">
        <v>63</v>
      </c>
      <c r="B7" s="3" t="s">
        <v>65</v>
      </c>
      <c r="C7" s="8" t="s">
        <v>66</v>
      </c>
      <c r="D7" s="19" t="s">
        <v>68</v>
      </c>
      <c r="E7" s="8">
        <v>658921936101</v>
      </c>
      <c r="F7" s="6">
        <v>12.5</v>
      </c>
      <c r="G7" s="3">
        <v>3</v>
      </c>
      <c r="H7" s="6">
        <f>Table4[[#This Row],[Units]]*Table4[[#This Row],[Cost/Unit]]</f>
        <v>37.5</v>
      </c>
      <c r="I7" s="3" t="s">
        <v>64</v>
      </c>
    </row>
    <row r="8" spans="1:9" x14ac:dyDescent="0.25">
      <c r="A8" s="3" t="s">
        <v>14</v>
      </c>
      <c r="B8" s="3" t="s">
        <v>48</v>
      </c>
      <c r="C8" s="8" t="s">
        <v>25</v>
      </c>
      <c r="D8" s="19" t="s">
        <v>38</v>
      </c>
      <c r="E8" s="8" t="s">
        <v>30</v>
      </c>
      <c r="F8" s="6">
        <v>0.54</v>
      </c>
      <c r="G8" s="3">
        <v>2</v>
      </c>
      <c r="H8" s="6">
        <f>Table4[[#This Row],[Units]]*Table4[[#This Row],[Cost/Unit]]</f>
        <v>1.08</v>
      </c>
      <c r="I8" s="3" t="s">
        <v>15</v>
      </c>
    </row>
    <row r="9" spans="1:9" x14ac:dyDescent="0.25">
      <c r="A9" s="3" t="s">
        <v>29</v>
      </c>
      <c r="B9" s="3" t="s">
        <v>50</v>
      </c>
      <c r="C9" s="8" t="s">
        <v>39</v>
      </c>
      <c r="D9" s="19" t="s">
        <v>38</v>
      </c>
      <c r="E9" s="8" t="s">
        <v>40</v>
      </c>
      <c r="F9" s="6">
        <v>3.5700000000000003E-2</v>
      </c>
      <c r="G9" s="3">
        <v>8</v>
      </c>
      <c r="H9" s="6">
        <f>Table4[[#This Row],[Units]]*Table4[[#This Row],[Cost/Unit]]</f>
        <v>0.28560000000000002</v>
      </c>
      <c r="I9" s="3" t="s">
        <v>61</v>
      </c>
    </row>
    <row r="10" spans="1:9" x14ac:dyDescent="0.25">
      <c r="A10" s="3" t="s">
        <v>70</v>
      </c>
      <c r="B10" s="3" t="s">
        <v>71</v>
      </c>
      <c r="C10" s="8" t="s">
        <v>72</v>
      </c>
      <c r="D10" s="19" t="s">
        <v>38</v>
      </c>
      <c r="E10" s="8" t="s">
        <v>73</v>
      </c>
      <c r="F10" s="6">
        <v>7.52</v>
      </c>
      <c r="G10" s="3">
        <v>3</v>
      </c>
      <c r="H10" s="6">
        <f>Table4[[#This Row],[Units]]*Table4[[#This Row],[Cost/Unit]]</f>
        <v>22.56</v>
      </c>
      <c r="I10" s="3" t="s">
        <v>74</v>
      </c>
    </row>
    <row r="11" spans="1:9" x14ac:dyDescent="0.25">
      <c r="A11" s="3" t="s">
        <v>81</v>
      </c>
      <c r="B11" s="3" t="s">
        <v>78</v>
      </c>
      <c r="C11" s="8" t="s">
        <v>79</v>
      </c>
      <c r="D11" s="19" t="s">
        <v>38</v>
      </c>
      <c r="E11" s="8" t="s">
        <v>80</v>
      </c>
      <c r="F11" s="6">
        <v>1.17</v>
      </c>
      <c r="G11" s="3">
        <v>3</v>
      </c>
      <c r="H11" s="6">
        <f>Table4[[#This Row],[Units]]*Table4[[#This Row],[Cost/Unit]]</f>
        <v>3.51</v>
      </c>
      <c r="I11" s="3"/>
    </row>
    <row r="12" spans="1:9" x14ac:dyDescent="0.25">
      <c r="A12" s="3" t="s">
        <v>77</v>
      </c>
      <c r="B12" s="3" t="s">
        <v>76</v>
      </c>
      <c r="C12" s="8" t="s">
        <v>18</v>
      </c>
      <c r="D12" s="19" t="s">
        <v>76</v>
      </c>
      <c r="E12" s="8" t="s">
        <v>18</v>
      </c>
      <c r="F12" s="6">
        <v>1.9</v>
      </c>
      <c r="G12" s="3">
        <v>5</v>
      </c>
      <c r="H12" s="6">
        <f>Table4[[#This Row],[Units]]*Table4[[#This Row],[Cost/Unit]]</f>
        <v>9.5</v>
      </c>
      <c r="I12" s="3"/>
    </row>
    <row r="13" spans="1:9" x14ac:dyDescent="0.25">
      <c r="A13" s="3" t="s">
        <v>24</v>
      </c>
      <c r="B13" s="3" t="s">
        <v>59</v>
      </c>
      <c r="C13" s="8">
        <v>1725672</v>
      </c>
      <c r="D13" s="19" t="s">
        <v>31</v>
      </c>
      <c r="E13" s="8" t="s">
        <v>87</v>
      </c>
      <c r="F13" s="6">
        <v>3.31</v>
      </c>
      <c r="G13" s="3">
        <v>4</v>
      </c>
      <c r="H13" s="6">
        <f>Table4[[#This Row],[Units]]*Table4[[#This Row],[Cost/Unit]]</f>
        <v>13.24</v>
      </c>
      <c r="I13" s="3" t="s">
        <v>62</v>
      </c>
    </row>
    <row r="14" spans="1:9" x14ac:dyDescent="0.25">
      <c r="A14" s="3" t="s">
        <v>36</v>
      </c>
      <c r="B14" s="3" t="s">
        <v>47</v>
      </c>
      <c r="C14" s="8" t="s">
        <v>33</v>
      </c>
      <c r="D14" s="19" t="s">
        <v>31</v>
      </c>
      <c r="E14" s="8" t="s">
        <v>32</v>
      </c>
      <c r="F14" s="6">
        <v>0.51</v>
      </c>
      <c r="G14" s="3">
        <v>2</v>
      </c>
      <c r="H14" s="6">
        <f>Table4[[#This Row],[Units]]*Table4[[#This Row],[Cost/Unit]]</f>
        <v>1.02</v>
      </c>
      <c r="I14" s="3" t="s">
        <v>16</v>
      </c>
    </row>
    <row r="15" spans="1:9" x14ac:dyDescent="0.25">
      <c r="A15" s="3" t="s">
        <v>35</v>
      </c>
      <c r="B15" s="3" t="s">
        <v>46</v>
      </c>
      <c r="C15" s="8" t="s">
        <v>34</v>
      </c>
      <c r="D15" s="19" t="s">
        <v>31</v>
      </c>
      <c r="E15" s="8" t="s">
        <v>37</v>
      </c>
      <c r="F15" s="6">
        <v>2.91</v>
      </c>
      <c r="G15" s="3">
        <v>2</v>
      </c>
      <c r="H15" s="6">
        <f>Table4[[#This Row],[Units]]*Table4[[#This Row],[Cost/Unit]]</f>
        <v>5.82</v>
      </c>
      <c r="I15" s="3" t="s">
        <v>17</v>
      </c>
    </row>
    <row r="16" spans="1:9" x14ac:dyDescent="0.25">
      <c r="A16" s="3" t="s">
        <v>84</v>
      </c>
      <c r="B16" s="3" t="s">
        <v>82</v>
      </c>
      <c r="C16" s="8" t="s">
        <v>85</v>
      </c>
      <c r="D16" s="20" t="s">
        <v>31</v>
      </c>
      <c r="E16" s="14" t="s">
        <v>86</v>
      </c>
      <c r="F16" s="6">
        <v>0.5</v>
      </c>
      <c r="G16" s="3">
        <v>2</v>
      </c>
      <c r="H16" s="15">
        <f>Table4[[#This Row],[Units]]*Table4[[#This Row],[Cost/Unit]]</f>
        <v>1</v>
      </c>
      <c r="I16" s="3"/>
    </row>
    <row r="17" spans="1:9" x14ac:dyDescent="0.25">
      <c r="A17" s="3" t="s">
        <v>83</v>
      </c>
      <c r="B17" s="3" t="s">
        <v>49</v>
      </c>
      <c r="C17" s="8">
        <v>4829</v>
      </c>
      <c r="D17" s="20" t="s">
        <v>31</v>
      </c>
      <c r="E17" s="14" t="s">
        <v>89</v>
      </c>
      <c r="F17" s="6">
        <v>0.22</v>
      </c>
      <c r="G17" s="3">
        <v>6</v>
      </c>
      <c r="H17" s="15">
        <f>Table4[[#This Row],[Units]]*Table4[[#This Row],[Cost/Unit]]</f>
        <v>1.32</v>
      </c>
      <c r="I17" s="3"/>
    </row>
    <row r="18" spans="1:9" x14ac:dyDescent="0.25">
      <c r="A18" s="3" t="s">
        <v>58</v>
      </c>
      <c r="B18" s="3" t="s">
        <v>51</v>
      </c>
      <c r="C18" s="8" t="s">
        <v>52</v>
      </c>
      <c r="D18" s="19" t="s">
        <v>51</v>
      </c>
      <c r="E18" s="8" t="s">
        <v>52</v>
      </c>
      <c r="F18" s="6">
        <v>26.46</v>
      </c>
      <c r="G18" s="3">
        <v>1</v>
      </c>
      <c r="H18" s="6">
        <f>Table4[[#This Row],[Units]]*Table4[[#This Row],[Cost/Unit]]</f>
        <v>26.46</v>
      </c>
      <c r="I18" s="3" t="s">
        <v>69</v>
      </c>
    </row>
    <row r="19" spans="1:9" x14ac:dyDescent="0.25">
      <c r="A19" s="11" t="s">
        <v>5</v>
      </c>
      <c r="B19" s="3" t="s">
        <v>42</v>
      </c>
      <c r="C19" s="8" t="s">
        <v>18</v>
      </c>
      <c r="D19" s="19" t="s">
        <v>5</v>
      </c>
      <c r="E19" s="8" t="s">
        <v>18</v>
      </c>
      <c r="F19" s="6">
        <v>249</v>
      </c>
      <c r="G19" s="3">
        <v>1</v>
      </c>
      <c r="H19" s="6">
        <f>Table4[[#This Row],[Units]]*Table4[[#This Row],[Cost/Unit]]</f>
        <v>249</v>
      </c>
      <c r="I19" s="3" t="s">
        <v>60</v>
      </c>
    </row>
    <row r="20" spans="1:9" x14ac:dyDescent="0.25">
      <c r="A20" s="3" t="s">
        <v>67</v>
      </c>
      <c r="B20" s="3" t="s">
        <v>4</v>
      </c>
      <c r="C20" s="8" t="s">
        <v>18</v>
      </c>
      <c r="D20" s="19" t="s">
        <v>4</v>
      </c>
      <c r="E20" s="8" t="s">
        <v>18</v>
      </c>
      <c r="F20" s="6">
        <v>24.9</v>
      </c>
      <c r="G20" s="3">
        <v>1</v>
      </c>
      <c r="H20" s="6">
        <f>Table4[[#This Row],[Units]]*Table4[[#This Row],[Cost/Unit]]</f>
        <v>24.9</v>
      </c>
      <c r="I20" s="3" t="s">
        <v>11</v>
      </c>
    </row>
    <row r="21" spans="1:9" x14ac:dyDescent="0.25">
      <c r="A21" s="3"/>
      <c r="B21" s="3"/>
      <c r="C21" s="8"/>
      <c r="D21" s="20"/>
      <c r="E21" s="14"/>
      <c r="F21" s="6"/>
      <c r="G21" s="3"/>
      <c r="H21" s="15"/>
      <c r="I21" s="3"/>
    </row>
    <row r="22" spans="1:9" x14ac:dyDescent="0.25">
      <c r="A22" s="3"/>
      <c r="B22" s="3"/>
      <c r="C22" s="8"/>
      <c r="D22" s="19"/>
      <c r="E22" s="8"/>
      <c r="F22" s="6"/>
      <c r="G22" s="3"/>
      <c r="H22" s="6"/>
      <c r="I22" s="3"/>
    </row>
    <row r="23" spans="1:9" x14ac:dyDescent="0.25">
      <c r="A23" s="18"/>
      <c r="B23" s="3"/>
      <c r="C23" s="8"/>
      <c r="D23" s="20"/>
      <c r="E23" s="14"/>
      <c r="F23" s="6"/>
      <c r="G23" s="17"/>
      <c r="H23" s="15"/>
      <c r="I23" s="3"/>
    </row>
    <row r="24" spans="1:9" ht="15.75" thickBot="1" x14ac:dyDescent="0.3">
      <c r="A24" s="13"/>
      <c r="B24" s="11"/>
      <c r="C24" s="12"/>
      <c r="G24" s="2" t="s">
        <v>19</v>
      </c>
      <c r="H24" s="16">
        <f>SUM(H3:H23)</f>
        <v>617.90759999999989</v>
      </c>
    </row>
    <row r="25" spans="1:9" x14ac:dyDescent="0.25">
      <c r="A25" s="4"/>
      <c r="B25" s="11"/>
      <c r="C25" s="12"/>
    </row>
    <row r="26" spans="1:9" x14ac:dyDescent="0.25">
      <c r="A26" s="4"/>
      <c r="B26" s="11"/>
      <c r="C26" s="12"/>
    </row>
    <row r="27" spans="1:9" x14ac:dyDescent="0.25">
      <c r="A27" s="11"/>
      <c r="B27" s="11"/>
      <c r="C27" s="12"/>
    </row>
    <row r="28" spans="1:9" x14ac:dyDescent="0.25">
      <c r="A28" s="10"/>
      <c r="B28" s="11"/>
      <c r="C28" s="12"/>
    </row>
    <row r="29" spans="1:9" x14ac:dyDescent="0.25">
      <c r="A29" s="11"/>
      <c r="B29" s="11"/>
      <c r="C29" s="12"/>
    </row>
  </sheetData>
  <sortState ref="A3:I19">
    <sortCondition ref="D3"/>
  </sortState>
  <mergeCells count="1">
    <mergeCell ref="A1:I1"/>
  </mergeCells>
  <conditionalFormatting sqref="D2">
    <cfRule type="cellIs" dxfId="18" priority="16" operator="equal">
      <formula>"Digi-Key"</formula>
    </cfRule>
  </conditionalFormatting>
  <conditionalFormatting sqref="F3:F18">
    <cfRule type="top10" dxfId="17" priority="6" rank="3"/>
  </conditionalFormatting>
  <conditionalFormatting sqref="D1:D1048576">
    <cfRule type="cellIs" dxfId="16" priority="1" operator="equal">
      <formula>"Adafruit"</formula>
    </cfRule>
    <cfRule type="cellIs" dxfId="15" priority="2" operator="equal">
      <formula>"polycase"</formula>
    </cfRule>
    <cfRule type="cellIs" dxfId="14" priority="3" operator="equal">
      <formula>"Battery Junction"</formula>
    </cfRule>
    <cfRule type="cellIs" dxfId="13" priority="4" operator="equal">
      <formula>"JLCPCB"</formula>
    </cfRule>
    <cfRule type="cellIs" dxfId="12" priority="7" operator="equal">
      <formula>"Digi-Key"</formula>
    </cfRule>
    <cfRule type="cellIs" dxfId="11" priority="12" operator="equal">
      <formula>"Allied"</formula>
    </cfRule>
    <cfRule type="cellIs" dxfId="10" priority="14" operator="equal">
      <formula>"Amazon"</formula>
    </cfRule>
    <cfRule type="cellIs" dxfId="9" priority="15" operator="equal">
      <formula>"Mouser"</formula>
    </cfRule>
  </conditionalFormatting>
  <conditionalFormatting sqref="H3:H23">
    <cfRule type="top10" dxfId="0" priority="34" rank="3"/>
  </conditionalFormatting>
  <hyperlinks>
    <hyperlink ref="A20" r:id="rId1" display="Mini Ultrap Pro V3" xr:uid="{5BEFFF8A-01F8-4D40-8499-47A77A4A7C1F}"/>
    <hyperlink ref="A19" r:id="rId2" xr:uid="{6B687B28-5205-46FA-B48D-D9F528F65583}"/>
    <hyperlink ref="A4" r:id="rId3" xr:uid="{08F4D766-6A36-4C07-9BDD-50BD6EF3552E}"/>
    <hyperlink ref="A5" r:id="rId4" xr:uid="{2F82024E-8338-4095-8771-9C6FF1D34E32}"/>
    <hyperlink ref="A8" r:id="rId5" xr:uid="{D7E7C1F2-9918-45DA-9519-39464DEE54DA}"/>
    <hyperlink ref="A14" r:id="rId6" xr:uid="{93BDF10B-C53C-4184-83DD-2866C0EBFA25}"/>
    <hyperlink ref="A15" r:id="rId7" xr:uid="{0D76D36A-71F7-46E6-9FDE-35A635A99558}"/>
    <hyperlink ref="A9" r:id="rId8" xr:uid="{444C7BAB-C3F0-40BF-80E4-D31482988BAC}"/>
    <hyperlink ref="A18" r:id="rId9" display="NEMA case" xr:uid="{A12CD74F-FCFB-4446-88DC-33201CC9AF7E}"/>
    <hyperlink ref="A6" r:id="rId10" display="Cable glands" xr:uid="{74B492C1-9953-42F3-AC02-5557B12898DE}"/>
    <hyperlink ref="A10" r:id="rId11" xr:uid="{A86E3A6E-27B4-4575-B405-786011083F16}"/>
    <hyperlink ref="A12" r:id="rId12" xr:uid="{7F2DFF90-2F4C-4561-A62F-22DE6140B623}"/>
    <hyperlink ref="A3" r:id="rId13" xr:uid="{90B565A2-242F-4ACD-A1A5-18C7641032E3}"/>
    <hyperlink ref="A16" r:id="rId14" xr:uid="{8DD1ED25-4494-4DC0-B9A7-B4F2975073A1}"/>
    <hyperlink ref="A13" r:id="rId15" xr:uid="{2881607D-1737-4B5B-A57F-719CDC152426}"/>
    <hyperlink ref="A17" r:id="rId16" xr:uid="{2642B63E-39AD-4368-8AD5-15C0D2586D15}"/>
  </hyperlinks>
  <pageMargins left="0.7" right="0.7" top="0.75" bottom="0.75" header="0.3" footer="0.3"/>
  <pageSetup orientation="portrait" r:id="rId17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Ehlers, Jamison</dc:creator>
  <cp:lastModifiedBy>Ehlers, Jamison</cp:lastModifiedBy>
  <dcterms:created xsi:type="dcterms:W3CDTF">2020-07-13T15:52:28Z</dcterms:created>
  <dcterms:modified xsi:type="dcterms:W3CDTF">2020-07-20T20:52:51Z</dcterms:modified>
</cp:coreProperties>
</file>