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801"/>
  <workbookPr defaultThemeVersion="166925"/>
  <bookViews>
    <workbookView xWindow="-120" yWindow="-120" windowWidth="29040" windowHeight="16440" activeTab="0"/>
  </bookViews>
  <sheets>
    <sheet name="Tipe 2" sheetId="1" r:id="rId1"/>
  </sheets>
  <definedNames>
    <definedName name="_xlnm._FilterDatabase" localSheetId="0" hidden="1">'Tipe 2'!$A$1:$H$9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<sst xmlns="http://schemas.openxmlformats.org/spreadsheetml/2006/main" uniqueCount="52" count="52">
  <si>
    <t>Nama Penumpang</t>
  </si>
  <si>
    <t>Kode Tiket</t>
  </si>
  <si>
    <t>Kelas</t>
  </si>
  <si>
    <t>Jenis Tiket</t>
  </si>
  <si>
    <t>Tabel Kelas</t>
  </si>
  <si>
    <t>Kode</t>
  </si>
  <si>
    <t>Ekonomi</t>
  </si>
  <si>
    <t>Bisnis</t>
  </si>
  <si>
    <t>Diskon</t>
  </si>
  <si>
    <t>Harga Awal</t>
  </si>
  <si>
    <t>Harga setelah Diskon</t>
  </si>
  <si>
    <t>Tabel Jenis Tiket</t>
  </si>
  <si>
    <t>Anak</t>
  </si>
  <si>
    <t>Dewasa</t>
  </si>
  <si>
    <t>Lansia</t>
  </si>
  <si>
    <t>EKO</t>
  </si>
  <si>
    <t>BIS</t>
  </si>
  <si>
    <t>EXC</t>
  </si>
  <si>
    <t>A</t>
  </si>
  <si>
    <t>D</t>
  </si>
  <si>
    <t>L</t>
  </si>
  <si>
    <t>No.</t>
  </si>
  <si>
    <t>Charlie</t>
  </si>
  <si>
    <t>Ariel</t>
  </si>
  <si>
    <t>Baim</t>
  </si>
  <si>
    <t>Dorothy</t>
  </si>
  <si>
    <t>Elsa</t>
  </si>
  <si>
    <t>Fiona</t>
  </si>
  <si>
    <t>Gerry</t>
  </si>
  <si>
    <t>BISA</t>
  </si>
  <si>
    <t>EKOD</t>
  </si>
  <si>
    <t>EXCA</t>
  </si>
  <si>
    <t>EXCD</t>
  </si>
  <si>
    <t>EKOL</t>
  </si>
  <si>
    <t>BISD</t>
  </si>
  <si>
    <t>EKOA</t>
  </si>
  <si>
    <t>Henny</t>
  </si>
  <si>
    <t>EXCL</t>
  </si>
  <si>
    <t>Executive</t>
  </si>
  <si>
    <t>Instruksi:</t>
  </si>
  <si>
    <t>1. Kelas mengacu kepada 3 huruf pertama di kode tiket</t>
  </si>
  <si>
    <t>2. Jenis tiket mengacu pada 1 huruf terakhir di kode tiket</t>
  </si>
  <si>
    <t>4. Diskon sebesar 10% untuk semua tiket</t>
  </si>
  <si>
    <t>5. Harga setelah diskon adalah harga awal dikurangi diskon sebesar 10% tersebut</t>
  </si>
  <si>
    <t>3. Harga awal tergantung jenis tiket dan kelas masing-masing penumpang</t>
  </si>
  <si>
    <t>6. Urutkan berdasarkan nama penumpang secara alfabet</t>
  </si>
  <si>
    <t>LEFT(BISA; 3)</t>
  </si>
  <si>
    <t>LEFT(BISA; [3])</t>
  </si>
  <si>
    <t>Harga Setelah Diskon</t>
  </si>
  <si>
    <t>Pajak</t>
  </si>
  <si>
    <t>Harga setelah Pajak</t>
  </si>
  <si>
    <t>Harga setelah pajak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</si>
</sst>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_(* #,##0_);_(* \(#,##0\);_(* &quot;-&quot;??_);_(@_)"/>
    <numFmt numFmtId="165" formatCode="_(* #,##0.00_);_(* \(#,##0.00\);_(* &quot;-&quot;??_);_(@_)"/>
  </numFmts>
  <fonts count="5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i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5" fontId="4" fillId="0" borderId="0">
      <alignment vertical="bottom"/>
      <protection locked="0" hidden="0"/>
    </xf>
  </cellStyleXfs>
  <cellXfs count="21">
    <xf numFmtId="0" fontId="0" fillId="0" borderId="0" xfId="0">
      <alignment vertical="center"/>
    </xf>
    <xf numFmtId="0" fontId="1" fillId="2" borderId="0" xfId="0" applyFill="1" applyAlignment="1">
      <alignment vertical="bottom"/>
    </xf>
    <xf numFmtId="0" fontId="1" fillId="2" borderId="0" xfId="0" applyFill="1" applyAlignment="1">
      <alignment vertical="bottom" wrapText="1"/>
    </xf>
    <xf numFmtId="0" fontId="1" fillId="2" borderId="0" xfId="0" applyFill="1" applyAlignment="1">
      <alignment vertical="bottom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ill="1" applyBorder="1" applyAlignment="1">
      <alignment horizontal="center" vertical="bottom"/>
    </xf>
    <xf numFmtId="0" fontId="1" fillId="2" borderId="1" xfId="0" applyFill="1" applyBorder="1" applyAlignment="1">
      <alignment vertical="bottom"/>
    </xf>
    <xf numFmtId="0" fontId="1" fillId="2" borderId="1" xfId="0" applyFill="1" applyBorder="1" applyAlignment="1">
      <alignment vertical="bottom" wrapText="1"/>
    </xf>
    <xf numFmtId="164" fontId="1" fillId="2" borderId="1" xfId="1" applyNumberFormat="1" applyFont="1" applyFill="1" applyBorder="1" applyAlignment="1">
      <alignment vertical="bottom"/>
    </xf>
    <xf numFmtId="164" fontId="1" fillId="2" borderId="1" xfId="0" applyNumberFormat="1" applyFill="1" applyBorder="1" applyAlignment="1">
      <alignment vertical="bottom" wrapText="1"/>
    </xf>
    <xf numFmtId="164" fontId="1" fillId="2" borderId="2" xfId="0" applyNumberFormat="1" applyFill="1" applyBorder="1" applyAlignment="1">
      <alignment vertical="bottom" wrapText="1"/>
    </xf>
    <xf numFmtId="0" fontId="1" fillId="2" borderId="3" xfId="0" applyFill="1" applyBorder="1" applyAlignment="1">
      <alignment vertical="bottom" wrapText="1"/>
    </xf>
    <xf numFmtId="0" fontId="1" fillId="2" borderId="4" xfId="0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164" fontId="1" fillId="2" borderId="1" xfId="1" applyNumberFormat="1" applyFont="1" applyFill="1" applyBorder="1" applyAlignment="1">
      <alignment vertical="bottom" wrapText="1"/>
    </xf>
    <xf numFmtId="0" fontId="3" fillId="2" borderId="0" xfId="0" applyFont="1" applyFill="1" applyAlignment="1">
      <alignment vertical="bottom"/>
    </xf>
  </cellXfs>
  <cellStyles count="2">
    <cellStyle name="常规" xfId="0" builtinId="0"/>
    <cellStyle name="千位分隔" xfId="1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7"/>
  <sheetViews>
    <sheetView tabSelected="1" workbookViewId="0" topLeftCell="F1" zoomScale="83">
      <selection activeCell="J2" sqref="J2"/>
    </sheetView>
  </sheetViews>
  <sheetFormatPr defaultRowHeight="15.0" defaultColWidth="10"/>
  <cols>
    <col min="1" max="1" customWidth="1" width="11.285156" style="1"/>
    <col min="2" max="2" customWidth="1" width="13.855469" style="1"/>
    <col min="3" max="5" customWidth="1" width="13.855469" style="2"/>
    <col min="6" max="6" customWidth="1" width="13.855469" style="3"/>
    <col min="7" max="8" customWidth="1" width="13.855469" style="2"/>
    <col min="9" max="9" customWidth="1" width="11.214844" style="2"/>
    <col min="10" max="16384" customWidth="0" width="9.140625" style="1"/>
  </cols>
  <sheetData>
    <row r="1" spans="8:8" ht="45.2">
      <c r="A1" s="4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4" t="s">
        <v>9</v>
      </c>
      <c r="G1" s="5" t="s">
        <v>8</v>
      </c>
      <c r="H1" s="6" t="s">
        <v>10</v>
      </c>
      <c r="I1" s="6" t="s">
        <v>49</v>
      </c>
      <c r="J1" s="5" t="s">
        <v>51</v>
      </c>
    </row>
    <row r="2" spans="8:8" ht="15.05">
      <c r="A2" s="7">
        <v>1.0</v>
      </c>
      <c r="B2" s="8" t="s">
        <v>22</v>
      </c>
      <c r="C2" s="9" t="s">
        <v>29</v>
      </c>
      <c r="D2" s="9" t="str">
        <f>HLOOKUP(LEFT(C2,3),B$12:D13,2,FALSE)</f>
        <v>Bisnis</v>
      </c>
      <c r="E2" s="9" t="str">
        <f>VLOOKUP(RIGHT(C2,1),A$17:B$19,2,FALSE)</f>
        <v>Anak</v>
      </c>
      <c r="F2" s="10">
        <f>VLOOKUP(E2,B$17:E$19,IF(D2="Ekonomi",2,IF(D2="Bisnis",3,IF(D2="Executive",4,0))),FALSE)</f>
        <v>35000.0</v>
      </c>
      <c r="G2" s="11" t="str">
        <f>IF(F2&gt;50000,"10%","0%")</f>
        <v>0%</v>
      </c>
      <c r="H2" s="12">
        <f>F2-F2*G2</f>
        <v>35000.0</v>
      </c>
      <c r="I2" s="13" t="str">
        <f>IF(H2&gt;60000,"6%",IF(H2&gt;40000,"4%",IF(H2&gt;20000,"2%")))</f>
        <v>2%</v>
      </c>
      <c r="J2" s="14">
        <f>H2+H2*I2</f>
        <v>35700.0</v>
      </c>
    </row>
    <row r="3" spans="8:8" ht="15.05">
      <c r="A3" s="7">
        <v>2.0</v>
      </c>
      <c r="B3" s="8" t="s">
        <v>23</v>
      </c>
      <c r="C3" s="9" t="s">
        <v>30</v>
      </c>
      <c r="D3" s="9" t="str">
        <f>HLOOKUP(LEFT(C3,3),B$12:D13,2,FALSE)</f>
        <v>Ekonomi</v>
      </c>
      <c r="E3" s="9" t="str">
        <f>VLOOKUP(RIGHT(C3,1),A$17:B$19,2,FALSE)</f>
        <v>Dewasa</v>
      </c>
      <c r="F3" s="10">
        <f>VLOOKUP(E3,B$17:E$19,IF(D3="Ekonomi",2,IF(D3="Bisnis",3,IF(D3="Executive",4,0))),FALSE)</f>
        <v>50000.0</v>
      </c>
      <c r="G3" s="11" t="str">
        <f>IF(F3&gt;50000,"10%","0%")</f>
        <v>0%</v>
      </c>
      <c r="H3" s="12">
        <f>F3-F3*G3</f>
        <v>50000.0</v>
      </c>
      <c r="I3" s="13" t="str">
        <f>IF(H3&gt;60000,"6%",IF(H3&gt;40000,"4%",IF(H3&gt;20000,"2%")))</f>
        <v>4%</v>
      </c>
      <c r="J3" s="14">
        <f>H3+H3*I3</f>
        <v>52000.0</v>
      </c>
    </row>
    <row r="4" spans="8:8" ht="15.05">
      <c r="A4" s="7">
        <v>3.0</v>
      </c>
      <c r="B4" s="8" t="s">
        <v>24</v>
      </c>
      <c r="C4" s="9" t="s">
        <v>31</v>
      </c>
      <c r="D4" s="9" t="str">
        <f>HLOOKUP(LEFT(C4,3),B$12:D13,2,FALSE)</f>
        <v>Executive</v>
      </c>
      <c r="E4" s="9" t="str">
        <f>VLOOKUP(RIGHT(C4,1),A$17:B$19,2,FALSE)</f>
        <v>Anak</v>
      </c>
      <c r="F4" s="10">
        <f>VLOOKUP(E4,B$17:E$19,IF(D4="Ekonomi",2,IF(D4="Bisnis",3,IF(D4="Executive",4,0))),FALSE)</f>
        <v>45000.0</v>
      </c>
      <c r="G4" s="11" t="str">
        <f>IF(F4&gt;50000,"10%","0%")</f>
        <v>0%</v>
      </c>
      <c r="H4" s="12">
        <f>F4-F4*G4</f>
        <v>45000.0</v>
      </c>
      <c r="I4" s="13" t="str">
        <f>IF(H4&gt;60000,"6%",IF(H4&gt;40000,"4%",IF(H4&gt;20000,"2%")))</f>
        <v>4%</v>
      </c>
      <c r="J4" s="14">
        <f>H4+H4*I4</f>
        <v>46800.0</v>
      </c>
    </row>
    <row r="5" spans="8:8" ht="15.05">
      <c r="A5" s="7">
        <v>4.0</v>
      </c>
      <c r="B5" s="8" t="s">
        <v>25</v>
      </c>
      <c r="C5" s="9" t="s">
        <v>32</v>
      </c>
      <c r="D5" s="9" t="str">
        <f>HLOOKUP(LEFT(C5,3),B$12:D13,2,FALSE)</f>
        <v>Executive</v>
      </c>
      <c r="E5" s="9" t="str">
        <f>VLOOKUP(RIGHT(C5,1),A$17:B$19,2,FALSE)</f>
        <v>Dewasa</v>
      </c>
      <c r="F5" s="10">
        <f>VLOOKUP(E5,B$17:E$19,IF(D5="Ekonomi",2,IF(D5="Bisnis",3,IF(D5="Executive",4,0))),FALSE)</f>
        <v>70000.0</v>
      </c>
      <c r="G5" s="11" t="str">
        <f>IF(F5&gt;50000,"10%","0%")</f>
        <v>10%</v>
      </c>
      <c r="H5" s="12">
        <f>F5-F5*G5</f>
        <v>63000.0</v>
      </c>
      <c r="I5" s="13" t="str">
        <f>IF(H5&gt;60000,"6%",IF(H5&gt;40000,"4%",IF(H5&gt;20000,"2%")))</f>
        <v>6%</v>
      </c>
      <c r="J5" s="14">
        <f>H5+H5*I5</f>
        <v>66780.0</v>
      </c>
    </row>
    <row r="6" spans="8:8" ht="15.05">
      <c r="A6" s="7">
        <v>5.0</v>
      </c>
      <c r="B6" s="8" t="s">
        <v>26</v>
      </c>
      <c r="C6" s="9" t="s">
        <v>33</v>
      </c>
      <c r="D6" s="9" t="str">
        <f>HLOOKUP(LEFT(C6,3),B$12:D13,2,FALSE)</f>
        <v>Ekonomi</v>
      </c>
      <c r="E6" s="9" t="str">
        <f>VLOOKUP(RIGHT(C6,1),A$17:B$19,2,FALSE)</f>
        <v>Lansia</v>
      </c>
      <c r="F6" s="10">
        <f>VLOOKUP(E6,B$17:E$19,IF(D6="Ekonomi",2,IF(D6="Bisnis",3,IF(D6="Executive",4,0))),FALSE)</f>
        <v>30000.0</v>
      </c>
      <c r="G6" s="11" t="str">
        <f>IF(F6&gt;50000,"10%","0%")</f>
        <v>0%</v>
      </c>
      <c r="H6" s="12">
        <f>F6-F6*G6</f>
        <v>30000.0</v>
      </c>
      <c r="I6" s="13" t="str">
        <f>IF(H6&gt;60000,"6%",IF(H6&gt;40000,"4%",IF(H6&gt;20000,"2%")))</f>
        <v>2%</v>
      </c>
      <c r="J6" s="14">
        <f>H6+H6*I6</f>
        <v>30600.0</v>
      </c>
    </row>
    <row r="7" spans="8:8" ht="15.05">
      <c r="A7" s="7">
        <v>6.0</v>
      </c>
      <c r="B7" s="8" t="s">
        <v>27</v>
      </c>
      <c r="C7" s="9" t="s">
        <v>34</v>
      </c>
      <c r="D7" s="9" t="str">
        <f>HLOOKUP(LEFT(C7,3),B$12:D13,2,FALSE)</f>
        <v>Bisnis</v>
      </c>
      <c r="E7" s="9" t="str">
        <f>VLOOKUP(RIGHT(C7,1),A$17:B$19,2,FALSE)</f>
        <v>Dewasa</v>
      </c>
      <c r="F7" s="10">
        <f>VLOOKUP(E7,B$17:E$19,IF(D7="Ekonomi",2,IF(D7="Bisnis",3,IF(D7="Executive",4,0))),FALSE)</f>
        <v>60000.0</v>
      </c>
      <c r="G7" s="11" t="str">
        <f>IF(F7&gt;50000,"10%","0%")</f>
        <v>10%</v>
      </c>
      <c r="H7" s="12">
        <f>F7-F7*G7</f>
        <v>54000.0</v>
      </c>
      <c r="I7" s="13" t="str">
        <f>IF(H7&gt;60000,"6%",IF(H7&gt;40000,"4%",IF(H7&gt;20000,"2%")))</f>
        <v>4%</v>
      </c>
      <c r="J7" s="14">
        <f>H7+H7*I7</f>
        <v>56160.0</v>
      </c>
    </row>
    <row r="8" spans="8:8" ht="15.05">
      <c r="A8" s="7">
        <v>7.0</v>
      </c>
      <c r="B8" s="8" t="s">
        <v>28</v>
      </c>
      <c r="C8" s="9" t="s">
        <v>35</v>
      </c>
      <c r="D8" s="9" t="str">
        <f>HLOOKUP(LEFT(C8,3),B$12:D13,2,FALSE)</f>
        <v>Ekonomi</v>
      </c>
      <c r="E8" s="9" t="str">
        <f>VLOOKUP(RIGHT(C8,1),A$17:B$19,2,FALSE)</f>
        <v>Anak</v>
      </c>
      <c r="F8" s="10">
        <f>VLOOKUP(E8,B$17:E$19,IF(D8="Ekonomi",2,IF(D8="Bisnis",3,IF(D8="Executive",4,0))),FALSE)</f>
        <v>25000.0</v>
      </c>
      <c r="G8" s="11" t="str">
        <f>IF(F8&gt;50000,"10%","0%")</f>
        <v>0%</v>
      </c>
      <c r="H8" s="12">
        <f>F8-F8*G8</f>
        <v>25000.0</v>
      </c>
      <c r="I8" s="13" t="str">
        <f>IF(H8&gt;60000,"6%",IF(H8&gt;40000,"4%",IF(H8&gt;20000,"2%")))</f>
        <v>2%</v>
      </c>
      <c r="J8" s="14">
        <f>H8+H8*I8</f>
        <v>25500.0</v>
      </c>
    </row>
    <row r="9" spans="8:8" ht="15.05">
      <c r="A9" s="7">
        <v>8.0</v>
      </c>
      <c r="B9" s="8" t="s">
        <v>36</v>
      </c>
      <c r="C9" s="9" t="s">
        <v>37</v>
      </c>
      <c r="D9" s="9" t="str">
        <f>HLOOKUP(LEFT(C9,3),B$12:D13,2,FALSE)</f>
        <v>Executive</v>
      </c>
      <c r="E9" s="9" t="str">
        <f>VLOOKUP(RIGHT(C9,1),A$17:B$19,2,FALSE)</f>
        <v>Lansia</v>
      </c>
      <c r="F9" s="10">
        <f>VLOOKUP(E9,B$17:E$19,IF(D9="Ekonomi",2,IF(D9="Bisnis",3,IF(D9="Executive",4,0))),FALSE)</f>
        <v>52500.0</v>
      </c>
      <c r="G9" s="11" t="str">
        <f>IF(F9&gt;50000,"10%","0%")</f>
        <v>10%</v>
      </c>
      <c r="H9" s="12">
        <f>F9-F9*G9</f>
        <v>47250.0</v>
      </c>
      <c r="I9" s="13" t="str">
        <f>IF(H9&gt;60000,"6%",IF(H9&gt;40000,"4%",IF(H9&gt;20000,"2%")))</f>
        <v>4%</v>
      </c>
      <c r="J9" s="14">
        <f>H9+H9*I9</f>
        <v>49140.0</v>
      </c>
    </row>
    <row r="11" spans="8:8" ht="15.3">
      <c r="A11" s="15" t="s">
        <v>4</v>
      </c>
    </row>
    <row r="12" spans="8:8" ht="15.3">
      <c r="A12" s="16" t="s">
        <v>5</v>
      </c>
      <c r="B12" s="8" t="s">
        <v>15</v>
      </c>
      <c r="C12" s="9" t="s">
        <v>16</v>
      </c>
      <c r="D12" s="9" t="s">
        <v>17</v>
      </c>
    </row>
    <row r="13" spans="8:8" ht="15.3">
      <c r="A13" s="16" t="s">
        <v>2</v>
      </c>
      <c r="B13" s="8" t="s">
        <v>6</v>
      </c>
      <c r="C13" s="9" t="s">
        <v>7</v>
      </c>
      <c r="D13" s="9" t="s">
        <v>38</v>
      </c>
    </row>
    <row r="15" spans="8:8" ht="15.3">
      <c r="A15" s="15" t="s">
        <v>11</v>
      </c>
    </row>
    <row r="16" spans="8:8">
      <c r="A16" s="17" t="s">
        <v>1</v>
      </c>
      <c r="B16" s="17" t="s">
        <v>3</v>
      </c>
      <c r="C16" s="18" t="s">
        <v>6</v>
      </c>
      <c r="D16" s="18" t="s">
        <v>7</v>
      </c>
      <c r="E16" s="18" t="s">
        <v>38</v>
      </c>
    </row>
    <row r="17" spans="8:8">
      <c r="A17" s="7" t="s">
        <v>18</v>
      </c>
      <c r="B17" s="8" t="s">
        <v>12</v>
      </c>
      <c r="C17" s="19">
        <v>25000.0</v>
      </c>
      <c r="D17" s="19">
        <v>35000.0</v>
      </c>
      <c r="E17" s="19">
        <v>45000.0</v>
      </c>
    </row>
    <row r="18" spans="8:8">
      <c r="A18" s="7" t="s">
        <v>19</v>
      </c>
      <c r="B18" s="8" t="s">
        <v>13</v>
      </c>
      <c r="C18" s="19">
        <v>50000.0</v>
      </c>
      <c r="D18" s="19">
        <v>60000.0</v>
      </c>
      <c r="E18" s="19">
        <v>70000.0</v>
      </c>
    </row>
    <row r="19" spans="8:8">
      <c r="A19" s="7" t="s">
        <v>20</v>
      </c>
      <c r="B19" s="8" t="s">
        <v>14</v>
      </c>
      <c r="C19" s="19">
        <v>30000.0</v>
      </c>
      <c r="D19" s="19">
        <v>40000.0</v>
      </c>
      <c r="E19" s="19">
        <v>52500.0</v>
      </c>
    </row>
    <row r="21" spans="8:8">
      <c r="A21" s="20" t="s">
        <v>39</v>
      </c>
    </row>
    <row r="22" spans="8:8">
      <c r="A22" s="20" t="s">
        <v>40</v>
      </c>
    </row>
    <row r="23" spans="8:8">
      <c r="A23" s="20" t="s">
        <v>41</v>
      </c>
    </row>
    <row r="24" spans="8:8">
      <c r="A24" s="20" t="s">
        <v>44</v>
      </c>
    </row>
    <row r="25" spans="8:8">
      <c r="A25" s="20" t="s">
        <v>42</v>
      </c>
    </row>
    <row r="26" spans="8:8">
      <c r="A26" s="20" t="s">
        <v>43</v>
      </c>
    </row>
    <row r="27" spans="8:8">
      <c r="A27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2021-03-25T11:12:55Z</dcterms:created>
  <dcterms:modified xsi:type="dcterms:W3CDTF">2022-08-13T04:31:30Z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59c030c87a55435f8fa9dccd63bd9d93</vt:lpwstr>
  </property>
</Properties>
</file>