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Public\Excel\Holidays\"/>
    </mc:Choice>
  </mc:AlternateContent>
  <xr:revisionPtr revIDLastSave="0" documentId="13_ncr:1_{E87A827A-C2EC-483E-B31D-7709DD86227E}" xr6:coauthVersionLast="38" xr6:coauthVersionMax="38" xr10:uidLastSave="{00000000-0000-0000-0000-000000000000}"/>
  <bookViews>
    <workbookView xWindow="0" yWindow="0" windowWidth="19200" windowHeight="5985" xr2:uid="{BB3D551C-86DD-492C-88D5-70CD4B6A1CA3}"/>
  </bookViews>
  <sheets>
    <sheet name="Sheet1" sheetId="1" r:id="rId1"/>
  </sheets>
  <definedNames>
    <definedName name="Holidays">Sheet1!$E$4:$E$20</definedName>
    <definedName name="Year">Sheet1!$D$1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" i="1" l="1"/>
  <c r="I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<sst xmlns="http://schemas.openxmlformats.org/spreadsheetml/2006/main" count="22" uniqueCount="22">
  <si>
    <t>Nyår</t>
  </si>
  <si>
    <t>Trettondagen</t>
  </si>
  <si>
    <t>Långfredagen</t>
  </si>
  <si>
    <t>Påskafton</t>
  </si>
  <si>
    <t>Annandag påsk</t>
  </si>
  <si>
    <t>Första maj</t>
  </si>
  <si>
    <t>Kristinhimmelsfärd</t>
  </si>
  <si>
    <t>Nationaldagen</t>
  </si>
  <si>
    <t>Midsommarafton</t>
  </si>
  <si>
    <t>Julafton</t>
  </si>
  <si>
    <t>Juldagen</t>
  </si>
  <si>
    <t>Annandag jul</t>
  </si>
  <si>
    <t>Nyårsafton</t>
  </si>
  <si>
    <t>Nästa skärtorsdag</t>
  </si>
  <si>
    <t>Nästa långfredag</t>
  </si>
  <si>
    <t>Nästa påskafton</t>
  </si>
  <si>
    <t>Annadag påsk</t>
  </si>
  <si>
    <t>Periiod</t>
  </si>
  <si>
    <t>Year in D1</t>
  </si>
  <si>
    <t>Workdays in period</t>
  </si>
  <si>
    <t>Swedish holidays in Excel</t>
  </si>
  <si>
    <t>Workdays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</si>
</sst>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405E-7E8A-44A3-AD4C-F4E96FD8BA55}">
  <dimension ref="A1:I20"/>
  <sheetViews>
    <sheetView tabSelected="1" workbookViewId="0">
      <selection activeCell="A3" sqref="A3"/>
    </sheetView>
  </sheetViews>
  <sheetFormatPr defaultRowHeight="14.25" x14ac:dyDescent="0.45"/>
  <cols>
    <col min="4" max="4" width="15.6640625" bestFit="1" customWidth="1"/>
    <col min="5" max="5" width="16.6640625" style="1" customWidth="1"/>
    <col min="8" max="8" width="16.06640625" bestFit="1" customWidth="1"/>
    <col min="9" max="9" width="9.9296875" bestFit="1" customWidth="1"/>
  </cols>
  <sheetData>
    <row r="1" spans="1:9" x14ac:dyDescent="0.45">
      <c r="A1" t="s">
        <v>20</v>
      </c>
      <c r="D1">
        <v>2018</v>
      </c>
      <c r="E1" s="1" t="s">
        <v>18</v>
      </c>
      <c r="H1" t="s">
        <v>17</v>
      </c>
      <c r="I1" s="2">
        <f>DATE(Year,4,1)</f>
        <v>43191</v>
      </c>
    </row>
    <row r="2" spans="1:9" x14ac:dyDescent="0.45">
      <c r="A2" t="s">
        <v>21</v>
      </c>
      <c r="H2" t="s">
        <v>19</v>
      </c>
      <c r="I2">
        <f>NETWORKDAYS(I1,EOMONTH(I1,0),Holidays)</f>
        <v>20</v>
      </c>
    </row>
    <row r="4" spans="1:9" x14ac:dyDescent="0.45">
      <c r="D4" t="s">
        <v>0</v>
      </c>
      <c r="E4" s="1">
        <f>DATE(D1+1,1,1)</f>
        <v>43466</v>
      </c>
    </row>
    <row r="5" spans="1:9" x14ac:dyDescent="0.45">
      <c r="D5" t="s">
        <v>1</v>
      </c>
      <c r="E5" s="1">
        <f>DATE(D1,12,25)+12</f>
        <v>43471</v>
      </c>
    </row>
    <row r="6" spans="1:9" x14ac:dyDescent="0.45">
      <c r="D6" t="s">
        <v>2</v>
      </c>
      <c r="E6" s="1">
        <f>FLOOR(D1&amp;"-05-"&amp;DAY(MINUTE(D1/38)/2+56),7)-36</f>
        <v>43189</v>
      </c>
    </row>
    <row r="7" spans="1:9" x14ac:dyDescent="0.45">
      <c r="D7" t="s">
        <v>3</v>
      </c>
      <c r="E7" s="1">
        <f>FLOOR(D1&amp;"-05-"&amp;DAY(MINUTE(D1/38)/2+56),7)-35</f>
        <v>43190</v>
      </c>
    </row>
    <row r="8" spans="1:9" x14ac:dyDescent="0.45">
      <c r="D8" t="s">
        <v>4</v>
      </c>
      <c r="E8" s="1">
        <f>FLOOR(D1&amp;"-05-"&amp;DAY(MINUTE(D1/38)/2+56),7)-33</f>
        <v>43192</v>
      </c>
    </row>
    <row r="9" spans="1:9" x14ac:dyDescent="0.45">
      <c r="D9" t="s">
        <v>5</v>
      </c>
      <c r="E9" s="1">
        <f>DATE(D1,5,1)</f>
        <v>43221</v>
      </c>
    </row>
    <row r="10" spans="1:9" x14ac:dyDescent="0.45">
      <c r="D10" t="s">
        <v>6</v>
      </c>
      <c r="E10" s="1">
        <f>FLOOR(D1&amp;"-05-"&amp;DAY(MINUTE(D1/38)/2+56),7)-34+39</f>
        <v>43230</v>
      </c>
    </row>
    <row r="11" spans="1:9" x14ac:dyDescent="0.45">
      <c r="D11" t="s">
        <v>7</v>
      </c>
      <c r="E11" s="1">
        <f>DATE(D1,6,6)</f>
        <v>43257</v>
      </c>
    </row>
    <row r="12" spans="1:9" x14ac:dyDescent="0.45">
      <c r="D12" t="s">
        <v>8</v>
      </c>
      <c r="E12" s="1">
        <f>DATE(D1,6,7)-WEEKDAY(DATE(D1,6,7)) + IF(DAY(DATE(D1,6,7)+3*7-WEEKDAY(DATE(D1,6,7)))&gt;26,2,3)*7-1</f>
        <v>43273</v>
      </c>
    </row>
    <row r="13" spans="1:9" x14ac:dyDescent="0.45">
      <c r="D13" t="s">
        <v>9</v>
      </c>
      <c r="E13" s="1">
        <f>DATE(D1,12,24)</f>
        <v>43458</v>
      </c>
    </row>
    <row r="14" spans="1:9" x14ac:dyDescent="0.45">
      <c r="D14" t="s">
        <v>10</v>
      </c>
      <c r="E14" s="1">
        <f>DATE(D1,12,25)</f>
        <v>43459</v>
      </c>
    </row>
    <row r="15" spans="1:9" x14ac:dyDescent="0.45">
      <c r="D15" t="s">
        <v>11</v>
      </c>
      <c r="E15" s="1">
        <f>DATE(D1,12,26)</f>
        <v>43460</v>
      </c>
    </row>
    <row r="16" spans="1:9" x14ac:dyDescent="0.45">
      <c r="D16" t="s">
        <v>12</v>
      </c>
      <c r="E16" s="1">
        <f>DATE(D1,12,31)</f>
        <v>43465</v>
      </c>
    </row>
    <row r="17" spans="4:5" x14ac:dyDescent="0.45">
      <c r="D17" t="s">
        <v>13</v>
      </c>
      <c r="E17" s="1">
        <f>FLOOR((D1+1)&amp;"-05-"&amp;DAY(MINUTE((D1+1)/38)/2+56),7)-37</f>
        <v>43573</v>
      </c>
    </row>
    <row r="18" spans="4:5" x14ac:dyDescent="0.45">
      <c r="D18" t="s">
        <v>14</v>
      </c>
      <c r="E18" s="1">
        <f>FLOOR((D1+1)&amp;"-05-"&amp;DAY(MINUTE((D1+1)/38)/2+56),7)-36</f>
        <v>43574</v>
      </c>
    </row>
    <row r="19" spans="4:5" x14ac:dyDescent="0.45">
      <c r="D19" t="s">
        <v>15</v>
      </c>
      <c r="E19" s="1">
        <f>FLOOR((D1+1)&amp;"-05-"&amp;DAY(MINUTE((D1+1)/38)/2+56),7)-35</f>
        <v>43575</v>
      </c>
    </row>
    <row r="20" spans="4:5" x14ac:dyDescent="0.45">
      <c r="D20" t="s">
        <v>16</v>
      </c>
      <c r="E20" s="1">
        <f>FLOOR((D1+1)&amp;"-05-"&amp;DAY(MINUTE((D1+1)/38)/2+56),7)-33</f>
        <v>43577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Holidays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Tengmo</dc:creator>
  <cp:lastModifiedBy>Magnus Tengmo</cp:lastModifiedBy>
  <dcterms:created xsi:type="dcterms:W3CDTF">2018-11-09T08:50:15Z</dcterms:created>
  <dcterms:modified xsi:type="dcterms:W3CDTF">2018-11-11T10:39:23Z</dcterms:modified>
</cp:coreProperties>
</file>