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ttfarber/Documents/Spring 2022/Data Visualization/"/>
    </mc:Choice>
  </mc:AlternateContent>
  <xr:revisionPtr revIDLastSave="0" documentId="13_ncr:1_{8D9C91C4-7183-534A-97EA-3F9F2CBCEB39}" xr6:coauthVersionLast="47" xr6:coauthVersionMax="47" xr10:uidLastSave="{00000000-0000-0000-0000-000000000000}"/>
  <bookViews>
    <workbookView xWindow="0" yWindow="500" windowWidth="28800" windowHeight="15820" activeTab="1" xr2:uid="{206A3598-D034-47F0-8E59-AC31BF5F9385}"/>
  </bookViews>
  <sheets>
    <sheet name="Simple Charts" sheetId="1" r:id="rId1"/>
    <sheet name="Times Series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I4" i="1"/>
  <c r="I5" i="1"/>
  <c r="I6" i="1"/>
  <c r="I7" i="1"/>
  <c r="I8" i="1"/>
  <c r="I3" i="1"/>
  <c r="H8" i="1"/>
  <c r="H4" i="1"/>
  <c r="H5" i="1"/>
  <c r="H6" i="1"/>
  <c r="H7" i="1"/>
  <c r="H3" i="1"/>
  <c r="G4" i="1"/>
  <c r="G5" i="1"/>
  <c r="G6" i="1"/>
  <c r="G7" i="1"/>
  <c r="G8" i="1"/>
  <c r="G3" i="1"/>
  <c r="C6" i="1"/>
  <c r="C8" i="1"/>
  <c r="C7" i="1"/>
  <c r="C5" i="1"/>
  <c r="C4" i="1"/>
  <c r="C3" i="1"/>
</calcChain>
</file>

<file path=xl/sharedStrings.xml><?xml version="1.0" encoding="utf-8"?>
<sst xmlns="http://schemas.openxmlformats.org/spreadsheetml/2006/main" count="43" uniqueCount="42">
  <si>
    <t>Country Code</t>
  </si>
  <si>
    <t>DEU</t>
  </si>
  <si>
    <t>FRA</t>
  </si>
  <si>
    <t>GBR</t>
  </si>
  <si>
    <t>IND</t>
  </si>
  <si>
    <t>RUS</t>
  </si>
  <si>
    <t>USA</t>
  </si>
  <si>
    <t>Source: WDI</t>
  </si>
  <si>
    <t>World Development Indicators (WDI) is the primary World Bank collection of development indicators.</t>
  </si>
  <si>
    <t>Web Address: https://databank.worldbank.org/home.aspx</t>
  </si>
  <si>
    <t>Learning Objectives</t>
  </si>
  <si>
    <t>Chart Format</t>
  </si>
  <si>
    <t>Add Series</t>
  </si>
  <si>
    <t>Dual Axis</t>
  </si>
  <si>
    <t>Save Templates</t>
  </si>
  <si>
    <t xml:space="preserve">Task: </t>
  </si>
  <si>
    <t>Create a visualization that shows the imports and exports of arms by country</t>
  </si>
  <si>
    <t>Create a visualization that shows both the total and percentage armed forces personel</t>
  </si>
  <si>
    <t>Armed Forces Personnel (% of total labor force)</t>
  </si>
  <si>
    <t>Armed Forces Personnel, Total</t>
  </si>
  <si>
    <t>Arms Exports</t>
  </si>
  <si>
    <t>Arms Imports</t>
  </si>
  <si>
    <t>Insert a Chart</t>
  </si>
  <si>
    <t>Insert a Series</t>
  </si>
  <si>
    <t>*Exports and Imports are measured as TVI. https://www.sipri.org/databases/armstransfers/background</t>
  </si>
  <si>
    <t>Obs</t>
  </si>
  <si>
    <t>Year</t>
  </si>
  <si>
    <t>GDP</t>
  </si>
  <si>
    <t>Recession</t>
  </si>
  <si>
    <t>Unemployment</t>
  </si>
  <si>
    <t>https://en.wikipedia.org/wiki/List_of_recessions_in_the_United_States</t>
  </si>
  <si>
    <t>Recessions:</t>
  </si>
  <si>
    <t>US Presidents: https://en.wikipedia.org/wiki/List_of_presidents_of_the_United_States</t>
  </si>
  <si>
    <t>Combo Chart</t>
  </si>
  <si>
    <t>Mean</t>
  </si>
  <si>
    <t>Max</t>
  </si>
  <si>
    <t>na()</t>
  </si>
  <si>
    <t>if()</t>
  </si>
  <si>
    <t>ranl.avg()</t>
  </si>
  <si>
    <t>Top</t>
  </si>
  <si>
    <t>Rank</t>
  </si>
  <si>
    <t>Top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</si>
</sst>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wrapText="1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7B2AB"/>
      <color rgb="FFCC38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7222222222223"/>
          <c:y val="5.0925925925925923E-2"/>
          <c:w val="0.84397222222222223"/>
          <c:h val="0.84171296296296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'Simple Charts'!$E$2</c:f>
              <c:strCache>
                <c:ptCount val="1"/>
                <c:pt idx="0">
                  <c:v>Arms Exports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39-EF40-B1DE-8A4E29CE4967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339-EF40-B1DE-8A4E29CE49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'Simple Charts'!$B$3:$B$8</c:f>
              <c:strCache>
                <c:ptCount val="6"/>
                <c:pt idx="0">
                  <c:v>DEU</c:v>
                </c:pt>
                <c:pt idx="1">
                  <c:v>FRA</c:v>
                </c:pt>
                <c:pt idx="2">
                  <c:v>GBR</c:v>
                </c:pt>
                <c:pt idx="3">
                  <c:v>IND</c:v>
                </c:pt>
                <c:pt idx="4">
                  <c:v>RUS</c:v>
                </c:pt>
                <c:pt idx="5">
                  <c:v>USA</c:v>
                </c:pt>
              </c:strCache>
            </c:strRef>
          </c:cat>
          <c:val>
            <c:numRef>
              <c:f>'Simple Charts'!$E$3:$E$8</c:f>
              <c:numCache>
                <c:formatCode>0</c:formatCode>
                <c:ptCount val="6"/>
                <c:pt idx="0">
                  <c:v>1980000000</c:v>
                </c:pt>
                <c:pt idx="1">
                  <c:v>2302000000</c:v>
                </c:pt>
                <c:pt idx="2">
                  <c:v>1235000000</c:v>
                </c:pt>
                <c:pt idx="3">
                  <c:v>56000000</c:v>
                </c:pt>
                <c:pt idx="4">
                  <c:v>5741000000</c:v>
                </c:pt>
                <c:pt idx="5">
                  <c:v>12485000000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EF40-B1DE-8A4E29CE49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89342976"/>
        <c:axId val="789436128"/>
      </c:barChart>
      <c:lineChart>
        <c:grouping val="standard"/>
        <c:varyColors val="0"/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'Simple Charts'!$B$3:$B$8</c:f>
              <c:strCache>
                <c:ptCount val="6"/>
                <c:pt idx="0">
                  <c:v>DEU</c:v>
                </c:pt>
                <c:pt idx="1">
                  <c:v>FRA</c:v>
                </c:pt>
                <c:pt idx="2">
                  <c:v>GBR</c:v>
                </c:pt>
                <c:pt idx="3">
                  <c:v>IND</c:v>
                </c:pt>
                <c:pt idx="4">
                  <c:v>RUS</c:v>
                </c:pt>
                <c:pt idx="5">
                  <c:v>USA</c:v>
                </c:pt>
              </c:strCache>
            </c:strRef>
          </c:cat>
          <c:val>
            <c:numRef>
              <c:f>'Simple Charts'!$G$3:$G$8</c:f>
              <c:numCache>
                <c:formatCode>0</c:formatCode>
                <c:ptCount val="6"/>
                <c:pt idx="0">
                  <c:v>3966500000</c:v>
                </c:pt>
                <c:pt idx="1">
                  <c:v>3966500000</c:v>
                </c:pt>
                <c:pt idx="2">
                  <c:v>3966500000</c:v>
                </c:pt>
                <c:pt idx="3">
                  <c:v>3966500000</c:v>
                </c:pt>
                <c:pt idx="4">
                  <c:v>3966500000</c:v>
                </c:pt>
                <c:pt idx="5">
                  <c:v>3966500000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39-EF40-B1DE-8A4E29CE4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342976"/>
        <c:axId val="789436128"/>
      </c:lineChart>
      <c:catAx>
        <c:axId val="7893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36128"/>
        <c:crosses val="autoZero"/>
        <c:auto val="0"/>
        <c:lblAlgn val="ctr"/>
        <c:lblOffset val="100"/>
        <c:noMultiLvlLbl val="0"/>
      </c:catAx>
      <c:valAx>
        <c:axId val="78943612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4297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 Charts'!$E$2</c:f>
              <c:strCache>
                <c:ptCount val="1"/>
                <c:pt idx="0">
                  <c:v>Arms Exports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'Simple Charts'!$E$3:$E$8</c:f>
              <c:numCache>
                <c:formatCode>0</c:formatCode>
                <c:ptCount val="6"/>
                <c:pt idx="0">
                  <c:v>1980000000</c:v>
                </c:pt>
                <c:pt idx="1">
                  <c:v>2302000000</c:v>
                </c:pt>
                <c:pt idx="2">
                  <c:v>1235000000</c:v>
                </c:pt>
                <c:pt idx="3">
                  <c:v>56000000</c:v>
                </c:pt>
                <c:pt idx="4">
                  <c:v>5741000000</c:v>
                </c:pt>
                <c:pt idx="5">
                  <c:v>12485000000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8-CD4E-8A3C-F9098F5A3F97}"/>
            </c:ext>
          </c:extLst>
        </c:ser>
        <c:ser>
          <c:idx val="1"/>
          <c:order val="1"/>
          <c:tx>
            <c:v>Top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'Simple Charts'!$J$3:$J$8</c:f>
              <c:numCache>
                <c:formatCode>General</c:formatCode>
                <c:ptCount val="6"/>
                <c:pt idx="0">
                  <c:v>#N/A</c:v>
                </c:pt>
                <c:pt idx="1">
                  <c:v>2302000000</c:v>
                </c:pt>
                <c:pt idx="2">
                  <c:v>#N/A</c:v>
                </c:pt>
                <c:pt idx="3">
                  <c:v>#N/A</c:v>
                </c:pt>
                <c:pt idx="4">
                  <c:v>5741000000</c:v>
                </c:pt>
                <c:pt idx="5">
                  <c:v>12485000000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68-CD4E-8A3C-F9098F5A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16880800"/>
        <c:axId val="2116874800"/>
      </c:barChart>
      <c:catAx>
        <c:axId val="21168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74800"/>
        <c:crosses val="autoZero"/>
        <c:auto val="1"/>
        <c:lblAlgn val="ctr"/>
        <c:lblOffset val="100"/>
        <c:noMultiLvlLbl val="0"/>
      </c:catAx>
      <c:valAx>
        <c:axId val="21168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8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Recession</c:v>
          </c:tx>
          <c:spPr>
            <a:solidFill>
              <a:srgbClr val="FF0000">
                <a:alpha val="30000"/>
              </a:srgbClr>
            </a:solidFill>
            <a:ln>
              <a:noFill/>
            </a:ln>
            <a:effectLst/>
          </c:spPr>
          <c:invertIfNegative val="0"/>
          <c:cat>
            <c:numRef>
              <c:f>'Times Series Chart'!$B$2:$B$54</c:f>
              <c:numCache>
                <c:formatCode>General</c:formatCode>
                <c:ptCount val="5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</c:numCache>
            </c:numRef>
          </c:cat>
          <c:val>
            <c:numRef>
              <c:f>'Times Series Chart'!$D$2:$D$54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7-1347-9F55-53578C896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07132528"/>
        <c:axId val="1414832896"/>
      </c:barChart>
      <c:lineChart>
        <c:grouping val="standard"/>
        <c:varyColors val="0"/>
        <c:ser>
          <c:idx val="0"/>
          <c:order val="0"/>
          <c:tx>
            <c:strRef>
              <c:f>'Times Series Chart'!$C$1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'Times Series Chart'!$B$2:$B$54</c:f>
              <c:numCache>
                <c:formatCode>General</c:formatCode>
                <c:ptCount val="5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</c:numCache>
            </c:numRef>
          </c:cat>
          <c:val>
            <c:numRef>
              <c:f>'Times Series Chart'!$C$2:$C$54</c:f>
              <c:numCache>
                <c:formatCode>0.00</c:formatCode>
                <c:ptCount val="53"/>
                <c:pt idx="0">
                  <c:v>3170879604150.6802</c:v>
                </c:pt>
                <c:pt idx="1">
                  <c:v>3243809835046.1401</c:v>
                </c:pt>
                <c:pt idx="2">
                  <c:v>3441682234983.96</c:v>
                </c:pt>
                <c:pt idx="3">
                  <c:v>3593116253323.25</c:v>
                </c:pt>
                <c:pt idx="4">
                  <c:v>3801516996016.0098</c:v>
                </c:pt>
                <c:pt idx="5">
                  <c:v>4044814083761.0298</c:v>
                </c:pt>
                <c:pt idx="6">
                  <c:v>4307726999205.5</c:v>
                </c:pt>
                <c:pt idx="7">
                  <c:v>4415420174185.6396</c:v>
                </c:pt>
                <c:pt idx="8">
                  <c:v>4627360342546.54</c:v>
                </c:pt>
                <c:pt idx="9">
                  <c:v>4770808513165.4805</c:v>
                </c:pt>
                <c:pt idx="10">
                  <c:v>4758686862323.71</c:v>
                </c:pt>
                <c:pt idx="11">
                  <c:v>4915407665123.4297</c:v>
                </c:pt>
                <c:pt idx="12">
                  <c:v>5173903810639.6602</c:v>
                </c:pt>
                <c:pt idx="13">
                  <c:v>5466007905455.4102</c:v>
                </c:pt>
                <c:pt idx="14">
                  <c:v>5436461589443.5098</c:v>
                </c:pt>
                <c:pt idx="15">
                  <c:v>5425291617343.7002</c:v>
                </c:pt>
                <c:pt idx="16">
                  <c:v>5717613883133.7998</c:v>
                </c:pt>
                <c:pt idx="17">
                  <c:v>5982005451922.1201</c:v>
                </c:pt>
                <c:pt idx="18">
                  <c:v>6313127560814.8398</c:v>
                </c:pt>
                <c:pt idx="19">
                  <c:v>6513010666187.2002</c:v>
                </c:pt>
                <c:pt idx="20">
                  <c:v>6496288385536.04</c:v>
                </c:pt>
                <c:pt idx="21">
                  <c:v>6661145910559.2803</c:v>
                </c:pt>
                <c:pt idx="22">
                  <c:v>6541053812679.9502</c:v>
                </c:pt>
                <c:pt idx="23">
                  <c:v>6840890965131.4805</c:v>
                </c:pt>
                <c:pt idx="24">
                  <c:v>7335940248452.7695</c:v>
                </c:pt>
                <c:pt idx="25">
                  <c:v>7641823717826.4502</c:v>
                </c:pt>
                <c:pt idx="26">
                  <c:v>7906433457680.8398</c:v>
                </c:pt>
                <c:pt idx="27">
                  <c:v>8179962259689.6797</c:v>
                </c:pt>
                <c:pt idx="28">
                  <c:v>8521643077506.9199</c:v>
                </c:pt>
                <c:pt idx="29">
                  <c:v>8834613741286.0508</c:v>
                </c:pt>
                <c:pt idx="30">
                  <c:v>9001231051145.3301</c:v>
                </c:pt>
                <c:pt idx="31">
                  <c:v>8991486398945.2891</c:v>
                </c:pt>
                <c:pt idx="32">
                  <c:v>9308206336691.9609</c:v>
                </c:pt>
                <c:pt idx="33">
                  <c:v>9564446766765.8809</c:v>
                </c:pt>
                <c:pt idx="34">
                  <c:v>9949782934317.1094</c:v>
                </c:pt>
                <c:pt idx="35">
                  <c:v>10216863677326.699</c:v>
                </c:pt>
                <c:pt idx="36">
                  <c:v>10602294994341.301</c:v>
                </c:pt>
                <c:pt idx="37">
                  <c:v>11073801990034.6</c:v>
                </c:pt>
                <c:pt idx="38">
                  <c:v>11570064188987.699</c:v>
                </c:pt>
                <c:pt idx="39">
                  <c:v>12120016643945.6</c:v>
                </c:pt>
                <c:pt idx="40">
                  <c:v>12620268393365.1</c:v>
                </c:pt>
                <c:pt idx="41">
                  <c:v>12746261681131.199</c:v>
                </c:pt>
                <c:pt idx="42">
                  <c:v>12968262715349.6</c:v>
                </c:pt>
                <c:pt idx="43">
                  <c:v>13339312044507.199</c:v>
                </c:pt>
                <c:pt idx="44">
                  <c:v>13846057986118.699</c:v>
                </c:pt>
                <c:pt idx="45">
                  <c:v>14332499605579.6</c:v>
                </c:pt>
                <c:pt idx="46">
                  <c:v>14741688498026.9</c:v>
                </c:pt>
                <c:pt idx="47">
                  <c:v>15018267850123</c:v>
                </c:pt>
                <c:pt idx="48">
                  <c:v>14997755929109.699</c:v>
                </c:pt>
                <c:pt idx="49">
                  <c:v>14617299295858.1</c:v>
                </c:pt>
                <c:pt idx="50">
                  <c:v>14992052727000</c:v>
                </c:pt>
                <c:pt idx="51">
                  <c:v>15224554803720.801</c:v>
                </c:pt>
                <c:pt idx="52">
                  <c:v>15567038144849.699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7-1347-9F55-53578C896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825568"/>
        <c:axId val="1404326064"/>
      </c:lineChart>
      <c:catAx>
        <c:axId val="14028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26064"/>
        <c:crosses val="autoZero"/>
        <c:auto val="1"/>
        <c:lblAlgn val="ctr"/>
        <c:lblOffset val="100"/>
        <c:noMultiLvlLbl val="0"/>
      </c:catAx>
      <c:valAx>
        <c:axId val="14043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25568"/>
        <c:crosses val="autoZero"/>
        <c:crossBetween val="between"/>
        <c:dispUnits>
          <c:builtInUnit val="tr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14832896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32528"/>
        <c:crosses val="max"/>
        <c:crossBetween val="between"/>
      </c:valAx>
      <c:catAx>
        <c:axId val="140713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4832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588819</xdr:colOff>
      <xdr:row>1</xdr:row>
      <xdr:rowOff>146627</xdr:rowOff>
    </xdr:from>
    <xdr:to>
      <xdr:col>17</xdr:col>
      <xdr:colOff>473365</xdr:colOff>
      <xdr:row>14</xdr:row>
      <xdr:rowOff>107373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0C58B-0ED9-9847-9351-3AE3DEDB3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115452</xdr:colOff>
      <xdr:row>1</xdr:row>
      <xdr:rowOff>323272</xdr:rowOff>
    </xdr:from>
    <xdr:to>
      <xdr:col>15</xdr:col>
      <xdr:colOff>173182</xdr:colOff>
      <xdr:row>4</xdr:row>
      <xdr:rowOff>161636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89DFD6-C09B-AE47-93EC-DCFBE162E2B2}"/>
            </a:ext>
          </a:extLst>
        </xdr:cNvPr>
        <xdr:cNvSpPr txBox="1"/>
      </xdr:nvSpPr>
      <xdr:spPr>
        <a:xfrm>
          <a:off x="11349179" y="519545"/>
          <a:ext cx="2066639" cy="635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US Leads the world in Arms</a:t>
          </a:r>
          <a:r>
            <a:rPr lang="en-US" sz="1400" baseline="0"/>
            <a:t> Exports (Billions)</a:t>
          </a:r>
          <a:endParaRPr lang="en-US" sz="1400"/>
        </a:p>
      </xdr:txBody>
    </xdr:sp>
    <xdr:clientData/>
  </xdr:twoCellAnchor>
  <xdr:twoCellAnchor>
    <xdr:from>
      <xdr:col>11</xdr:col>
      <xdr:colOff>438727</xdr:colOff>
      <xdr:row>15</xdr:row>
      <xdr:rowOff>175490</xdr:rowOff>
    </xdr:from>
    <xdr:to>
      <xdr:col>18</xdr:col>
      <xdr:colOff>323273</xdr:colOff>
      <xdr:row>29</xdr:row>
      <xdr:rowOff>170872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53AC27-F1F1-0A49-9184-F4BA8F408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0.01263</cdr:x>
      <cdr:y>0.93981</cdr:y>
    </cdr:from>
    <cdr:to>
      <cdr:x>0.4798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876D7FB-C49C-DB4A-ADF7-A95EA55EEDBA}"/>
            </a:ext>
          </a:extLst>
        </cdr:cNvPr>
        <cdr:cNvSpPr txBox="1"/>
      </cdr:nvSpPr>
      <cdr:spPr>
        <a:xfrm xmlns:a="http://schemas.openxmlformats.org/drawingml/2006/main">
          <a:off x="57726" y="2578100"/>
          <a:ext cx="2135909" cy="165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Soruce:</a:t>
          </a:r>
          <a:r>
            <a:rPr lang="en-US" sz="900" baseline="0"/>
            <a:t> WDI, All values in billions</a:t>
          </a:r>
          <a:endParaRPr lang="en-US" sz="900"/>
        </a:p>
      </cdr:txBody>
    </cdr:sp>
  </cdr:relSizeAnchor>
  <cdr:relSizeAnchor xmlns:cdr="http://schemas.openxmlformats.org/drawingml/2006/chartDrawing">
    <cdr:from>
      <cdr:x>0.17424</cdr:x>
      <cdr:y>0.56944</cdr:y>
    </cdr:from>
    <cdr:to>
      <cdr:x>0.35606</cdr:x>
      <cdr:y>0.65362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1DB5FCF-1D2C-7841-A204-04053F2C79DD}"/>
            </a:ext>
          </a:extLst>
        </cdr:cNvPr>
        <cdr:cNvSpPr txBox="1"/>
      </cdr:nvSpPr>
      <cdr:spPr>
        <a:xfrm xmlns:a="http://schemas.openxmlformats.org/drawingml/2006/main">
          <a:off x="796636" y="1562100"/>
          <a:ext cx="831273" cy="230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avg.</a:t>
          </a:r>
          <a:r>
            <a:rPr lang="en-US" sz="1100" baseline="0"/>
            <a:t> 3.96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517407</xdr:colOff>
      <xdr:row>6</xdr:row>
      <xdr:rowOff>0</xdr:rowOff>
    </xdr:from>
    <xdr:to>
      <xdr:col>26</xdr:col>
      <xdr:colOff>0</xdr:colOff>
      <xdr:row>31</xdr:row>
      <xdr:rowOff>31358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D3E7F-0AB0-2A43-870C-30DBCDB5A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List_of_recessions_in_the_United_St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D1A5-375B-4BFD-92DE-FA2587411BC5}">
  <sheetPr codeName="Sheet1">
    <tabColor theme="9" tint="0.59999389629810485"/>
  </sheetPr>
  <dimension ref="B2:S26"/>
  <sheetViews>
    <sheetView showGridLines="0" topLeftCell="C2" zoomScale="110" zoomScaleNormal="110" workbookViewId="0">
      <selection activeCell="J6" sqref="J6"/>
    </sheetView>
  </sheetViews>
  <sheetFormatPr baseColWidth="10" defaultColWidth="8.83203125" defaultRowHeight="15" x14ac:dyDescent="0.2"/>
  <cols>
    <col min="2" max="2" width="13.33203125" bestFit="1" customWidth="1"/>
    <col min="3" max="3" width="22" customWidth="1"/>
    <col min="4" max="4" width="17.33203125" customWidth="1"/>
    <col min="5" max="5" width="13.1640625" customWidth="1"/>
    <col min="6" max="6" width="14.33203125" customWidth="1"/>
    <col min="7" max="7" width="11.1640625" bestFit="1" customWidth="1"/>
    <col min="8" max="8" width="12.1640625" bestFit="1" customWidth="1"/>
  </cols>
  <sheetData>
    <row r="2" spans="2:19" ht="32" x14ac:dyDescent="0.2">
      <c r="B2" s="13" t="s">
        <v>0</v>
      </c>
      <c r="C2" s="13" t="s">
        <v>18</v>
      </c>
      <c r="D2" s="13" t="s">
        <v>19</v>
      </c>
      <c r="E2" s="13" t="s">
        <v>20</v>
      </c>
      <c r="F2" s="13" t="s">
        <v>21</v>
      </c>
      <c r="G2" s="13" t="s">
        <v>34</v>
      </c>
      <c r="H2" s="13" t="s">
        <v>35</v>
      </c>
      <c r="I2" s="13" t="s">
        <v>40</v>
      </c>
      <c r="J2" s="13" t="s">
        <v>41</v>
      </c>
      <c r="S2" t="s">
        <v>39</v>
      </c>
    </row>
    <row r="3" spans="2:19" x14ac:dyDescent="0.2">
      <c r="B3" s="5" t="s">
        <v>1</v>
      </c>
      <c r="C3" s="7">
        <f>0.414802293589366/100</f>
        <v>4.1480229358936598E-3</v>
      </c>
      <c r="D3" s="5">
        <v>180000</v>
      </c>
      <c r="E3" s="6">
        <v>1980000000</v>
      </c>
      <c r="F3" s="6">
        <v>43000000</v>
      </c>
      <c r="G3" s="14">
        <f>AVERAGE($E$3:$E$8)</f>
        <v>3966500000</v>
      </c>
      <c r="H3" t="e">
        <f>NA()</f>
        <v>#N/A</v>
      </c>
      <c r="I3">
        <f>_xlfn.RANK.AVG(E3,$E$3:$E$8)</f>
        <v>4</v>
      </c>
      <c r="J3" t="e">
        <f>IF(I3&lt;=$S$3,E3,NA())</f>
        <v>#N/A</v>
      </c>
      <c r="S3">
        <v>3</v>
      </c>
    </row>
    <row r="4" spans="2:19" x14ac:dyDescent="0.2">
      <c r="B4" s="5" t="s">
        <v>2</v>
      </c>
      <c r="C4" s="7">
        <f>1.01473105231048/100</f>
        <v>1.01473105231048E-2</v>
      </c>
      <c r="D4" s="5">
        <v>307000</v>
      </c>
      <c r="E4" s="6">
        <v>2302000000</v>
      </c>
      <c r="F4" s="6">
        <v>75000000</v>
      </c>
      <c r="G4" s="14">
        <f t="shared" ref="G4:G8" si="0">AVERAGE($E$3:$E$8)</f>
        <v>3966500000</v>
      </c>
      <c r="H4" t="e">
        <f>NA()</f>
        <v>#N/A</v>
      </c>
      <c r="I4">
        <f t="shared" ref="I4:I8" si="1">_xlfn.RANK.AVG(E4,$E$3:$E$8)</f>
        <v>3</v>
      </c>
      <c r="J4">
        <f t="shared" ref="J4:J8" si="2">IF(I4&lt;=$S$3,E4,NA())</f>
        <v>2302000000</v>
      </c>
    </row>
    <row r="5" spans="2:19" x14ac:dyDescent="0.2">
      <c r="B5" s="5" t="s">
        <v>3</v>
      </c>
      <c r="C5" s="7">
        <f>0.436539217370721/100</f>
        <v>4.3653921737072101E-3</v>
      </c>
      <c r="D5" s="5">
        <v>148000</v>
      </c>
      <c r="E5" s="6">
        <v>1235000000</v>
      </c>
      <c r="F5" s="6">
        <v>952000000</v>
      </c>
      <c r="G5" s="14">
        <f t="shared" si="0"/>
        <v>3966500000</v>
      </c>
      <c r="H5" t="e">
        <f>NA()</f>
        <v>#N/A</v>
      </c>
      <c r="I5">
        <f t="shared" si="1"/>
        <v>5</v>
      </c>
      <c r="J5" t="e">
        <f t="shared" si="2"/>
        <v>#N/A</v>
      </c>
    </row>
    <row r="6" spans="2:19" x14ac:dyDescent="0.2">
      <c r="B6" s="5" t="s">
        <v>4</v>
      </c>
      <c r="C6" s="7">
        <f>0.599855155661156/100</f>
        <v>5.9985515566115602E-3</v>
      </c>
      <c r="D6" s="5">
        <v>3031000</v>
      </c>
      <c r="E6" s="6">
        <v>56000000</v>
      </c>
      <c r="F6" s="6">
        <v>2917000000</v>
      </c>
      <c r="G6" s="14">
        <f t="shared" si="0"/>
        <v>3966500000</v>
      </c>
      <c r="H6" t="e">
        <f>NA()</f>
        <v>#N/A</v>
      </c>
      <c r="I6">
        <f t="shared" si="1"/>
        <v>6</v>
      </c>
      <c r="J6" t="e">
        <f t="shared" si="2"/>
        <v>#N/A</v>
      </c>
    </row>
    <row r="7" spans="2:19" x14ac:dyDescent="0.2">
      <c r="B7" s="5" t="s">
        <v>5</v>
      </c>
      <c r="C7" s="7">
        <f>1.95738477186149/100</f>
        <v>1.9573847718614902E-2</v>
      </c>
      <c r="D7" s="5">
        <v>1454000</v>
      </c>
      <c r="E7" s="6">
        <v>5741000000</v>
      </c>
      <c r="F7" s="6">
        <v>93000000</v>
      </c>
      <c r="G7" s="14">
        <f t="shared" si="0"/>
        <v>3966500000</v>
      </c>
      <c r="H7" t="e">
        <f>NA()</f>
        <v>#N/A</v>
      </c>
      <c r="I7">
        <f t="shared" si="1"/>
        <v>2</v>
      </c>
      <c r="J7">
        <f t="shared" si="2"/>
        <v>5741000000</v>
      </c>
    </row>
    <row r="8" spans="2:19" ht="16" thickBot="1" x14ac:dyDescent="0.25">
      <c r="B8" s="8" t="s">
        <v>6</v>
      </c>
      <c r="C8" s="10">
        <f>0.826908430271817/100</f>
        <v>8.2690843027181712E-3</v>
      </c>
      <c r="D8" s="8">
        <v>1359000</v>
      </c>
      <c r="E8" s="9">
        <v>12485000000</v>
      </c>
      <c r="F8" s="9">
        <v>524000000</v>
      </c>
      <c r="G8" s="14">
        <f t="shared" si="0"/>
        <v>3966500000</v>
      </c>
      <c r="H8" s="14">
        <f>MAX(E3:E8)</f>
        <v>12485000000</v>
      </c>
      <c r="I8">
        <f t="shared" si="1"/>
        <v>1</v>
      </c>
      <c r="J8">
        <f t="shared" si="2"/>
        <v>12485000000</v>
      </c>
    </row>
    <row r="9" spans="2:19" ht="16" thickTop="1" x14ac:dyDescent="0.2">
      <c r="B9" s="2" t="s">
        <v>24</v>
      </c>
    </row>
    <row r="10" spans="2:19" x14ac:dyDescent="0.2">
      <c r="B10" s="2" t="s">
        <v>7</v>
      </c>
    </row>
    <row r="11" spans="2:19" x14ac:dyDescent="0.2">
      <c r="B11" s="2" t="s">
        <v>9</v>
      </c>
    </row>
    <row r="12" spans="2:19" x14ac:dyDescent="0.2">
      <c r="B12" s="2" t="s">
        <v>8</v>
      </c>
    </row>
    <row r="14" spans="2:19" x14ac:dyDescent="0.2">
      <c r="G14" t="s">
        <v>36</v>
      </c>
      <c r="H14" t="s">
        <v>37</v>
      </c>
      <c r="I14" t="s">
        <v>38</v>
      </c>
    </row>
    <row r="15" spans="2:19" x14ac:dyDescent="0.2">
      <c r="B15" s="3" t="s">
        <v>15</v>
      </c>
    </row>
    <row r="16" spans="2:19" x14ac:dyDescent="0.2">
      <c r="B16" s="4" t="s">
        <v>16</v>
      </c>
    </row>
    <row r="17" spans="2:2" x14ac:dyDescent="0.2">
      <c r="B17" s="4" t="s">
        <v>17</v>
      </c>
    </row>
    <row r="19" spans="2:2" x14ac:dyDescent="0.2">
      <c r="B19" s="3" t="s">
        <v>10</v>
      </c>
    </row>
    <row r="20" spans="2:2" x14ac:dyDescent="0.2">
      <c r="B20" t="s">
        <v>22</v>
      </c>
    </row>
    <row r="21" spans="2:2" x14ac:dyDescent="0.2">
      <c r="B21" t="s">
        <v>23</v>
      </c>
    </row>
    <row r="22" spans="2:2" x14ac:dyDescent="0.2">
      <c r="B22" s="4" t="s">
        <v>11</v>
      </c>
    </row>
    <row r="23" spans="2:2" x14ac:dyDescent="0.2">
      <c r="B23" s="4" t="s">
        <v>12</v>
      </c>
    </row>
    <row r="24" spans="2:2" x14ac:dyDescent="0.2">
      <c r="B24" s="4" t="s">
        <v>14</v>
      </c>
    </row>
    <row r="25" spans="2:2" x14ac:dyDescent="0.2">
      <c r="B25" s="4" t="s">
        <v>33</v>
      </c>
    </row>
    <row r="26" spans="2:2" x14ac:dyDescent="0.2">
      <c r="B26" s="4" t="s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58C7-8517-492E-B219-032FBDEA3EA7}">
  <sheetPr codeName="Sheet2">
    <tabColor theme="9" tint="0.59999389629810485"/>
  </sheetPr>
  <dimension ref="A1:E58"/>
  <sheetViews>
    <sheetView tabSelected="1" topLeftCell="A2" zoomScale="81" zoomScaleNormal="70" workbookViewId="0">
      <selection activeCell="AD12" sqref="AD12"/>
    </sheetView>
  </sheetViews>
  <sheetFormatPr baseColWidth="10" defaultColWidth="8.83203125" defaultRowHeight="15" x14ac:dyDescent="0.2"/>
  <cols>
    <col min="1" max="2" width="9" bestFit="1" customWidth="1"/>
    <col min="3" max="3" width="17.83203125" bestFit="1" customWidth="1"/>
    <col min="4" max="4" width="9.1640625" bestFit="1" customWidth="1"/>
    <col min="5" max="5" width="14" bestFit="1" customWidth="1"/>
  </cols>
  <sheetData>
    <row r="1" spans="1:5" x14ac:dyDescent="0.2">
      <c r="A1" s="11" t="s">
        <v>25</v>
      </c>
      <c r="B1" s="11" t="s">
        <v>26</v>
      </c>
      <c r="C1" s="11" t="s">
        <v>27</v>
      </c>
      <c r="D1" s="11" t="s">
        <v>28</v>
      </c>
      <c r="E1" s="11" t="s">
        <v>29</v>
      </c>
    </row>
    <row r="2" spans="1:5" x14ac:dyDescent="0.2">
      <c r="A2" s="1">
        <v>1</v>
      </c>
      <c r="B2" s="1">
        <v>1960</v>
      </c>
      <c r="C2" s="12">
        <v>3170879604150.6802</v>
      </c>
      <c r="D2" s="1">
        <v>1</v>
      </c>
      <c r="E2" s="1">
        <v>5.5</v>
      </c>
    </row>
    <row r="3" spans="1:5" x14ac:dyDescent="0.2">
      <c r="A3" s="1">
        <v>2</v>
      </c>
      <c r="B3" s="1">
        <v>1961</v>
      </c>
      <c r="C3" s="12">
        <v>3243809835046.1401</v>
      </c>
      <c r="D3" s="1">
        <v>1</v>
      </c>
      <c r="E3" s="1">
        <v>6.7</v>
      </c>
    </row>
    <row r="4" spans="1:5" x14ac:dyDescent="0.2">
      <c r="A4" s="1">
        <v>3</v>
      </c>
      <c r="B4" s="1">
        <v>1962</v>
      </c>
      <c r="C4" s="12">
        <v>3441682234983.96</v>
      </c>
      <c r="D4" s="1">
        <v>0</v>
      </c>
      <c r="E4" s="1">
        <v>5.5</v>
      </c>
    </row>
    <row r="5" spans="1:5" x14ac:dyDescent="0.2">
      <c r="A5" s="1">
        <v>4</v>
      </c>
      <c r="B5" s="1">
        <v>1963</v>
      </c>
      <c r="C5" s="12">
        <v>3593116253323.25</v>
      </c>
      <c r="D5" s="1">
        <v>0</v>
      </c>
      <c r="E5" s="1">
        <v>5.7</v>
      </c>
    </row>
    <row r="6" spans="1:5" x14ac:dyDescent="0.2">
      <c r="A6" s="1">
        <v>5</v>
      </c>
      <c r="B6" s="1">
        <v>1964</v>
      </c>
      <c r="C6" s="12">
        <v>3801516996016.0098</v>
      </c>
      <c r="D6" s="1">
        <v>0</v>
      </c>
      <c r="E6" s="1">
        <v>5.2</v>
      </c>
    </row>
    <row r="7" spans="1:5" x14ac:dyDescent="0.2">
      <c r="A7" s="1">
        <v>6</v>
      </c>
      <c r="B7" s="1">
        <v>1965</v>
      </c>
      <c r="C7" s="12">
        <v>4044814083761.0298</v>
      </c>
      <c r="D7" s="1">
        <v>0</v>
      </c>
      <c r="E7" s="1">
        <v>4.5</v>
      </c>
    </row>
    <row r="8" spans="1:5" x14ac:dyDescent="0.2">
      <c r="A8" s="1">
        <v>7</v>
      </c>
      <c r="B8" s="1">
        <v>1966</v>
      </c>
      <c r="C8" s="12">
        <v>4307726999205.5</v>
      </c>
      <c r="D8" s="1">
        <v>0</v>
      </c>
      <c r="E8" s="1">
        <v>3.8</v>
      </c>
    </row>
    <row r="9" spans="1:5" x14ac:dyDescent="0.2">
      <c r="A9" s="1">
        <v>8</v>
      </c>
      <c r="B9" s="1">
        <v>1967</v>
      </c>
      <c r="C9" s="12">
        <v>4415420174185.6396</v>
      </c>
      <c r="D9" s="1">
        <v>0</v>
      </c>
      <c r="E9" s="1">
        <v>3.8</v>
      </c>
    </row>
    <row r="10" spans="1:5" x14ac:dyDescent="0.2">
      <c r="A10" s="1">
        <v>9</v>
      </c>
      <c r="B10" s="1">
        <v>1968</v>
      </c>
      <c r="C10" s="12">
        <v>4627360342546.54</v>
      </c>
      <c r="D10" s="1">
        <v>0</v>
      </c>
      <c r="E10" s="1">
        <v>3.6</v>
      </c>
    </row>
    <row r="11" spans="1:5" x14ac:dyDescent="0.2">
      <c r="A11" s="1">
        <v>10</v>
      </c>
      <c r="B11" s="1">
        <v>1969</v>
      </c>
      <c r="C11" s="12">
        <v>4770808513165.4805</v>
      </c>
      <c r="D11" s="1">
        <v>1</v>
      </c>
      <c r="E11" s="1">
        <v>3.5</v>
      </c>
    </row>
    <row r="12" spans="1:5" x14ac:dyDescent="0.2">
      <c r="A12" s="1">
        <v>11</v>
      </c>
      <c r="B12" s="1">
        <v>1970</v>
      </c>
      <c r="C12" s="12">
        <v>4758686862323.71</v>
      </c>
      <c r="D12" s="1">
        <v>1</v>
      </c>
      <c r="E12" s="1">
        <v>4.9000000000000004</v>
      </c>
    </row>
    <row r="13" spans="1:5" x14ac:dyDescent="0.2">
      <c r="A13" s="1">
        <v>12</v>
      </c>
      <c r="B13" s="1">
        <v>1971</v>
      </c>
      <c r="C13" s="12">
        <v>4915407665123.4297</v>
      </c>
      <c r="D13" s="1">
        <v>0</v>
      </c>
      <c r="E13" s="1">
        <v>5.9</v>
      </c>
    </row>
    <row r="14" spans="1:5" x14ac:dyDescent="0.2">
      <c r="A14" s="1">
        <v>13</v>
      </c>
      <c r="B14" s="1">
        <v>1972</v>
      </c>
      <c r="C14" s="12">
        <v>5173903810639.6602</v>
      </c>
      <c r="D14" s="1">
        <v>0</v>
      </c>
      <c r="E14" s="1">
        <v>5.6</v>
      </c>
    </row>
    <row r="15" spans="1:5" x14ac:dyDescent="0.2">
      <c r="A15" s="1">
        <v>14</v>
      </c>
      <c r="B15" s="1">
        <v>1973</v>
      </c>
      <c r="C15" s="12">
        <v>5466007905455.4102</v>
      </c>
      <c r="D15" s="1">
        <v>1</v>
      </c>
      <c r="E15" s="1">
        <v>4.9000000000000004</v>
      </c>
    </row>
    <row r="16" spans="1:5" x14ac:dyDescent="0.2">
      <c r="A16" s="1">
        <v>15</v>
      </c>
      <c r="B16" s="1">
        <v>1974</v>
      </c>
      <c r="C16" s="12">
        <v>5436461589443.5098</v>
      </c>
      <c r="D16" s="1">
        <v>1</v>
      </c>
      <c r="E16" s="1">
        <v>5.6</v>
      </c>
    </row>
    <row r="17" spans="1:5" x14ac:dyDescent="0.2">
      <c r="A17" s="1">
        <v>16</v>
      </c>
      <c r="B17" s="1">
        <v>1975</v>
      </c>
      <c r="C17" s="12">
        <v>5425291617343.7002</v>
      </c>
      <c r="D17" s="1">
        <v>1</v>
      </c>
      <c r="E17" s="1">
        <v>8.5</v>
      </c>
    </row>
    <row r="18" spans="1:5" x14ac:dyDescent="0.2">
      <c r="A18" s="1">
        <v>17</v>
      </c>
      <c r="B18" s="1">
        <v>1976</v>
      </c>
      <c r="C18" s="12">
        <v>5717613883133.7998</v>
      </c>
      <c r="D18" s="1">
        <v>0</v>
      </c>
      <c r="E18" s="1">
        <v>7.7</v>
      </c>
    </row>
    <row r="19" spans="1:5" x14ac:dyDescent="0.2">
      <c r="A19" s="1">
        <v>18</v>
      </c>
      <c r="B19" s="1">
        <v>1977</v>
      </c>
      <c r="C19" s="12">
        <v>5982005451922.1201</v>
      </c>
      <c r="D19" s="1">
        <v>0</v>
      </c>
      <c r="E19" s="1">
        <v>7.1</v>
      </c>
    </row>
    <row r="20" spans="1:5" x14ac:dyDescent="0.2">
      <c r="A20" s="1">
        <v>19</v>
      </c>
      <c r="B20" s="1">
        <v>1978</v>
      </c>
      <c r="C20" s="12">
        <v>6313127560814.8398</v>
      </c>
      <c r="D20" s="1">
        <v>0</v>
      </c>
      <c r="E20" s="1">
        <v>6.1</v>
      </c>
    </row>
    <row r="21" spans="1:5" x14ac:dyDescent="0.2">
      <c r="A21" s="1">
        <v>20</v>
      </c>
      <c r="B21" s="1">
        <v>1979</v>
      </c>
      <c r="C21" s="12">
        <v>6513010666187.2002</v>
      </c>
      <c r="D21" s="1">
        <v>0</v>
      </c>
      <c r="E21" s="1">
        <v>5.8</v>
      </c>
    </row>
    <row r="22" spans="1:5" x14ac:dyDescent="0.2">
      <c r="A22" s="1">
        <v>21</v>
      </c>
      <c r="B22" s="1">
        <v>1980</v>
      </c>
      <c r="C22" s="12">
        <v>6496288385536.04</v>
      </c>
      <c r="D22" s="1">
        <v>1</v>
      </c>
      <c r="E22" s="1">
        <v>7.1</v>
      </c>
    </row>
    <row r="23" spans="1:5" x14ac:dyDescent="0.2">
      <c r="A23" s="1">
        <v>22</v>
      </c>
      <c r="B23" s="1">
        <v>1981</v>
      </c>
      <c r="C23" s="12">
        <v>6661145910559.2803</v>
      </c>
      <c r="D23" s="1">
        <v>1</v>
      </c>
      <c r="E23" s="1">
        <v>7.6</v>
      </c>
    </row>
    <row r="24" spans="1:5" x14ac:dyDescent="0.2">
      <c r="A24" s="1">
        <v>23</v>
      </c>
      <c r="B24" s="1">
        <v>1982</v>
      </c>
      <c r="C24" s="12">
        <v>6541053812679.9502</v>
      </c>
      <c r="D24" s="1">
        <v>1</v>
      </c>
      <c r="E24" s="1">
        <v>9.6999999999999993</v>
      </c>
    </row>
    <row r="25" spans="1:5" x14ac:dyDescent="0.2">
      <c r="A25" s="1">
        <v>24</v>
      </c>
      <c r="B25" s="1">
        <v>1983</v>
      </c>
      <c r="C25" s="12">
        <v>6840890965131.4805</v>
      </c>
      <c r="D25" s="1">
        <v>0</v>
      </c>
      <c r="E25" s="1">
        <v>9.6</v>
      </c>
    </row>
    <row r="26" spans="1:5" x14ac:dyDescent="0.2">
      <c r="A26" s="1">
        <v>25</v>
      </c>
      <c r="B26" s="1">
        <v>1984</v>
      </c>
      <c r="C26" s="12">
        <v>7335940248452.7695</v>
      </c>
      <c r="D26" s="1">
        <v>0</v>
      </c>
      <c r="E26" s="1">
        <v>7.5</v>
      </c>
    </row>
    <row r="27" spans="1:5" x14ac:dyDescent="0.2">
      <c r="A27" s="1">
        <v>26</v>
      </c>
      <c r="B27" s="1">
        <v>1985</v>
      </c>
      <c r="C27" s="12">
        <v>7641823717826.4502</v>
      </c>
      <c r="D27" s="1">
        <v>0</v>
      </c>
      <c r="E27" s="1">
        <v>7.2</v>
      </c>
    </row>
    <row r="28" spans="1:5" x14ac:dyDescent="0.2">
      <c r="A28" s="1">
        <v>27</v>
      </c>
      <c r="B28" s="1">
        <v>1986</v>
      </c>
      <c r="C28" s="12">
        <v>7906433457680.8398</v>
      </c>
      <c r="D28" s="1">
        <v>0</v>
      </c>
      <c r="E28" s="1">
        <v>7</v>
      </c>
    </row>
    <row r="29" spans="1:5" x14ac:dyDescent="0.2">
      <c r="A29" s="1">
        <v>28</v>
      </c>
      <c r="B29" s="1">
        <v>1987</v>
      </c>
      <c r="C29" s="12">
        <v>8179962259689.6797</v>
      </c>
      <c r="D29" s="1">
        <v>0</v>
      </c>
      <c r="E29" s="1">
        <v>6.2</v>
      </c>
    </row>
    <row r="30" spans="1:5" x14ac:dyDescent="0.2">
      <c r="A30" s="1">
        <v>29</v>
      </c>
      <c r="B30" s="1">
        <v>1988</v>
      </c>
      <c r="C30" s="12">
        <v>8521643077506.9199</v>
      </c>
      <c r="D30" s="1">
        <v>0</v>
      </c>
      <c r="E30" s="1">
        <v>5.5</v>
      </c>
    </row>
    <row r="31" spans="1:5" x14ac:dyDescent="0.2">
      <c r="A31" s="1">
        <v>30</v>
      </c>
      <c r="B31" s="1">
        <v>1989</v>
      </c>
      <c r="C31" s="12">
        <v>8834613741286.0508</v>
      </c>
      <c r="D31" s="1">
        <v>0</v>
      </c>
      <c r="E31" s="1">
        <v>5.3</v>
      </c>
    </row>
    <row r="32" spans="1:5" x14ac:dyDescent="0.2">
      <c r="A32" s="1">
        <v>31</v>
      </c>
      <c r="B32" s="1">
        <v>1990</v>
      </c>
      <c r="C32" s="12">
        <v>9001231051145.3301</v>
      </c>
      <c r="D32" s="1">
        <v>1</v>
      </c>
      <c r="E32" s="1">
        <v>5.6</v>
      </c>
    </row>
    <row r="33" spans="1:5" x14ac:dyDescent="0.2">
      <c r="A33" s="1">
        <v>32</v>
      </c>
      <c r="B33" s="1">
        <v>1991</v>
      </c>
      <c r="C33" s="12">
        <v>8991486398945.2891</v>
      </c>
      <c r="D33" s="1">
        <v>1</v>
      </c>
      <c r="E33" s="1">
        <v>6.8</v>
      </c>
    </row>
    <row r="34" spans="1:5" x14ac:dyDescent="0.2">
      <c r="A34" s="1">
        <v>33</v>
      </c>
      <c r="B34" s="1">
        <v>1992</v>
      </c>
      <c r="C34" s="12">
        <v>9308206336691.9609</v>
      </c>
      <c r="D34" s="1">
        <v>0</v>
      </c>
      <c r="E34" s="1">
        <v>7.5</v>
      </c>
    </row>
    <row r="35" spans="1:5" x14ac:dyDescent="0.2">
      <c r="A35" s="1">
        <v>34</v>
      </c>
      <c r="B35" s="1">
        <v>1993</v>
      </c>
      <c r="C35" s="12">
        <v>9564446766765.8809</v>
      </c>
      <c r="D35" s="1">
        <v>0</v>
      </c>
      <c r="E35" s="1">
        <v>6.9</v>
      </c>
    </row>
    <row r="36" spans="1:5" x14ac:dyDescent="0.2">
      <c r="A36" s="1">
        <v>35</v>
      </c>
      <c r="B36" s="1">
        <v>1994</v>
      </c>
      <c r="C36" s="12">
        <v>9949782934317.1094</v>
      </c>
      <c r="D36" s="1">
        <v>0</v>
      </c>
      <c r="E36" s="1">
        <v>6.1</v>
      </c>
    </row>
    <row r="37" spans="1:5" x14ac:dyDescent="0.2">
      <c r="A37" s="1">
        <v>36</v>
      </c>
      <c r="B37" s="1">
        <v>1995</v>
      </c>
      <c r="C37" s="12">
        <v>10216863677326.699</v>
      </c>
      <c r="D37" s="1">
        <v>0</v>
      </c>
      <c r="E37" s="1">
        <v>5.6</v>
      </c>
    </row>
    <row r="38" spans="1:5" x14ac:dyDescent="0.2">
      <c r="A38" s="1">
        <v>37</v>
      </c>
      <c r="B38" s="1">
        <v>1996</v>
      </c>
      <c r="C38" s="12">
        <v>10602294994341.301</v>
      </c>
      <c r="D38" s="1">
        <v>0</v>
      </c>
      <c r="E38" s="1">
        <v>5.4</v>
      </c>
    </row>
    <row r="39" spans="1:5" x14ac:dyDescent="0.2">
      <c r="A39" s="1">
        <v>38</v>
      </c>
      <c r="B39" s="1">
        <v>1997</v>
      </c>
      <c r="C39" s="12">
        <v>11073801990034.6</v>
      </c>
      <c r="D39" s="1">
        <v>0</v>
      </c>
      <c r="E39" s="1">
        <v>4.9000000000000004</v>
      </c>
    </row>
    <row r="40" spans="1:5" x14ac:dyDescent="0.2">
      <c r="A40" s="1">
        <v>39</v>
      </c>
      <c r="B40" s="1">
        <v>1998</v>
      </c>
      <c r="C40" s="12">
        <v>11570064188987.699</v>
      </c>
      <c r="D40" s="1">
        <v>0</v>
      </c>
      <c r="E40" s="1">
        <v>4.5</v>
      </c>
    </row>
    <row r="41" spans="1:5" x14ac:dyDescent="0.2">
      <c r="A41" s="1">
        <v>40</v>
      </c>
      <c r="B41" s="1">
        <v>1999</v>
      </c>
      <c r="C41" s="12">
        <v>12120016643945.6</v>
      </c>
      <c r="D41" s="1">
        <v>0</v>
      </c>
      <c r="E41" s="1">
        <v>4.2</v>
      </c>
    </row>
    <row r="42" spans="1:5" x14ac:dyDescent="0.2">
      <c r="A42" s="1">
        <v>41</v>
      </c>
      <c r="B42" s="1">
        <v>2000</v>
      </c>
      <c r="C42" s="12">
        <v>12620268393365.1</v>
      </c>
      <c r="D42" s="1">
        <v>0</v>
      </c>
      <c r="E42" s="1">
        <v>4</v>
      </c>
    </row>
    <row r="43" spans="1:5" x14ac:dyDescent="0.2">
      <c r="A43" s="1">
        <v>42</v>
      </c>
      <c r="B43" s="1">
        <v>2001</v>
      </c>
      <c r="C43" s="12">
        <v>12746261681131.199</v>
      </c>
      <c r="D43" s="1">
        <v>1</v>
      </c>
      <c r="E43" s="1">
        <v>4.7</v>
      </c>
    </row>
    <row r="44" spans="1:5" x14ac:dyDescent="0.2">
      <c r="A44" s="1">
        <v>43</v>
      </c>
      <c r="B44" s="1">
        <v>2002</v>
      </c>
      <c r="C44" s="12">
        <v>12968262715349.6</v>
      </c>
      <c r="D44" s="1">
        <v>0</v>
      </c>
      <c r="E44" s="1">
        <v>5.8</v>
      </c>
    </row>
    <row r="45" spans="1:5" x14ac:dyDescent="0.2">
      <c r="A45" s="1">
        <v>44</v>
      </c>
      <c r="B45" s="1">
        <v>2003</v>
      </c>
      <c r="C45" s="12">
        <v>13339312044507.199</v>
      </c>
      <c r="D45" s="1">
        <v>0</v>
      </c>
      <c r="E45" s="1">
        <v>6</v>
      </c>
    </row>
    <row r="46" spans="1:5" x14ac:dyDescent="0.2">
      <c r="A46" s="1">
        <v>45</v>
      </c>
      <c r="B46" s="1">
        <v>2004</v>
      </c>
      <c r="C46" s="12">
        <v>13846057986118.699</v>
      </c>
      <c r="D46" s="1">
        <v>0</v>
      </c>
      <c r="E46" s="1">
        <v>5.5</v>
      </c>
    </row>
    <row r="47" spans="1:5" x14ac:dyDescent="0.2">
      <c r="A47" s="1">
        <v>46</v>
      </c>
      <c r="B47" s="1">
        <v>2005</v>
      </c>
      <c r="C47" s="12">
        <v>14332499605579.6</v>
      </c>
      <c r="D47" s="1">
        <v>0</v>
      </c>
      <c r="E47" s="1">
        <v>5.0999999999999996</v>
      </c>
    </row>
    <row r="48" spans="1:5" x14ac:dyDescent="0.2">
      <c r="A48" s="1">
        <v>47</v>
      </c>
      <c r="B48" s="1">
        <v>2006</v>
      </c>
      <c r="C48" s="12">
        <v>14741688498026.9</v>
      </c>
      <c r="D48" s="1">
        <v>0</v>
      </c>
      <c r="E48" s="1">
        <v>4.5999999999999996</v>
      </c>
    </row>
    <row r="49" spans="1:5" x14ac:dyDescent="0.2">
      <c r="A49" s="1">
        <v>48</v>
      </c>
      <c r="B49" s="1">
        <v>2007</v>
      </c>
      <c r="C49" s="12">
        <v>15018267850123</v>
      </c>
      <c r="D49" s="1">
        <v>1</v>
      </c>
      <c r="E49" s="1">
        <v>4.5999999999999996</v>
      </c>
    </row>
    <row r="50" spans="1:5" x14ac:dyDescent="0.2">
      <c r="A50" s="1">
        <v>49</v>
      </c>
      <c r="B50" s="1">
        <v>2008</v>
      </c>
      <c r="C50" s="12">
        <v>14997755929109.699</v>
      </c>
      <c r="D50" s="1">
        <v>1</v>
      </c>
      <c r="E50" s="1">
        <v>5.8</v>
      </c>
    </row>
    <row r="51" spans="1:5" x14ac:dyDescent="0.2">
      <c r="A51" s="1">
        <v>50</v>
      </c>
      <c r="B51" s="1">
        <v>2009</v>
      </c>
      <c r="C51" s="12">
        <v>14617299295858.1</v>
      </c>
      <c r="D51" s="1">
        <v>1</v>
      </c>
      <c r="E51" s="1">
        <v>9.3000000000000007</v>
      </c>
    </row>
    <row r="52" spans="1:5" x14ac:dyDescent="0.2">
      <c r="A52" s="1">
        <v>51</v>
      </c>
      <c r="B52" s="1">
        <v>2010</v>
      </c>
      <c r="C52" s="12">
        <v>14992052727000</v>
      </c>
      <c r="D52" s="1">
        <v>0</v>
      </c>
      <c r="E52" s="1">
        <v>9.6</v>
      </c>
    </row>
    <row r="53" spans="1:5" x14ac:dyDescent="0.2">
      <c r="A53" s="1">
        <v>52</v>
      </c>
      <c r="B53" s="1">
        <v>2011</v>
      </c>
      <c r="C53" s="12">
        <v>15224554803720.801</v>
      </c>
      <c r="D53" s="1">
        <v>0</v>
      </c>
      <c r="E53" s="1">
        <v>8.9</v>
      </c>
    </row>
    <row r="54" spans="1:5" x14ac:dyDescent="0.2">
      <c r="A54" s="1">
        <v>53</v>
      </c>
      <c r="B54" s="1">
        <v>2012</v>
      </c>
      <c r="C54" s="12">
        <v>15567038144849.699</v>
      </c>
      <c r="D54" s="1">
        <v>0</v>
      </c>
      <c r="E54" s="1">
        <v>8.1</v>
      </c>
    </row>
    <row r="56" spans="1:5" x14ac:dyDescent="0.2">
      <c r="A56" s="2" t="s">
        <v>7</v>
      </c>
    </row>
    <row r="57" spans="1:5" x14ac:dyDescent="0.2">
      <c r="A57" s="2" t="s">
        <v>31</v>
      </c>
      <c r="B57" s="2" t="s">
        <v>30</v>
      </c>
    </row>
    <row r="58" spans="1:5" x14ac:dyDescent="0.2">
      <c r="A58" s="2" t="s">
        <v>32</v>
      </c>
    </row>
  </sheetData>
  <hyperlinks>
    <hyperlink ref="B57" r:id="rId1" xr:uid="{9DB0FFA8-5350-45A4-B247-6CCB998F15E4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Charts</vt:lpstr>
      <vt:lpstr>Times Series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Gelves, Alejandro</dc:creator>
  <cp:lastModifiedBy>Microsoft Office User</cp:lastModifiedBy>
  <dcterms:created xsi:type="dcterms:W3CDTF">2020-01-26T14:52:00Z</dcterms:created>
  <dcterms:modified xsi:type="dcterms:W3CDTF">2022-03-22T15:33:49Z</dcterms:modified>
</cp:coreProperties>
</file>