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8C7D95CC-F13C-4691-8311-899416F67BC0}" xr6:coauthVersionLast="34" xr6:coauthVersionMax="34" xr10:uidLastSave="{00000000-0000-0000-0000-000000000000}"/>
  <bookViews>
    <workbookView xWindow="0" yWindow="0" windowWidth="22260" windowHeight="12645" firstSheet="2" activeTab="2" xr2:uid="{00000000-000D-0000-FFFF-FFFF00000000}"/>
  </bookViews>
  <sheets>
    <sheet name="2layer" sheetId="3" r:id="rId1"/>
    <sheet name="2skewedlayers_45degree" sheetId="5" r:id="rId2"/>
    <sheet name="2skewedlayers_22.5degree" sheetId="7" r:id="rId3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7" l="1"/>
  <c r="C25" i="7"/>
  <c r="C20" i="7" s="1"/>
  <c r="D19" i="7"/>
  <c r="C19" i="7"/>
  <c r="F20" i="3"/>
  <c r="F10" i="3"/>
  <c r="C25" i="3"/>
  <c r="C20" i="3" s="1"/>
  <c r="E25" i="3"/>
  <c r="E20" i="3" s="1"/>
  <c r="D25" i="3"/>
  <c r="D20" i="3" s="1"/>
  <c r="F19" i="3"/>
  <c r="E19" i="3"/>
  <c r="D19" i="3"/>
  <c r="C19" i="3"/>
  <c r="C15" i="7" l="1"/>
  <c r="B33" i="7" s="1"/>
  <c r="B34" i="7" s="1"/>
  <c r="C10" i="7" l="1"/>
  <c r="D9" i="7"/>
  <c r="C9" i="7"/>
  <c r="C15" i="5"/>
  <c r="C10" i="5" s="1"/>
  <c r="D9" i="5"/>
  <c r="D10" i="5" s="1"/>
  <c r="C9" i="5"/>
  <c r="E15" i="3" l="1"/>
  <c r="E10" i="3" s="1"/>
  <c r="D15" i="3"/>
  <c r="D10" i="3" s="1"/>
  <c r="E9" i="3"/>
  <c r="D9" i="3"/>
  <c r="C15" i="3" l="1"/>
  <c r="C10" i="3" s="1"/>
  <c r="F9" i="3"/>
  <c r="C9" i="3"/>
</calcChain>
</file>

<file path=xl/sharedStrings.xml><?xml version="1.0" encoding="utf-8"?>
<sst xmlns="http://schemas.openxmlformats.org/spreadsheetml/2006/main" count="90" uniqueCount="27">
  <si>
    <t>lipid</t>
    <phoneticPr fontId="4"/>
  </si>
  <si>
    <t>water</t>
    <phoneticPr fontId="4"/>
  </si>
  <si>
    <t>theta0[rad]</t>
    <phoneticPr fontId="4"/>
  </si>
  <si>
    <t>theta1[rad]</t>
    <phoneticPr fontId="4"/>
  </si>
  <si>
    <t>tan(theta1)</t>
    <phoneticPr fontId="4"/>
  </si>
  <si>
    <t>x1[m]</t>
    <phoneticPr fontId="4"/>
  </si>
  <si>
    <t>y1[m]</t>
    <phoneticPr fontId="4"/>
  </si>
  <si>
    <t>x2[m]</t>
    <phoneticPr fontId="4"/>
  </si>
  <si>
    <t>y2[m]</t>
    <phoneticPr fontId="4"/>
  </si>
  <si>
    <t>数値解</t>
    <rPh sb="0" eb="3">
      <t>スウチカイ</t>
    </rPh>
    <phoneticPr fontId="4"/>
  </si>
  <si>
    <t>音速[m/s]</t>
    <rPh sb="0" eb="2">
      <t>オンソク</t>
    </rPh>
    <phoneticPr fontId="4"/>
  </si>
  <si>
    <t>素子数</t>
    <rPh sb="0" eb="3">
      <t>ソシスウ</t>
    </rPh>
    <phoneticPr fontId="4"/>
  </si>
  <si>
    <t>セル数</t>
    <rPh sb="2" eb="3">
      <t>スウ</t>
    </rPh>
    <phoneticPr fontId="4"/>
  </si>
  <si>
    <t>1024x1024</t>
    <phoneticPr fontId="4"/>
  </si>
  <si>
    <t>グリッドサイズ[mm]</t>
    <phoneticPr fontId="4"/>
  </si>
  <si>
    <t>150x150</t>
    <phoneticPr fontId="4"/>
  </si>
  <si>
    <t>計算領域[mm^2]</t>
    <rPh sb="0" eb="4">
      <t>ケイサンリョウイキ</t>
    </rPh>
    <phoneticPr fontId="4"/>
  </si>
  <si>
    <t>アレイ長[mm]</t>
    <rPh sb="3" eb="4">
      <t>チョウ</t>
    </rPh>
    <phoneticPr fontId="4"/>
  </si>
  <si>
    <t>音線刻み幅[mm]</t>
    <phoneticPr fontId="4"/>
  </si>
  <si>
    <t>厳密解</t>
    <phoneticPr fontId="4"/>
  </si>
  <si>
    <t>入射方向とグリッド方向が変わらず一致しているので</t>
    <rPh sb="0" eb="2">
      <t>ニュウシャ</t>
    </rPh>
    <rPh sb="2" eb="4">
      <t>ホウコウ</t>
    </rPh>
    <rPh sb="9" eb="11">
      <t>ホウコウ</t>
    </rPh>
    <rPh sb="12" eb="13">
      <t>カ</t>
    </rPh>
    <rPh sb="16" eb="18">
      <t>イッチ</t>
    </rPh>
    <phoneticPr fontId="4"/>
  </si>
  <si>
    <t>tan(theta1+pi/8)</t>
    <phoneticPr fontId="4"/>
  </si>
  <si>
    <t>検討必要なし</t>
    <phoneticPr fontId="4"/>
  </si>
  <si>
    <t>平均化フィルタ</t>
    <rPh sb="0" eb="3">
      <t>ヘイキンカ</t>
    </rPh>
    <phoneticPr fontId="4"/>
  </si>
  <si>
    <t>3x3</t>
    <phoneticPr fontId="4"/>
  </si>
  <si>
    <t>平均化フィルタ：なし</t>
    <phoneticPr fontId="4"/>
  </si>
  <si>
    <t>平均化フィルタ：あり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</si>
</sst>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36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5" fillId="0" borderId="9" xfId="0" applyFont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8" xfId="1" applyBorder="1" applyAlignment="1"/>
    <xf numFmtId="0" fontId="3" fillId="3" borderId="3" xfId="2" applyBorder="1" applyAlignment="1"/>
    <xf numFmtId="0" fontId="2" fillId="4" borderId="1" xfId="3" applyBorder="1" applyAlignment="1"/>
    <xf numFmtId="0" fontId="2" fillId="4" borderId="9" xfId="3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5" borderId="0" xfId="4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8" xfId="1" applyFont="1" applyBorder="1" applyAlignment="1"/>
    <xf numFmtId="0" fontId="0" fillId="0" borderId="0" xfId="0" applyAlignment="1">
      <alignment horizontal="center"/>
    </xf>
  </cellXfs>
  <cellStyles count="5">
    <cellStyle name="20% - アクセント 1" xfId="1" builtinId="30"/>
    <cellStyle name="20% - アクセント 2" xfId="2" builtinId="34"/>
    <cellStyle name="20% - アクセント 4" xfId="3" builtinId="42"/>
    <cellStyle name="悪い" xfId="4" builtinId="2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5</xdr:row>
      <xdr:rowOff>57150</xdr:rowOff>
    </xdr:from>
    <xdr:to>
      <xdr:col>13</xdr:col>
      <xdr:colOff>449447</xdr:colOff>
      <xdr:row>21</xdr:row>
      <xdr:rowOff>11298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A7EF9772-65AF-4402-8D04-FE4D0755BA72}"/>
            </a:ext>
          </a:extLst>
        </xdr:cNvPr>
        <xdr:cNvGrpSpPr/>
      </xdr:nvGrpSpPr>
      <xdr:grpSpPr>
        <a:xfrm>
          <a:off x="6915150" y="1266825"/>
          <a:ext cx="3773672" cy="3792723"/>
          <a:chOff x="4495800" y="1295400"/>
          <a:chExt cx="3773672" cy="3773673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5D97C92C-EACA-450B-B99E-112D1ECF10F6}"/>
              </a:ext>
            </a:extLst>
          </xdr:cNvPr>
          <xdr:cNvGrpSpPr/>
        </xdr:nvGrpSpPr>
        <xdr:grpSpPr>
          <a:xfrm>
            <a:off x="4495800" y="1295400"/>
            <a:ext cx="3773672" cy="3773673"/>
            <a:chOff x="4495800" y="1295400"/>
            <a:chExt cx="3773672" cy="3773673"/>
          </a:xfrm>
        </xdr:grpSpPr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26448AAA-F578-4220-8F08-0232011B248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495800" y="1295400"/>
              <a:ext cx="3773672" cy="3773673"/>
            </a:xfrm>
            <a:prstGeom prst="rect">
              <a:avLst/>
            </a:prstGeom>
          </xdr:spPr>
        </xdr:pic>
        <xdr:cxnSp macro="">
          <xdr:nvCxnSpPr>
            <xdr:cNvPr id="7" name="直線コネクタ 6">
              <a:extLst>
                <a:ext uri="{FF2B5EF4-FFF2-40B4-BE49-F238E27FC236}">
                  <a16:creationId xmlns:a16="http://schemas.microsoft.com/office/drawing/2014/main" id="{00A48251-D7DB-442E-92E0-3660CC79CB73}"/>
                </a:ext>
              </a:extLst>
            </xdr:cNvPr>
            <xdr:cNvCxnSpPr>
              <a:stCxn id="4" idx="1"/>
            </xdr:cNvCxnSpPr>
          </xdr:nvCxnSpPr>
          <xdr:spPr>
            <a:xfrm flipH="1" flipV="1">
              <a:off x="6102628" y="3141401"/>
              <a:ext cx="534391" cy="123791"/>
            </a:xfrm>
            <a:prstGeom prst="line">
              <a:avLst/>
            </a:prstGeom>
            <a:ln w="12700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8" name="直線コネクタ 7">
              <a:extLst>
                <a:ext uri="{FF2B5EF4-FFF2-40B4-BE49-F238E27FC236}">
                  <a16:creationId xmlns:a16="http://schemas.microsoft.com/office/drawing/2014/main" id="{986441C4-CF92-45C8-A144-92F674F9A9BE}"/>
                </a:ext>
              </a:extLst>
            </xdr:cNvPr>
            <xdr:cNvCxnSpPr>
              <a:endCxn id="5" idx="1"/>
            </xdr:cNvCxnSpPr>
          </xdr:nvCxnSpPr>
          <xdr:spPr>
            <a:xfrm flipV="1">
              <a:off x="6476150" y="3556615"/>
              <a:ext cx="170612" cy="241653"/>
            </a:xfrm>
            <a:prstGeom prst="line">
              <a:avLst/>
            </a:prstGeom>
            <a:ln w="12700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テキスト ボックス 3">
                <a:extLst>
                  <a:ext uri="{FF2B5EF4-FFF2-40B4-BE49-F238E27FC236}">
                    <a16:creationId xmlns:a16="http://schemas.microsoft.com/office/drawing/2014/main" id="{9FBA73DA-E2B3-406C-829C-0BA9C5D7F822}"/>
                  </a:ext>
                </a:extLst>
              </xdr:cNvPr>
              <xdr:cNvSpPr txBox="1"/>
            </xdr:nvSpPr>
            <xdr:spPr>
              <a:xfrm>
                <a:off x="6637019" y="3179078"/>
                <a:ext cx="474041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d>
                        <m:dPr>
                          <m:ctrlPr>
                            <a:rPr kumimoji="1" lang="en-US" altLang="ja-JP" sz="11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</m:oMath>
                  </m:oMathPara>
                </a14:m>
                <a:endParaRPr kumimoji="1" lang="en-US" altLang="ja-JP" sz="1100"/>
              </a:p>
            </xdr:txBody>
          </xdr:sp>
        </mc:Choice>
        <mc:Fallback xmlns="">
          <xdr:sp macro="" textlink="">
            <xdr:nvSpPr>
              <xdr:cNvPr id="4" name="テキスト ボックス 3">
                <a:extLst>
                  <a:ext uri="{FF2B5EF4-FFF2-40B4-BE49-F238E27FC236}">
                    <a16:creationId xmlns:a16="http://schemas.microsoft.com/office/drawing/2014/main" id="{9FBA73DA-E2B3-406C-829C-0BA9C5D7F822}"/>
                  </a:ext>
                </a:extLst>
              </xdr:cNvPr>
              <xdr:cNvSpPr txBox="1"/>
            </xdr:nvSpPr>
            <xdr:spPr>
              <a:xfrm>
                <a:off x="6637019" y="3179078"/>
                <a:ext cx="474041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kumimoji="1" lang="en-US" altLang="ja-JP" sz="1100" i="0">
                    <a:latin typeface="Cambria Math" panose="02040503050406030204" pitchFamily="18" charset="0"/>
                  </a:rPr>
                  <a:t>(</a:t>
                </a:r>
                <a:r>
                  <a:rPr kumimoji="1" lang="en-US" altLang="ja-JP" sz="1100" b="0" i="0">
                    <a:latin typeface="Cambria Math" panose="02040503050406030204" pitchFamily="18" charset="0"/>
                  </a:rPr>
                  <a:t>𝑥_1,𝑦_1 )</a:t>
                </a:r>
                <a:endParaRPr kumimoji="1" lang="en-US" altLang="ja-JP" sz="11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" name="テキスト ボックス 4">
                <a:extLst>
                  <a:ext uri="{FF2B5EF4-FFF2-40B4-BE49-F238E27FC236}">
                    <a16:creationId xmlns:a16="http://schemas.microsoft.com/office/drawing/2014/main" id="{01607500-0232-4842-9C3D-6AF5AFBBC712}"/>
                  </a:ext>
                </a:extLst>
              </xdr:cNvPr>
              <xdr:cNvSpPr txBox="1"/>
            </xdr:nvSpPr>
            <xdr:spPr>
              <a:xfrm>
                <a:off x="6646763" y="3470501"/>
                <a:ext cx="480580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d>
                        <m:dPr>
                          <m:ctrlPr>
                            <a:rPr kumimoji="1" lang="en-US" altLang="ja-JP" sz="11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</m:d>
                    </m:oMath>
                  </m:oMathPara>
                </a14:m>
                <a:endParaRPr kumimoji="1" lang="en-US" altLang="ja-JP" sz="1100"/>
              </a:p>
            </xdr:txBody>
          </xdr:sp>
        </mc:Choice>
        <mc:Fallback xmlns="">
          <xdr:sp macro="" textlink="">
            <xdr:nvSpPr>
              <xdr:cNvPr id="5" name="テキスト ボックス 4">
                <a:extLst>
                  <a:ext uri="{FF2B5EF4-FFF2-40B4-BE49-F238E27FC236}">
                    <a16:creationId xmlns:a16="http://schemas.microsoft.com/office/drawing/2014/main" id="{01607500-0232-4842-9C3D-6AF5AFBBC712}"/>
                  </a:ext>
                </a:extLst>
              </xdr:cNvPr>
              <xdr:cNvSpPr txBox="1"/>
            </xdr:nvSpPr>
            <xdr:spPr>
              <a:xfrm>
                <a:off x="6646763" y="3470501"/>
                <a:ext cx="480580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kumimoji="1" lang="en-US" altLang="ja-JP" sz="1100" i="0">
                    <a:latin typeface="Cambria Math" panose="02040503050406030204" pitchFamily="18" charset="0"/>
                  </a:rPr>
                  <a:t>(</a:t>
                </a:r>
                <a:r>
                  <a:rPr kumimoji="1" lang="en-US" altLang="ja-JP" sz="1100" b="0" i="0">
                    <a:latin typeface="Cambria Math" panose="02040503050406030204" pitchFamily="18" charset="0"/>
                  </a:rPr>
                  <a:t>𝑥_2,𝑦_2 )</a:t>
                </a:r>
                <a:endParaRPr kumimoji="1" lang="en-US" altLang="ja-JP" sz="1100"/>
              </a:p>
            </xdr:txBody>
          </xdr:sp>
        </mc:Fallback>
      </mc:AlternateContent>
    </xdr:grpSp>
    <xdr:clientData/>
  </xdr:twoCellAnchor>
  <xdr:oneCellAnchor>
    <xdr:from>
      <xdr:col>3</xdr:col>
      <xdr:colOff>76200</xdr:colOff>
      <xdr:row>4</xdr:row>
      <xdr:rowOff>133350</xdr:rowOff>
    </xdr:from>
    <xdr:ext cx="528863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9FD4018B-C824-4077-A74C-6F9A3BB20793}"/>
                </a:ext>
              </a:extLst>
            </xdr:cNvPr>
            <xdr:cNvSpPr txBox="1"/>
          </xdr:nvSpPr>
          <xdr:spPr>
            <a:xfrm>
              <a:off x="3028950" y="1104900"/>
              <a:ext cx="528863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∆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9FD4018B-C824-4077-A74C-6F9A3BB20793}"/>
                </a:ext>
              </a:extLst>
            </xdr:cNvPr>
            <xdr:cNvSpPr txBox="1"/>
          </xdr:nvSpPr>
          <xdr:spPr>
            <a:xfrm>
              <a:off x="3028950" y="1104900"/>
              <a:ext cx="528863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100" i="0">
                  <a:latin typeface="Cambria Math" panose="02040503050406030204" pitchFamily="18" charset="0"/>
                </a:rPr>
                <a:t>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𝑠=𝑑𝑥/4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4</xdr:col>
      <xdr:colOff>83003</xdr:colOff>
      <xdr:row>4</xdr:row>
      <xdr:rowOff>148317</xdr:rowOff>
    </xdr:from>
    <xdr:ext cx="528863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BAC05470-1034-4356-8C38-620E42F2900A}"/>
                </a:ext>
              </a:extLst>
            </xdr:cNvPr>
            <xdr:cNvSpPr txBox="1"/>
          </xdr:nvSpPr>
          <xdr:spPr>
            <a:xfrm>
              <a:off x="3811360" y="1114424"/>
              <a:ext cx="528863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∆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BAC05470-1034-4356-8C38-620E42F2900A}"/>
                </a:ext>
              </a:extLst>
            </xdr:cNvPr>
            <xdr:cNvSpPr txBox="1"/>
          </xdr:nvSpPr>
          <xdr:spPr>
            <a:xfrm>
              <a:off x="3811360" y="1114424"/>
              <a:ext cx="528863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100" i="0">
                  <a:latin typeface="Cambria Math" panose="02040503050406030204" pitchFamily="18" charset="0"/>
                </a:rPr>
                <a:t>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𝑠=𝑑𝑥/2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2</xdr:col>
      <xdr:colOff>57150</xdr:colOff>
      <xdr:row>4</xdr:row>
      <xdr:rowOff>142875</xdr:rowOff>
    </xdr:from>
    <xdr:ext cx="528863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6B1387C6-6671-41E2-9838-132DE57DDF4B}"/>
                </a:ext>
              </a:extLst>
            </xdr:cNvPr>
            <xdr:cNvSpPr txBox="1"/>
          </xdr:nvSpPr>
          <xdr:spPr>
            <a:xfrm>
              <a:off x="2295525" y="1114425"/>
              <a:ext cx="528863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∆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6B1387C6-6671-41E2-9838-132DE57DDF4B}"/>
                </a:ext>
              </a:extLst>
            </xdr:cNvPr>
            <xdr:cNvSpPr txBox="1"/>
          </xdr:nvSpPr>
          <xdr:spPr>
            <a:xfrm>
              <a:off x="2295525" y="1114425"/>
              <a:ext cx="528863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100" i="0">
                  <a:latin typeface="Cambria Math" panose="02040503050406030204" pitchFamily="18" charset="0"/>
                </a:rPr>
                <a:t>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𝑠=𝑑𝑥/8</a:t>
              </a:r>
              <a:endParaRPr kumimoji="1" lang="en-US" altLang="ja-JP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210436</xdr:colOff>
      <xdr:row>5</xdr:row>
      <xdr:rowOff>230150</xdr:rowOff>
    </xdr:from>
    <xdr:to>
      <xdr:col>10</xdr:col>
      <xdr:colOff>21436</xdr:colOff>
      <xdr:row>15</xdr:row>
      <xdr:rowOff>243604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74562E67-1587-42C7-9612-5E23E8D486EC}"/>
            </a:ext>
          </a:extLst>
        </xdr:cNvPr>
        <xdr:cNvGrpSpPr/>
      </xdr:nvGrpSpPr>
      <xdr:grpSpPr>
        <a:xfrm>
          <a:off x="4620511" y="1439825"/>
          <a:ext cx="3240000" cy="2413754"/>
          <a:chOff x="5658736" y="1258850"/>
          <a:chExt cx="3240000" cy="2413754"/>
        </a:xfrm>
      </xdr:grpSpPr>
      <xdr:grpSp>
        <xdr:nvGrpSpPr>
          <xdr:cNvPr id="12" name="グループ化 11">
            <a:extLst>
              <a:ext uri="{FF2B5EF4-FFF2-40B4-BE49-F238E27FC236}">
                <a16:creationId xmlns:a16="http://schemas.microsoft.com/office/drawing/2014/main" id="{FB5D2F32-21F6-4254-AEA8-62E46EB85A98}"/>
              </a:ext>
            </a:extLst>
          </xdr:cNvPr>
          <xdr:cNvGrpSpPr/>
        </xdr:nvGrpSpPr>
        <xdr:grpSpPr>
          <a:xfrm>
            <a:off x="5658736" y="1258850"/>
            <a:ext cx="3240000" cy="2413754"/>
            <a:chOff x="4760352" y="1330960"/>
            <a:chExt cx="3240000" cy="2413754"/>
          </a:xfrm>
        </xdr:grpSpPr>
        <xdr:pic>
          <xdr:nvPicPr>
            <xdr:cNvPr id="13" name="図 12">
              <a:extLst>
                <a:ext uri="{FF2B5EF4-FFF2-40B4-BE49-F238E27FC236}">
                  <a16:creationId xmlns:a16="http://schemas.microsoft.com/office/drawing/2014/main" id="{946037E2-1EC3-478A-B418-1DD11CCAC89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14174" b="11328"/>
            <a:stretch/>
          </xdr:blipFill>
          <xdr:spPr>
            <a:xfrm>
              <a:off x="4760352" y="1330960"/>
              <a:ext cx="3240000" cy="2413754"/>
            </a:xfrm>
            <a:prstGeom prst="rect">
              <a:avLst/>
            </a:prstGeom>
          </xdr:spPr>
        </xdr:pic>
        <xdr:cxnSp macro="">
          <xdr:nvCxnSpPr>
            <xdr:cNvPr id="14" name="直線矢印コネクタ 13">
              <a:extLst>
                <a:ext uri="{FF2B5EF4-FFF2-40B4-BE49-F238E27FC236}">
                  <a16:creationId xmlns:a16="http://schemas.microsoft.com/office/drawing/2014/main" id="{99ED2C42-5240-421D-B048-277B9787FEC1}"/>
                </a:ext>
              </a:extLst>
            </xdr:cNvPr>
            <xdr:cNvCxnSpPr>
              <a:cxnSpLocks/>
            </xdr:cNvCxnSpPr>
          </xdr:nvCxnSpPr>
          <xdr:spPr>
            <a:xfrm>
              <a:off x="6115661" y="1871033"/>
              <a:ext cx="0" cy="55715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4"/>
            </a:lnRef>
            <a:fillRef idx="0">
              <a:schemeClr val="accent4"/>
            </a:fillRef>
            <a:effectRef idx="2">
              <a:schemeClr val="accent4"/>
            </a:effectRef>
            <a:fontRef idx="minor">
              <a:schemeClr val="tx1"/>
            </a:fontRef>
          </xdr:style>
        </xdr:cxnSp>
        <xdr:sp macro="" textlink="">
          <xdr:nvSpPr>
            <xdr:cNvPr id="15" name="円弧 14">
              <a:extLst>
                <a:ext uri="{FF2B5EF4-FFF2-40B4-BE49-F238E27FC236}">
                  <a16:creationId xmlns:a16="http://schemas.microsoft.com/office/drawing/2014/main" id="{C52FFFB6-49F2-4008-AC8C-E844BED2FF3E}"/>
                </a:ext>
              </a:extLst>
            </xdr:cNvPr>
            <xdr:cNvSpPr/>
          </xdr:nvSpPr>
          <xdr:spPr>
            <a:xfrm flipH="1">
              <a:off x="5848956" y="2019953"/>
              <a:ext cx="491411" cy="484382"/>
            </a:xfrm>
            <a:prstGeom prst="arc">
              <a:avLst>
                <a:gd name="adj1" fmla="val 12108657"/>
                <a:gd name="adj2" fmla="val 15960800"/>
              </a:avLst>
            </a:prstGeom>
            <a:ln w="9525" cap="flat" cmpd="sng" algn="ctr">
              <a:solidFill>
                <a:schemeClr val="accent4"/>
              </a:solidFill>
              <a:prstDash val="solid"/>
              <a:round/>
              <a:headEnd type="none" w="med" len="med"/>
              <a:tailEnd type="arrow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cxnSp macro="">
          <xdr:nvCxnSpPr>
            <xdr:cNvPr id="16" name="直線矢印コネクタ 15">
              <a:extLst>
                <a:ext uri="{FF2B5EF4-FFF2-40B4-BE49-F238E27FC236}">
                  <a16:creationId xmlns:a16="http://schemas.microsoft.com/office/drawing/2014/main" id="{7CD68C14-7C69-47D7-8BB1-DD65C3010CB5}"/>
                </a:ext>
              </a:extLst>
            </xdr:cNvPr>
            <xdr:cNvCxnSpPr>
              <a:cxnSpLocks/>
            </xdr:cNvCxnSpPr>
          </xdr:nvCxnSpPr>
          <xdr:spPr>
            <a:xfrm flipH="1">
              <a:off x="5913121" y="2440959"/>
              <a:ext cx="202541" cy="56576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7" name="円弧 16">
              <a:extLst>
                <a:ext uri="{FF2B5EF4-FFF2-40B4-BE49-F238E27FC236}">
                  <a16:creationId xmlns:a16="http://schemas.microsoft.com/office/drawing/2014/main" id="{F18EFC56-9A13-4436-B55E-C14C2401AC2E}"/>
                </a:ext>
              </a:extLst>
            </xdr:cNvPr>
            <xdr:cNvSpPr/>
          </xdr:nvSpPr>
          <xdr:spPr>
            <a:xfrm flipH="1">
              <a:off x="5768684" y="2291410"/>
              <a:ext cx="491411" cy="484382"/>
            </a:xfrm>
            <a:prstGeom prst="arc">
              <a:avLst>
                <a:gd name="adj1" fmla="val 2687353"/>
                <a:gd name="adj2" fmla="val 4915367"/>
              </a:avLst>
            </a:prstGeom>
            <a:ln>
              <a:headEnd type="none" w="med" len="med"/>
              <a:tailEnd type="arrow" w="med" len="med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テキスト ボックス 56">
                  <a:extLst>
                    <a:ext uri="{FF2B5EF4-FFF2-40B4-BE49-F238E27FC236}">
                      <a16:creationId xmlns:a16="http://schemas.microsoft.com/office/drawing/2014/main" id="{F67A9DB7-8DCB-4796-A35F-B36DBF4EBEC8}"/>
                    </a:ext>
                  </a:extLst>
                </xdr:cNvPr>
                <xdr:cNvSpPr txBox="1"/>
              </xdr:nvSpPr>
              <xdr:spPr>
                <a:xfrm>
                  <a:off x="6074617" y="2667150"/>
                  <a:ext cx="314656" cy="310586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kumimoji="1" lang="en-US" altLang="ja-JP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ja-JP" altLang="en-US" i="1">
                                <a:latin typeface="Cambria Math" panose="02040503050406030204" pitchFamily="18" charset="0"/>
                              </a:rPr>
                              <m:t>𝜃</m:t>
                            </m:r>
                          </m:e>
                          <m:sub>
                            <m:r>
                              <a:rPr kumimoji="1" lang="en-US" altLang="ja-JP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oMath>
                    </m:oMathPara>
                  </a14:m>
                  <a:endParaRPr kumimoji="1" lang="ja-JP" altLang="en-US"/>
                </a:p>
              </xdr:txBody>
            </xdr:sp>
          </mc:Choice>
          <mc:Fallback xmlns="">
            <xdr:sp macro="" textlink="">
              <xdr:nvSpPr>
                <xdr:cNvPr id="18" name="テキスト ボックス 56">
                  <a:extLst>
                    <a:ext uri="{FF2B5EF4-FFF2-40B4-BE49-F238E27FC236}">
                      <a16:creationId xmlns:a16="http://schemas.microsoft.com/office/drawing/2014/main" id="{F67A9DB7-8DCB-4796-A35F-B36DBF4EBEC8}"/>
                    </a:ext>
                  </a:extLst>
                </xdr:cNvPr>
                <xdr:cNvSpPr txBox="1"/>
              </xdr:nvSpPr>
              <xdr:spPr>
                <a:xfrm>
                  <a:off x="6074617" y="2667150"/>
                  <a:ext cx="314656" cy="310586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kumimoji="1" lang="ja-JP" altLang="en-US" i="0">
                      <a:latin typeface="Cambria Math" panose="02040503050406030204" pitchFamily="18" charset="0"/>
                    </a:rPr>
                    <a:t>𝜃</a:t>
                  </a:r>
                  <a:r>
                    <a:rPr kumimoji="1" lang="en-US" altLang="ja-JP" i="0">
                      <a:latin typeface="Cambria Math" panose="02040503050406030204" pitchFamily="18" charset="0"/>
                    </a:rPr>
                    <a:t>_</a:t>
                  </a:r>
                  <a:r>
                    <a:rPr kumimoji="1" lang="en-US" altLang="ja-JP" b="0" i="0">
                      <a:latin typeface="Cambria Math" panose="02040503050406030204" pitchFamily="18" charset="0"/>
                    </a:rPr>
                    <a:t>1</a:t>
                  </a:r>
                  <a:endParaRPr kumimoji="1" lang="ja-JP" altLang="en-US"/>
                </a:p>
              </xdr:txBody>
            </xdr:sp>
          </mc:Fallback>
        </mc:AlternateContent>
        <xdr:cxnSp macro="">
          <xdr:nvCxnSpPr>
            <xdr:cNvPr id="19" name="直線コネクタ 18">
              <a:extLst>
                <a:ext uri="{FF2B5EF4-FFF2-40B4-BE49-F238E27FC236}">
                  <a16:creationId xmlns:a16="http://schemas.microsoft.com/office/drawing/2014/main" id="{38B758D6-CD18-4A98-993E-F3FE102C5CD3}"/>
                </a:ext>
              </a:extLst>
            </xdr:cNvPr>
            <xdr:cNvCxnSpPr>
              <a:cxnSpLocks/>
            </xdr:cNvCxnSpPr>
          </xdr:nvCxnSpPr>
          <xdr:spPr>
            <a:xfrm flipH="1">
              <a:off x="5724684" y="2010541"/>
              <a:ext cx="781955" cy="835293"/>
            </a:xfrm>
            <a:prstGeom prst="line">
              <a:avLst/>
            </a:prstGeom>
            <a:ln w="19050" cap="flat" cmpd="sng" algn="ctr">
              <a:solidFill>
                <a:schemeClr val="tx1"/>
              </a:solidFill>
              <a:prstDash val="dash"/>
              <a:round/>
              <a:headEnd type="none" w="med" len="med"/>
              <a:tailEnd type="none" w="med" len="med"/>
            </a:ln>
            <a:effectLst>
              <a:softEdge rad="0"/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0" name="テキスト ボックス 63">
                  <a:extLst>
                    <a:ext uri="{FF2B5EF4-FFF2-40B4-BE49-F238E27FC236}">
                      <a16:creationId xmlns:a16="http://schemas.microsoft.com/office/drawing/2014/main" id="{8B3D8E8E-C34E-4BFF-882B-01F8D2186A87}"/>
                    </a:ext>
                  </a:extLst>
                </xdr:cNvPr>
                <xdr:cNvSpPr txBox="1"/>
              </xdr:nvSpPr>
              <xdr:spPr>
                <a:xfrm>
                  <a:off x="6340367" y="2205984"/>
                  <a:ext cx="320709" cy="310586"/>
                </a:xfrm>
                <a:prstGeom prst="rect">
                  <a:avLst/>
                </a:prstGeom>
                <a:ln>
                  <a:headEnd type="none" w="med" len="med"/>
                  <a:tailEnd type="none" w="med" len="med"/>
                </a:ln>
              </xdr:spPr>
              <xdr:style>
                <a:lnRef idx="2">
                  <a:schemeClr val="accent4"/>
                </a:lnRef>
                <a:fillRef idx="1">
                  <a:schemeClr val="lt1"/>
                </a:fillRef>
                <a:effectRef idx="0">
                  <a:schemeClr val="accent4"/>
                </a:effectRef>
                <a:fontRef idx="minor">
                  <a:schemeClr val="dk1"/>
                </a:fontRef>
              </xdr:style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kumimoji="1" lang="en-US" altLang="ja-JP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ja-JP" altLang="en-US" i="1">
                                <a:latin typeface="Cambria Math" panose="02040503050406030204" pitchFamily="18" charset="0"/>
                              </a:rPr>
                              <m:t>𝜃</m:t>
                            </m:r>
                          </m:e>
                          <m:sub>
                            <m:r>
                              <a:rPr kumimoji="1" lang="en-US" altLang="ja-JP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oMath>
                    </m:oMathPara>
                  </a14:m>
                  <a:endParaRPr kumimoji="1" lang="ja-JP" altLang="en-US"/>
                </a:p>
              </xdr:txBody>
            </xdr:sp>
          </mc:Choice>
          <mc:Fallback xmlns="">
            <xdr:sp macro="" textlink="">
              <xdr:nvSpPr>
                <xdr:cNvPr id="20" name="テキスト ボックス 63">
                  <a:extLst>
                    <a:ext uri="{FF2B5EF4-FFF2-40B4-BE49-F238E27FC236}">
                      <a16:creationId xmlns:a16="http://schemas.microsoft.com/office/drawing/2014/main" id="{8B3D8E8E-C34E-4BFF-882B-01F8D2186A87}"/>
                    </a:ext>
                  </a:extLst>
                </xdr:cNvPr>
                <xdr:cNvSpPr txBox="1"/>
              </xdr:nvSpPr>
              <xdr:spPr>
                <a:xfrm>
                  <a:off x="6340367" y="2205984"/>
                  <a:ext cx="320709" cy="310586"/>
                </a:xfrm>
                <a:prstGeom prst="rect">
                  <a:avLst/>
                </a:prstGeom>
                <a:ln>
                  <a:headEnd type="none" w="med" len="med"/>
                  <a:tailEnd type="none" w="med" len="med"/>
                </a:ln>
              </xdr:spPr>
              <xdr:style>
                <a:lnRef idx="2">
                  <a:schemeClr val="accent4"/>
                </a:lnRef>
                <a:fillRef idx="1">
                  <a:schemeClr val="lt1"/>
                </a:fillRef>
                <a:effectRef idx="0">
                  <a:schemeClr val="accent4"/>
                </a:effectRef>
                <a:fontRef idx="minor">
                  <a:schemeClr val="dk1"/>
                </a:fontRef>
              </xdr:style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kumimoji="1" lang="ja-JP" altLang="en-US" i="0">
                      <a:latin typeface="Cambria Math" panose="02040503050406030204" pitchFamily="18" charset="0"/>
                    </a:rPr>
                    <a:t>𝜃</a:t>
                  </a:r>
                  <a:r>
                    <a:rPr kumimoji="1" lang="en-US" altLang="ja-JP" i="0">
                      <a:latin typeface="Cambria Math" panose="02040503050406030204" pitchFamily="18" charset="0"/>
                    </a:rPr>
                    <a:t>_</a:t>
                  </a:r>
                  <a:r>
                    <a:rPr kumimoji="1" lang="en-US" altLang="ja-JP" b="0" i="0">
                      <a:latin typeface="Cambria Math" panose="02040503050406030204" pitchFamily="18" charset="0"/>
                    </a:rPr>
                    <a:t>0</a:t>
                  </a:r>
                  <a:endParaRPr kumimoji="1" lang="ja-JP" altLang="en-US"/>
                </a:p>
              </xdr:txBody>
            </xdr:sp>
          </mc:Fallback>
        </mc:AlternateContent>
      </xdr:grpSp>
      <xdr:grpSp>
        <xdr:nvGrpSpPr>
          <xdr:cNvPr id="2" name="グループ化 1">
            <a:extLst>
              <a:ext uri="{FF2B5EF4-FFF2-40B4-BE49-F238E27FC236}">
                <a16:creationId xmlns:a16="http://schemas.microsoft.com/office/drawing/2014/main" id="{4D34C272-87E5-4062-8FB6-DBB2BB5C327C}"/>
              </a:ext>
            </a:extLst>
          </xdr:cNvPr>
          <xdr:cNvGrpSpPr/>
        </xdr:nvGrpSpPr>
        <xdr:grpSpPr>
          <a:xfrm>
            <a:off x="6424238" y="2141654"/>
            <a:ext cx="480275" cy="783186"/>
            <a:chOff x="4347149" y="2163598"/>
            <a:chExt cx="480580" cy="776271"/>
          </a:xfrm>
        </xdr:grpSpPr>
        <xdr:cxnSp macro="">
          <xdr:nvCxnSpPr>
            <xdr:cNvPr id="8" name="直線コネクタ 7">
              <a:extLst>
                <a:ext uri="{FF2B5EF4-FFF2-40B4-BE49-F238E27FC236}">
                  <a16:creationId xmlns:a16="http://schemas.microsoft.com/office/drawing/2014/main" id="{3AA7E516-F551-4D27-A868-13EFE0613BC3}"/>
                </a:ext>
              </a:extLst>
            </xdr:cNvPr>
            <xdr:cNvCxnSpPr>
              <a:endCxn id="5" idx="2"/>
            </xdr:cNvCxnSpPr>
          </xdr:nvCxnSpPr>
          <xdr:spPr>
            <a:xfrm flipH="1" flipV="1">
              <a:off x="4587439" y="2551070"/>
              <a:ext cx="124590" cy="388799"/>
            </a:xfrm>
            <a:prstGeom prst="line">
              <a:avLst/>
            </a:prstGeom>
            <a:ln>
              <a:headEnd type="none" w="med" len="med"/>
              <a:tailEnd type="none" w="med" len="me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" name="テキスト ボックス 3">
                  <a:extLst>
                    <a:ext uri="{FF2B5EF4-FFF2-40B4-BE49-F238E27FC236}">
                      <a16:creationId xmlns:a16="http://schemas.microsoft.com/office/drawing/2014/main" id="{64A7E220-4567-4252-BBDF-8998CF143791}"/>
                    </a:ext>
                  </a:extLst>
                </xdr:cNvPr>
                <xdr:cNvSpPr txBox="1"/>
              </xdr:nvSpPr>
              <xdr:spPr>
                <a:xfrm>
                  <a:off x="4358040" y="2163598"/>
                  <a:ext cx="437826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d>
                          <m:dPr>
                            <m:ctrlPr>
                              <a:rPr kumimoji="1" lang="en-US" altLang="ja-JP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oMath>
                    </m:oMathPara>
                  </a14:m>
                  <a:endParaRPr kumimoji="1" lang="en-US" altLang="ja-JP" sz="1100"/>
                </a:p>
              </xdr:txBody>
            </xdr:sp>
          </mc:Choice>
          <mc:Fallback xmlns="">
            <xdr:sp macro="" textlink="">
              <xdr:nvSpPr>
                <xdr:cNvPr id="4" name="テキスト ボックス 3">
                  <a:extLst>
                    <a:ext uri="{FF2B5EF4-FFF2-40B4-BE49-F238E27FC236}">
                      <a16:creationId xmlns:a16="http://schemas.microsoft.com/office/drawing/2014/main" id="{64A7E220-4567-4252-BBDF-8998CF143791}"/>
                    </a:ext>
                  </a:extLst>
                </xdr:cNvPr>
                <xdr:cNvSpPr txBox="1"/>
              </xdr:nvSpPr>
              <xdr:spPr>
                <a:xfrm>
                  <a:off x="4358040" y="2163598"/>
                  <a:ext cx="437826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kumimoji="1" lang="en-US" altLang="ja-JP" sz="1100" i="0">
                      <a:latin typeface="Cambria Math" panose="02040503050406030204" pitchFamily="18" charset="0"/>
                    </a:rPr>
                    <a:t>(</a:t>
                  </a:r>
                  <a:r>
                    <a:rPr kumimoji="1" lang="en-US" altLang="ja-JP" sz="1100" b="0" i="0">
                      <a:latin typeface="Cambria Math" panose="02040503050406030204" pitchFamily="18" charset="0"/>
                    </a:rPr>
                    <a:t>𝑥_1,𝑦_1 )</a:t>
                  </a:r>
                  <a:endParaRPr kumimoji="1" lang="en-US" altLang="ja-JP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5" name="テキスト ボックス 4">
                  <a:extLst>
                    <a:ext uri="{FF2B5EF4-FFF2-40B4-BE49-F238E27FC236}">
                      <a16:creationId xmlns:a16="http://schemas.microsoft.com/office/drawing/2014/main" id="{FFA4F36B-9A37-48D3-A590-67BC4FBD61A6}"/>
                    </a:ext>
                  </a:extLst>
                </xdr:cNvPr>
                <xdr:cNvSpPr txBox="1"/>
              </xdr:nvSpPr>
              <xdr:spPr>
                <a:xfrm>
                  <a:off x="4347149" y="2378843"/>
                  <a:ext cx="480580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d>
                          <m:dPr>
                            <m:ctrlPr>
                              <a:rPr kumimoji="1" lang="en-US" altLang="ja-JP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oMath>
                    </m:oMathPara>
                  </a14:m>
                  <a:endParaRPr kumimoji="1" lang="en-US" altLang="ja-JP" sz="1100"/>
                </a:p>
              </xdr:txBody>
            </xdr:sp>
          </mc:Choice>
          <mc:Fallback xmlns="">
            <xdr:sp macro="" textlink="">
              <xdr:nvSpPr>
                <xdr:cNvPr id="5" name="テキスト ボックス 4">
                  <a:extLst>
                    <a:ext uri="{FF2B5EF4-FFF2-40B4-BE49-F238E27FC236}">
                      <a16:creationId xmlns:a16="http://schemas.microsoft.com/office/drawing/2014/main" id="{FFA4F36B-9A37-48D3-A590-67BC4FBD61A6}"/>
                    </a:ext>
                  </a:extLst>
                </xdr:cNvPr>
                <xdr:cNvSpPr txBox="1"/>
              </xdr:nvSpPr>
              <xdr:spPr>
                <a:xfrm>
                  <a:off x="4347149" y="2378843"/>
                  <a:ext cx="480580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kumimoji="1" lang="en-US" altLang="ja-JP" sz="1100" i="0">
                      <a:latin typeface="Cambria Math" panose="02040503050406030204" pitchFamily="18" charset="0"/>
                    </a:rPr>
                    <a:t>(</a:t>
                  </a:r>
                  <a:r>
                    <a:rPr kumimoji="1" lang="en-US" altLang="ja-JP" sz="1100" b="0" i="0">
                      <a:latin typeface="Cambria Math" panose="02040503050406030204" pitchFamily="18" charset="0"/>
                    </a:rPr>
                    <a:t>𝑥_2,𝑦_2 )</a:t>
                  </a:r>
                  <a:endParaRPr kumimoji="1" lang="en-US" altLang="ja-JP" sz="1100"/>
                </a:p>
              </xdr:txBody>
            </xdr:sp>
          </mc:Fallback>
        </mc:AlternateContent>
      </xdr:grpSp>
    </xdr:grpSp>
    <xdr:clientData/>
  </xdr:twoCellAnchor>
  <xdr:oneCellAnchor>
    <xdr:from>
      <xdr:col>2</xdr:col>
      <xdr:colOff>149678</xdr:colOff>
      <xdr:row>4</xdr:row>
      <xdr:rowOff>119742</xdr:rowOff>
    </xdr:from>
    <xdr:ext cx="528863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19592C51-A416-4A9C-A858-74EF4845E8A0}"/>
                </a:ext>
              </a:extLst>
            </xdr:cNvPr>
            <xdr:cNvSpPr txBox="1"/>
          </xdr:nvSpPr>
          <xdr:spPr>
            <a:xfrm>
              <a:off x="2388053" y="1091292"/>
              <a:ext cx="528863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∆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19592C51-A416-4A9C-A858-74EF4845E8A0}"/>
                </a:ext>
              </a:extLst>
            </xdr:cNvPr>
            <xdr:cNvSpPr txBox="1"/>
          </xdr:nvSpPr>
          <xdr:spPr>
            <a:xfrm>
              <a:off x="2388053" y="1091292"/>
              <a:ext cx="528863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𝑠=𝑑𝑥/2</a:t>
              </a:r>
              <a:endParaRPr kumimoji="1" lang="en-US" altLang="ja-JP" sz="1100" b="0"/>
            </a:p>
          </xdr:txBody>
        </xdr:sp>
      </mc:Fallback>
    </mc:AlternateContent>
    <xdr:clientData/>
  </xdr:oneCellAnchor>
  <xdr:twoCellAnchor>
    <xdr:from>
      <xdr:col>6</xdr:col>
      <xdr:colOff>519333</xdr:colOff>
      <xdr:row>10</xdr:row>
      <xdr:rowOff>86565</xdr:rowOff>
    </xdr:from>
    <xdr:to>
      <xdr:col>7</xdr:col>
      <xdr:colOff>168127</xdr:colOff>
      <xdr:row>10</xdr:row>
      <xdr:rowOff>142210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55A4A75C-60B1-42BF-9CC1-626067C54A62}"/>
            </a:ext>
          </a:extLst>
        </xdr:cNvPr>
        <xdr:cNvCxnSpPr>
          <a:stCxn id="4" idx="2"/>
        </xdr:cNvCxnSpPr>
      </xdr:nvCxnSpPr>
      <xdr:spPr>
        <a:xfrm>
          <a:off x="5615208" y="2496390"/>
          <a:ext cx="334594" cy="556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6</xdr:row>
      <xdr:rowOff>180975</xdr:rowOff>
    </xdr:from>
    <xdr:to>
      <xdr:col>9</xdr:col>
      <xdr:colOff>249150</xdr:colOff>
      <xdr:row>16</xdr:row>
      <xdr:rowOff>126520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6342D792-A1DA-458A-A4D5-E801FC2D27DB}"/>
            </a:ext>
          </a:extLst>
        </xdr:cNvPr>
        <xdr:cNvGrpSpPr/>
      </xdr:nvGrpSpPr>
      <xdr:grpSpPr>
        <a:xfrm>
          <a:off x="4162425" y="1638300"/>
          <a:ext cx="3240000" cy="2345845"/>
          <a:chOff x="5123685" y="1430338"/>
          <a:chExt cx="3240000" cy="2345845"/>
        </a:xfrm>
      </xdr:grpSpPr>
      <xdr:pic>
        <xdr:nvPicPr>
          <xdr:cNvPr id="19" name="図 18" descr="スクリーンショット が含まれている画像&#10;&#10;高い精度で生成された説明">
            <a:extLst>
              <a:ext uri="{FF2B5EF4-FFF2-40B4-BE49-F238E27FC236}">
                <a16:creationId xmlns:a16="http://schemas.microsoft.com/office/drawing/2014/main" id="{4B20C907-0FD2-483F-A08C-2647E09BFB6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716" b="10881"/>
          <a:stretch/>
        </xdr:blipFill>
        <xdr:spPr>
          <a:xfrm>
            <a:off x="5123685" y="1430338"/>
            <a:ext cx="3240000" cy="2345845"/>
          </a:xfrm>
          <a:prstGeom prst="rect">
            <a:avLst/>
          </a:prstGeom>
        </xdr:spPr>
      </xdr:pic>
      <xdr:pic>
        <xdr:nvPicPr>
          <xdr:cNvPr id="20" name="図 19">
            <a:extLst>
              <a:ext uri="{FF2B5EF4-FFF2-40B4-BE49-F238E27FC236}">
                <a16:creationId xmlns:a16="http://schemas.microsoft.com/office/drawing/2014/main" id="{265BE2D7-2782-4973-95F1-2A33CF0337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20321585">
            <a:off x="6096721" y="1802448"/>
            <a:ext cx="957155" cy="1278923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253391</xdr:colOff>
      <xdr:row>10</xdr:row>
      <xdr:rowOff>150935</xdr:rowOff>
    </xdr:from>
    <xdr:to>
      <xdr:col>6</xdr:col>
      <xdr:colOff>419100</xdr:colOff>
      <xdr:row>13</xdr:row>
      <xdr:rowOff>104776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17CB0EB-0508-4CDF-A9BD-40FBA2FAC156}"/>
            </a:ext>
          </a:extLst>
        </xdr:cNvPr>
        <xdr:cNvGrpSpPr/>
      </xdr:nvGrpSpPr>
      <xdr:grpSpPr>
        <a:xfrm>
          <a:off x="4663466" y="2560760"/>
          <a:ext cx="851509" cy="668216"/>
          <a:chOff x="3624149" y="2399622"/>
          <a:chExt cx="852051" cy="662315"/>
        </a:xfrm>
      </xdr:grpSpPr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E254BD4-3D46-46A8-8409-9C26F5BF39C6}"/>
              </a:ext>
            </a:extLst>
          </xdr:cNvPr>
          <xdr:cNvCxnSpPr>
            <a:endCxn id="7" idx="2"/>
          </xdr:cNvCxnSpPr>
        </xdr:nvCxnSpPr>
        <xdr:spPr>
          <a:xfrm flipH="1" flipV="1">
            <a:off x="3891672" y="2862619"/>
            <a:ext cx="584528" cy="199318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テキスト ボックス 5">
                <a:extLst>
                  <a:ext uri="{FF2B5EF4-FFF2-40B4-BE49-F238E27FC236}">
                    <a16:creationId xmlns:a16="http://schemas.microsoft.com/office/drawing/2014/main" id="{6165DA22-B933-425D-96C9-2919E55771DD}"/>
                  </a:ext>
                </a:extLst>
              </xdr:cNvPr>
              <xdr:cNvSpPr txBox="1"/>
            </xdr:nvSpPr>
            <xdr:spPr>
              <a:xfrm>
                <a:off x="3624149" y="2399622"/>
                <a:ext cx="437826" cy="14306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d>
                        <m:dPr>
                          <m:ctrlPr>
                            <a:rPr kumimoji="1" lang="en-US" altLang="ja-JP" sz="11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</m:oMath>
                  </m:oMathPara>
                </a14:m>
                <a:endParaRPr kumimoji="1" lang="en-US" altLang="ja-JP" sz="1100"/>
              </a:p>
            </xdr:txBody>
          </xdr:sp>
        </mc:Choice>
        <mc:Fallback xmlns="">
          <xdr:sp macro="" textlink="">
            <xdr:nvSpPr>
              <xdr:cNvPr id="6" name="テキスト ボックス 5">
                <a:extLst>
                  <a:ext uri="{FF2B5EF4-FFF2-40B4-BE49-F238E27FC236}">
                    <a16:creationId xmlns:a16="http://schemas.microsoft.com/office/drawing/2014/main" id="{6165DA22-B933-425D-96C9-2919E55771DD}"/>
                  </a:ext>
                </a:extLst>
              </xdr:cNvPr>
              <xdr:cNvSpPr txBox="1"/>
            </xdr:nvSpPr>
            <xdr:spPr>
              <a:xfrm>
                <a:off x="3624149" y="2399622"/>
                <a:ext cx="437826" cy="14306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kumimoji="1" lang="en-US" altLang="ja-JP" sz="1100" i="0">
                    <a:latin typeface="Cambria Math" panose="02040503050406030204" pitchFamily="18" charset="0"/>
                  </a:rPr>
                  <a:t>(</a:t>
                </a:r>
                <a:r>
                  <a:rPr kumimoji="1" lang="en-US" altLang="ja-JP" sz="1100" b="0" i="0">
                    <a:latin typeface="Cambria Math" panose="02040503050406030204" pitchFamily="18" charset="0"/>
                  </a:rPr>
                  <a:t>𝑥_1,𝑦_1 )</a:t>
                </a:r>
                <a:endParaRPr kumimoji="1" lang="en-US" altLang="ja-JP" sz="11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7" name="テキスト ボックス 6">
                <a:extLst>
                  <a:ext uri="{FF2B5EF4-FFF2-40B4-BE49-F238E27FC236}">
                    <a16:creationId xmlns:a16="http://schemas.microsoft.com/office/drawing/2014/main" id="{6677FC04-4188-4FFB-A7D0-7786D3596108}"/>
                  </a:ext>
                </a:extLst>
              </xdr:cNvPr>
              <xdr:cNvSpPr txBox="1"/>
            </xdr:nvSpPr>
            <xdr:spPr>
              <a:xfrm>
                <a:off x="3651382" y="2690392"/>
                <a:ext cx="480580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d>
                        <m:dPr>
                          <m:ctrlPr>
                            <a:rPr kumimoji="1" lang="en-US" altLang="ja-JP" sz="11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</m:d>
                    </m:oMath>
                  </m:oMathPara>
                </a14:m>
                <a:endParaRPr kumimoji="1" lang="en-US" altLang="ja-JP" sz="1100"/>
              </a:p>
            </xdr:txBody>
          </xdr:sp>
        </mc:Choice>
        <mc:Fallback xmlns="">
          <xdr:sp macro="" textlink="">
            <xdr:nvSpPr>
              <xdr:cNvPr id="7" name="テキスト ボックス 6">
                <a:extLst>
                  <a:ext uri="{FF2B5EF4-FFF2-40B4-BE49-F238E27FC236}">
                    <a16:creationId xmlns:a16="http://schemas.microsoft.com/office/drawing/2014/main" id="{6677FC04-4188-4FFB-A7D0-7786D3596108}"/>
                  </a:ext>
                </a:extLst>
              </xdr:cNvPr>
              <xdr:cNvSpPr txBox="1"/>
            </xdr:nvSpPr>
            <xdr:spPr>
              <a:xfrm>
                <a:off x="3651382" y="2690392"/>
                <a:ext cx="480580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kumimoji="1" lang="en-US" altLang="ja-JP" sz="1100" i="0">
                    <a:latin typeface="Cambria Math" panose="02040503050406030204" pitchFamily="18" charset="0"/>
                  </a:rPr>
                  <a:t>(</a:t>
                </a:r>
                <a:r>
                  <a:rPr kumimoji="1" lang="en-US" altLang="ja-JP" sz="1100" b="0" i="0">
                    <a:latin typeface="Cambria Math" panose="02040503050406030204" pitchFamily="18" charset="0"/>
                  </a:rPr>
                  <a:t>𝑥_2,𝑦_2 )</a:t>
                </a:r>
                <a:endParaRPr kumimoji="1" lang="en-US" altLang="ja-JP" sz="1100"/>
              </a:p>
            </xdr:txBody>
          </xdr:sp>
        </mc:Fallback>
      </mc:AlternateContent>
    </xdr:grpSp>
    <xdr:clientData/>
  </xdr:twoCellAnchor>
  <xdr:oneCellAnchor>
    <xdr:from>
      <xdr:col>2</xdr:col>
      <xdr:colOff>149678</xdr:colOff>
      <xdr:row>4</xdr:row>
      <xdr:rowOff>119742</xdr:rowOff>
    </xdr:from>
    <xdr:ext cx="528863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64383C42-6272-4B87-A9EA-8032983DC827}"/>
                </a:ext>
              </a:extLst>
            </xdr:cNvPr>
            <xdr:cNvSpPr txBox="1"/>
          </xdr:nvSpPr>
          <xdr:spPr>
            <a:xfrm>
              <a:off x="2388053" y="1091292"/>
              <a:ext cx="528863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∆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64383C42-6272-4B87-A9EA-8032983DC827}"/>
                </a:ext>
              </a:extLst>
            </xdr:cNvPr>
            <xdr:cNvSpPr txBox="1"/>
          </xdr:nvSpPr>
          <xdr:spPr>
            <a:xfrm>
              <a:off x="2388053" y="1091292"/>
              <a:ext cx="528863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𝑠=𝑑𝑥/2</a:t>
              </a:r>
              <a:endParaRPr kumimoji="1" lang="en-US" altLang="ja-JP" sz="1100" b="0"/>
            </a:p>
          </xdr:txBody>
        </xdr:sp>
      </mc:Fallback>
    </mc:AlternateContent>
    <xdr:clientData/>
  </xdr:oneCellAnchor>
  <xdr:twoCellAnchor>
    <xdr:from>
      <xdr:col>6</xdr:col>
      <xdr:colOff>5144</xdr:colOff>
      <xdr:row>10</xdr:row>
      <xdr:rowOff>223106</xdr:rowOff>
    </xdr:from>
    <xdr:to>
      <xdr:col>6</xdr:col>
      <xdr:colOff>428625</xdr:colOff>
      <xdr:row>11</xdr:row>
      <xdr:rowOff>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20F0F94A-DCF6-4696-8E35-00850B4250F2}"/>
            </a:ext>
          </a:extLst>
        </xdr:cNvPr>
        <xdr:cNvCxnSpPr>
          <a:stCxn id="6" idx="3"/>
        </xdr:cNvCxnSpPr>
      </xdr:nvCxnSpPr>
      <xdr:spPr>
        <a:xfrm>
          <a:off x="5101019" y="2632931"/>
          <a:ext cx="423481" cy="1501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1CDE-3B1D-4B48-8E7A-6F04BF181996}">
  <sheetPr codeName="Sheet3"/>
  <dimension ref="A1:F32"/>
  <sheetViews>
    <sheetView topLeftCell="B1" zoomScaleNormal="100" workbookViewId="0">
      <selection activeCell="B7" sqref="B7"/>
    </sheetView>
  </sheetViews>
  <sheetFormatPr defaultRowHeight="18.75"/>
  <cols>
    <col min="1" max="1" width="13.5" customWidth="1"/>
    <col min="2" max="2" width="20.375" customWidth="1"/>
    <col min="3" max="3" width="10.5" customWidth="1"/>
  </cols>
  <sheetData>
    <row r="1" spans="1:6" ht="19.5" thickBot="1">
      <c r="A1" s="1"/>
      <c r="B1" s="2"/>
      <c r="C1" s="1"/>
    </row>
    <row r="2" spans="1:6">
      <c r="B2" s="4"/>
      <c r="C2" s="5" t="s">
        <v>10</v>
      </c>
    </row>
    <row r="3" spans="1:6">
      <c r="B3" s="6" t="s">
        <v>0</v>
      </c>
      <c r="C3" s="7">
        <v>1480</v>
      </c>
    </row>
    <row r="4" spans="1:6" ht="19.5" thickBot="1">
      <c r="B4" s="8" t="s">
        <v>1</v>
      </c>
      <c r="C4" s="9">
        <v>1500</v>
      </c>
    </row>
    <row r="6" spans="1:6" ht="19.5" thickBot="1"/>
    <row r="7" spans="1:6">
      <c r="B7" s="11" t="s">
        <v>26</v>
      </c>
      <c r="C7" s="34" t="s">
        <v>9</v>
      </c>
      <c r="D7" s="21"/>
      <c r="E7" s="21"/>
      <c r="F7" s="22" t="s">
        <v>19</v>
      </c>
    </row>
    <row r="8" spans="1:6">
      <c r="A8" s="35"/>
      <c r="B8" s="12" t="s">
        <v>18</v>
      </c>
      <c r="C8" s="10">
        <v>1.7999999999999999E-2</v>
      </c>
      <c r="D8" s="10">
        <v>3.6999999999999998E-2</v>
      </c>
      <c r="E8" s="23">
        <v>7.4999999999999997E-2</v>
      </c>
      <c r="F8" s="13"/>
    </row>
    <row r="9" spans="1:6">
      <c r="B9" s="12" t="s">
        <v>2</v>
      </c>
      <c r="C9" s="10">
        <f>1/4*PI()</f>
        <v>0.78539816339744828</v>
      </c>
      <c r="D9" s="10">
        <f>1/4*PI()</f>
        <v>0.78539816339744828</v>
      </c>
      <c r="E9" s="23">
        <f>1/4*PI()</f>
        <v>0.78539816339744828</v>
      </c>
      <c r="F9" s="13">
        <f>1/4*PI()</f>
        <v>0.78539816339744828</v>
      </c>
    </row>
    <row r="10" spans="1:6">
      <c r="B10" s="12" t="s">
        <v>3</v>
      </c>
      <c r="C10" s="10">
        <f>ATAN(C15)+1/2*PI()</f>
        <v>0.63281749463312731</v>
      </c>
      <c r="D10" s="10">
        <f>ATAN(D15)+1/2*PI()</f>
        <v>0.7370652921841272</v>
      </c>
      <c r="E10" s="23">
        <f>ATAN(E15)+1/2*PI()</f>
        <v>0.77141668784962691</v>
      </c>
      <c r="F10" s="13">
        <f>ASIN((C3/C4)*SIN(F9))</f>
        <v>0.77215216961154653</v>
      </c>
    </row>
    <row r="11" spans="1:6">
      <c r="B11" s="6" t="s">
        <v>5</v>
      </c>
      <c r="C11" s="3">
        <v>-2.3599999999999999E-2</v>
      </c>
      <c r="D11" s="3">
        <v>-2.9199999999999999E-3</v>
      </c>
      <c r="E11" s="23">
        <v>-2.632E-2</v>
      </c>
      <c r="F11" s="25"/>
    </row>
    <row r="12" spans="1:6">
      <c r="B12" s="6" t="s">
        <v>6</v>
      </c>
      <c r="C12" s="3">
        <v>2.2550000000000001E-3</v>
      </c>
      <c r="D12" s="3">
        <v>-3.5270000000000002E-3</v>
      </c>
      <c r="E12" s="23">
        <v>2.486E-2</v>
      </c>
      <c r="F12" s="26"/>
    </row>
    <row r="13" spans="1:6">
      <c r="B13" s="6" t="s">
        <v>7</v>
      </c>
      <c r="C13" s="3">
        <v>36.65</v>
      </c>
      <c r="D13" s="3">
        <v>45.38</v>
      </c>
      <c r="E13" s="23">
        <v>48.58</v>
      </c>
      <c r="F13" s="26"/>
    </row>
    <row r="14" spans="1:6">
      <c r="B14" s="6" t="s">
        <v>8</v>
      </c>
      <c r="C14" s="3">
        <v>-50</v>
      </c>
      <c r="D14" s="3">
        <v>-50</v>
      </c>
      <c r="E14" s="23">
        <v>-49.96</v>
      </c>
      <c r="F14" s="26"/>
    </row>
    <row r="15" spans="1:6" ht="19.5" thickBot="1">
      <c r="B15" s="8" t="s">
        <v>4</v>
      </c>
      <c r="C15" s="14">
        <f>(C14-C12)/(C13-C11)</f>
        <v>-1.3634400495179093</v>
      </c>
      <c r="D15" s="14">
        <f>(D14-D12)/(D13-D11)</f>
        <v>-1.1016583551697421</v>
      </c>
      <c r="E15" s="24">
        <f>(E14-E12)/(E13-E11)</f>
        <v>-1.0283613324357821</v>
      </c>
      <c r="F15" s="27"/>
    </row>
    <row r="16" spans="1:6" ht="19.5" thickBot="1"/>
    <row r="17" spans="2:6">
      <c r="B17" s="11" t="s">
        <v>25</v>
      </c>
      <c r="C17" s="34" t="s">
        <v>9</v>
      </c>
      <c r="D17" s="21"/>
      <c r="E17" s="21"/>
      <c r="F17" s="22" t="s">
        <v>19</v>
      </c>
    </row>
    <row r="18" spans="2:6">
      <c r="B18" s="12" t="s">
        <v>18</v>
      </c>
      <c r="C18" s="10">
        <v>1.7999999999999999E-2</v>
      </c>
      <c r="D18" s="10">
        <v>3.6999999999999998E-2</v>
      </c>
      <c r="E18" s="23">
        <v>7.4999999999999997E-2</v>
      </c>
      <c r="F18" s="13"/>
    </row>
    <row r="19" spans="2:6">
      <c r="B19" s="12" t="s">
        <v>2</v>
      </c>
      <c r="C19" s="10">
        <f>1/4*PI()</f>
        <v>0.78539816339744828</v>
      </c>
      <c r="D19" s="10">
        <f>1/4*PI()</f>
        <v>0.78539816339744828</v>
      </c>
      <c r="E19" s="23">
        <f>1/4*PI()</f>
        <v>0.78539816339744828</v>
      </c>
      <c r="F19" s="13">
        <f>1/4*PI()</f>
        <v>0.78539816339744828</v>
      </c>
    </row>
    <row r="20" spans="2:6">
      <c r="B20" s="12" t="s">
        <v>3</v>
      </c>
      <c r="C20" s="10">
        <f>ATAN(C25)+1/2*PI()</f>
        <v>0.63253155860604715</v>
      </c>
      <c r="D20" s="10">
        <f>ATAN(D25)+1/2*PI()</f>
        <v>0.73690534360443438</v>
      </c>
      <c r="E20" s="23">
        <f>ATAN(E25)+1/2*PI()</f>
        <v>0.7714092864029497</v>
      </c>
      <c r="F20" s="13">
        <f>ASIN((C3/C4)*SIN(F9))</f>
        <v>0.77215216961154653</v>
      </c>
    </row>
    <row r="21" spans="2:6">
      <c r="B21" s="6" t="s">
        <v>5</v>
      </c>
      <c r="C21" s="3">
        <v>-7.2090000000000001E-3</v>
      </c>
      <c r="D21" s="3">
        <v>-1.477E-3</v>
      </c>
      <c r="E21" s="23">
        <v>-2.596E-2</v>
      </c>
      <c r="F21" s="25"/>
    </row>
    <row r="22" spans="2:6">
      <c r="B22" s="6" t="s">
        <v>6</v>
      </c>
      <c r="C22" s="3">
        <v>-7.4000000000000003E-3</v>
      </c>
      <c r="D22" s="3">
        <v>-2.1059999999999998E-3</v>
      </c>
      <c r="E22" s="23">
        <v>2.5229999999999999E-2</v>
      </c>
      <c r="F22" s="26"/>
    </row>
    <row r="23" spans="2:6">
      <c r="B23" s="6" t="s">
        <v>7</v>
      </c>
      <c r="C23" s="3">
        <v>36.630000000000003</v>
      </c>
      <c r="D23" s="3">
        <v>45.35</v>
      </c>
      <c r="E23" s="23">
        <v>48.58</v>
      </c>
      <c r="F23" s="26"/>
    </row>
    <row r="24" spans="2:6">
      <c r="B24" s="6" t="s">
        <v>8</v>
      </c>
      <c r="C24" s="3">
        <v>-49.99</v>
      </c>
      <c r="D24" s="3">
        <v>-49.98</v>
      </c>
      <c r="E24" s="23">
        <v>-49.96</v>
      </c>
      <c r="F24" s="26"/>
    </row>
    <row r="25" spans="2:6" ht="19.5" thickBot="1">
      <c r="B25" s="8" t="s">
        <v>4</v>
      </c>
      <c r="C25" s="14">
        <f>(C24-C22)/(C23-C21)</f>
        <v>-1.3642578505365952</v>
      </c>
      <c r="D25" s="14">
        <f>(D24-D22)/(D23-D21)</f>
        <v>-1.1020124879284525</v>
      </c>
      <c r="E25" s="24">
        <f>(E24-E22)/(E23-E21)</f>
        <v>-1.028376561228294</v>
      </c>
      <c r="F25" s="27"/>
    </row>
    <row r="26" spans="2:6" ht="19.5" thickBot="1"/>
    <row r="27" spans="2:6">
      <c r="B27" s="17" t="s">
        <v>11</v>
      </c>
      <c r="C27" s="18">
        <v>256</v>
      </c>
    </row>
    <row r="28" spans="2:6">
      <c r="B28" s="19" t="s">
        <v>12</v>
      </c>
      <c r="C28" s="15" t="s">
        <v>13</v>
      </c>
    </row>
    <row r="29" spans="2:6">
      <c r="B29" s="19" t="s">
        <v>14</v>
      </c>
      <c r="C29" s="15">
        <v>0.15</v>
      </c>
    </row>
    <row r="30" spans="2:6">
      <c r="B30" s="19" t="s">
        <v>17</v>
      </c>
      <c r="C30" s="15">
        <v>100</v>
      </c>
    </row>
    <row r="31" spans="2:6" ht="19.5" thickBot="1">
      <c r="B31" s="20" t="s">
        <v>16</v>
      </c>
      <c r="C31" s="16" t="s">
        <v>15</v>
      </c>
    </row>
    <row r="32" spans="2:6" ht="19.5" thickBot="1">
      <c r="B32" s="32" t="s">
        <v>23</v>
      </c>
      <c r="C32" s="33" t="s">
        <v>24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4B5F-DB05-4F7F-A031-AE253A2CECED}">
  <dimension ref="A1:E25"/>
  <sheetViews>
    <sheetView zoomScaleNormal="100" workbookViewId="0">
      <selection activeCell="G29" sqref="G29"/>
    </sheetView>
  </sheetViews>
  <sheetFormatPr defaultRowHeight="18.75"/>
  <cols>
    <col min="2" max="2" width="20.375" customWidth="1"/>
    <col min="3" max="3" width="10.5" customWidth="1"/>
  </cols>
  <sheetData>
    <row r="1" spans="1:4" ht="19.5" thickBot="1">
      <c r="A1" s="1"/>
      <c r="B1" s="2"/>
      <c r="C1" s="1"/>
    </row>
    <row r="2" spans="1:4">
      <c r="B2" s="4"/>
      <c r="C2" s="5" t="s">
        <v>10</v>
      </c>
    </row>
    <row r="3" spans="1:4">
      <c r="B3" s="6" t="s">
        <v>0</v>
      </c>
      <c r="C3" s="7">
        <v>1480</v>
      </c>
    </row>
    <row r="4" spans="1:4" ht="19.5" thickBot="1">
      <c r="B4" s="8" t="s">
        <v>1</v>
      </c>
      <c r="C4" s="9">
        <v>1500</v>
      </c>
    </row>
    <row r="6" spans="1:4" ht="19.5" thickBot="1"/>
    <row r="7" spans="1:4">
      <c r="B7" s="11"/>
      <c r="C7" s="21" t="s">
        <v>9</v>
      </c>
      <c r="D7" s="22" t="s">
        <v>19</v>
      </c>
    </row>
    <row r="8" spans="1:4">
      <c r="B8" s="12" t="s">
        <v>18</v>
      </c>
      <c r="C8" s="10">
        <v>1.7999999999999999E-2</v>
      </c>
      <c r="D8" s="13"/>
    </row>
    <row r="9" spans="1:4">
      <c r="B9" s="12" t="s">
        <v>2</v>
      </c>
      <c r="C9" s="10">
        <f>1/4*PI()</f>
        <v>0.78539816339744828</v>
      </c>
      <c r="D9" s="13">
        <f>1/4*PI()</f>
        <v>0.78539816339744828</v>
      </c>
    </row>
    <row r="10" spans="1:4">
      <c r="B10" s="12" t="s">
        <v>3</v>
      </c>
      <c r="C10" s="10">
        <f>ATAN(C15)+1/2*PI()</f>
        <v>0.63281749463312731</v>
      </c>
      <c r="D10" s="13">
        <f>ASIN((C3/C4)*SIN(D9))</f>
        <v>0.77215216961154653</v>
      </c>
    </row>
    <row r="11" spans="1:4">
      <c r="B11" s="6" t="s">
        <v>5</v>
      </c>
      <c r="C11" s="3">
        <v>-2.3599999999999999E-2</v>
      </c>
      <c r="D11" s="28"/>
    </row>
    <row r="12" spans="1:4">
      <c r="B12" s="6" t="s">
        <v>6</v>
      </c>
      <c r="C12" s="3">
        <v>2.2550000000000001E-3</v>
      </c>
      <c r="D12" s="29"/>
    </row>
    <row r="13" spans="1:4">
      <c r="B13" s="6" t="s">
        <v>7</v>
      </c>
      <c r="C13" s="3">
        <v>36.65</v>
      </c>
      <c r="D13" s="29"/>
    </row>
    <row r="14" spans="1:4">
      <c r="B14" s="6" t="s">
        <v>8</v>
      </c>
      <c r="C14" s="3">
        <v>-50</v>
      </c>
      <c r="D14" s="29"/>
    </row>
    <row r="15" spans="1:4" ht="19.5" thickBot="1">
      <c r="B15" s="8" t="s">
        <v>4</v>
      </c>
      <c r="C15" s="14">
        <f>(C14-C12)/(C13-C11)</f>
        <v>-1.3634400495179093</v>
      </c>
      <c r="D15" s="30"/>
    </row>
    <row r="16" spans="1:4" ht="19.5" thickBot="1"/>
    <row r="17" spans="1:5">
      <c r="B17" s="17" t="s">
        <v>11</v>
      </c>
      <c r="C17" s="18">
        <v>256</v>
      </c>
    </row>
    <row r="18" spans="1:5">
      <c r="B18" s="19" t="s">
        <v>12</v>
      </c>
      <c r="C18" s="15" t="s">
        <v>13</v>
      </c>
    </row>
    <row r="19" spans="1:5">
      <c r="B19" s="19" t="s">
        <v>14</v>
      </c>
      <c r="C19" s="15">
        <v>0.15</v>
      </c>
    </row>
    <row r="20" spans="1:5">
      <c r="B20" s="19" t="s">
        <v>17</v>
      </c>
      <c r="C20" s="15">
        <v>100</v>
      </c>
    </row>
    <row r="21" spans="1:5" ht="19.5" thickBot="1">
      <c r="B21" s="20" t="s">
        <v>16</v>
      </c>
      <c r="C21" s="16" t="s">
        <v>15</v>
      </c>
    </row>
    <row r="24" spans="1:5">
      <c r="B24" s="31" t="s">
        <v>22</v>
      </c>
      <c r="C24" s="31"/>
      <c r="D24" s="31"/>
    </row>
    <row r="25" spans="1:5">
      <c r="A25" s="31" t="s">
        <v>20</v>
      </c>
      <c r="B25" s="31"/>
      <c r="C25" s="31"/>
      <c r="D25" s="31"/>
      <c r="E25" s="31"/>
    </row>
  </sheetData>
  <mergeCells count="3">
    <mergeCell ref="D11:D15"/>
    <mergeCell ref="A25:E25"/>
    <mergeCell ref="B24:D24"/>
  </mergeCells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C76D-1489-48F5-AF37-F78BF8C3D8C7}">
  <dimension ref="A1:D34"/>
  <sheetViews>
    <sheetView tabSelected="1" zoomScaleNormal="100" workbookViewId="0">
      <selection activeCell="G22" sqref="G22"/>
    </sheetView>
  </sheetViews>
  <sheetFormatPr defaultRowHeight="18.75"/>
  <cols>
    <col min="2" max="2" width="20.375" customWidth="1"/>
    <col min="3" max="3" width="10.5" customWidth="1"/>
  </cols>
  <sheetData>
    <row r="1" spans="1:4" ht="19.5" thickBot="1">
      <c r="A1" s="1"/>
      <c r="B1" s="2"/>
      <c r="C1" s="1"/>
    </row>
    <row r="2" spans="1:4">
      <c r="B2" s="4"/>
      <c r="C2" s="5" t="s">
        <v>10</v>
      </c>
    </row>
    <row r="3" spans="1:4">
      <c r="B3" s="6" t="s">
        <v>0</v>
      </c>
      <c r="C3" s="7">
        <v>1480</v>
      </c>
    </row>
    <row r="4" spans="1:4" ht="19.5" thickBot="1">
      <c r="B4" s="8" t="s">
        <v>1</v>
      </c>
      <c r="C4" s="9">
        <v>1500</v>
      </c>
    </row>
    <row r="6" spans="1:4" ht="19.5" thickBot="1"/>
    <row r="7" spans="1:4">
      <c r="B7" s="11" t="s">
        <v>26</v>
      </c>
      <c r="C7" s="21" t="s">
        <v>9</v>
      </c>
      <c r="D7" s="22" t="s">
        <v>19</v>
      </c>
    </row>
    <row r="8" spans="1:4">
      <c r="B8" s="12" t="s">
        <v>18</v>
      </c>
      <c r="C8" s="10">
        <v>1.7999999999999999E-2</v>
      </c>
      <c r="D8" s="13"/>
    </row>
    <row r="9" spans="1:4">
      <c r="B9" s="12" t="s">
        <v>2</v>
      </c>
      <c r="C9" s="10">
        <f>1/4*PI()</f>
        <v>0.78539816339744828</v>
      </c>
      <c r="D9" s="13">
        <f>1/4*PI()</f>
        <v>0.78539816339744828</v>
      </c>
    </row>
    <row r="10" spans="1:4">
      <c r="B10" s="12" t="s">
        <v>3</v>
      </c>
      <c r="C10" s="10">
        <f>PI()/2 + ATAN(C15) + PI()/8</f>
        <v>0.73607259958532034</v>
      </c>
      <c r="D10" s="13">
        <f>ASIN((C3/C4)*SIN(D9))</f>
        <v>0.77215216961154653</v>
      </c>
    </row>
    <row r="11" spans="1:4">
      <c r="B11" s="6" t="s">
        <v>5</v>
      </c>
      <c r="C11" s="3">
        <v>-0.21890000000000001</v>
      </c>
      <c r="D11" s="28"/>
    </row>
    <row r="12" spans="1:4">
      <c r="B12" s="6" t="s">
        <v>6</v>
      </c>
      <c r="C12" s="3">
        <v>0.14760000000000001</v>
      </c>
      <c r="D12" s="29"/>
    </row>
    <row r="13" spans="1:4">
      <c r="B13" s="6" t="s">
        <v>7</v>
      </c>
      <c r="C13" s="3">
        <v>17.7</v>
      </c>
      <c r="D13" s="29"/>
    </row>
    <row r="14" spans="1:4">
      <c r="B14" s="6" t="s">
        <v>8</v>
      </c>
      <c r="C14" s="3">
        <v>-49.97</v>
      </c>
      <c r="D14" s="29"/>
    </row>
    <row r="15" spans="1:4" ht="19.5" thickBot="1">
      <c r="B15" s="8" t="s">
        <v>21</v>
      </c>
      <c r="C15" s="14">
        <f>(C14-C12)/(C13-C11)</f>
        <v>-2.7969127569214627</v>
      </c>
      <c r="D15" s="30"/>
    </row>
    <row r="16" spans="1:4" ht="19.5" thickBot="1"/>
    <row r="17" spans="2:4">
      <c r="B17" s="11" t="s">
        <v>25</v>
      </c>
      <c r="C17" s="21" t="s">
        <v>9</v>
      </c>
      <c r="D17" s="22" t="s">
        <v>19</v>
      </c>
    </row>
    <row r="18" spans="2:4">
      <c r="B18" s="12" t="s">
        <v>18</v>
      </c>
      <c r="C18" s="10">
        <v>1.7999999999999999E-2</v>
      </c>
      <c r="D18" s="13"/>
    </row>
    <row r="19" spans="2:4">
      <c r="B19" s="12" t="s">
        <v>2</v>
      </c>
      <c r="C19" s="10">
        <f>1/4*PI()</f>
        <v>0.78539816339744828</v>
      </c>
      <c r="D19" s="13">
        <f>1/4*PI()</f>
        <v>0.78539816339744828</v>
      </c>
    </row>
    <row r="20" spans="2:4">
      <c r="B20" s="12" t="s">
        <v>3</v>
      </c>
      <c r="C20" s="10">
        <f>PI()/2 + ATAN(C25) + PI()/8</f>
        <v>0.77888590719610784</v>
      </c>
      <c r="D20" s="13">
        <v>0.77215216961154653</v>
      </c>
    </row>
    <row r="21" spans="2:4">
      <c r="B21" s="6" t="s">
        <v>5</v>
      </c>
      <c r="C21" s="3">
        <v>-0.18509999999999999</v>
      </c>
      <c r="D21" s="28"/>
    </row>
    <row r="22" spans="2:4">
      <c r="B22" s="6" t="s">
        <v>6</v>
      </c>
      <c r="C22" s="3">
        <v>7.1190000000000003E-2</v>
      </c>
      <c r="D22" s="29"/>
    </row>
    <row r="23" spans="2:4">
      <c r="B23" s="6" t="s">
        <v>7</v>
      </c>
      <c r="C23" s="3">
        <v>20.170000000000002</v>
      </c>
      <c r="D23" s="29"/>
    </row>
    <row r="24" spans="2:4">
      <c r="B24" s="6" t="s">
        <v>8</v>
      </c>
      <c r="C24" s="3">
        <v>-49.99</v>
      </c>
      <c r="D24" s="29"/>
    </row>
    <row r="25" spans="2:4" ht="19.5" thickBot="1">
      <c r="B25" s="8" t="s">
        <v>21</v>
      </c>
      <c r="C25" s="14">
        <f>(C24-C22)/(C23-C21)</f>
        <v>-2.4593929776812691</v>
      </c>
      <c r="D25" s="30"/>
    </row>
    <row r="26" spans="2:4" ht="19.5" thickBot="1"/>
    <row r="27" spans="2:4">
      <c r="B27" s="17" t="s">
        <v>11</v>
      </c>
      <c r="C27" s="18">
        <v>256</v>
      </c>
    </row>
    <row r="28" spans="2:4">
      <c r="B28" s="19" t="s">
        <v>12</v>
      </c>
      <c r="C28" s="15" t="s">
        <v>13</v>
      </c>
    </row>
    <row r="29" spans="2:4">
      <c r="B29" s="19" t="s">
        <v>14</v>
      </c>
      <c r="C29" s="15">
        <v>0.15</v>
      </c>
    </row>
    <row r="30" spans="2:4">
      <c r="B30" s="19" t="s">
        <v>17</v>
      </c>
      <c r="C30" s="15">
        <v>100</v>
      </c>
    </row>
    <row r="31" spans="2:4" ht="19.5" thickBot="1">
      <c r="B31" s="20" t="s">
        <v>16</v>
      </c>
      <c r="C31" s="16" t="s">
        <v>15</v>
      </c>
    </row>
    <row r="32" spans="2:4" ht="19.5" thickBot="1">
      <c r="B32" s="32" t="s">
        <v>23</v>
      </c>
      <c r="C32" s="33" t="s">
        <v>24</v>
      </c>
    </row>
    <row r="33" spans="2:2">
      <c r="B33">
        <f>ATAN(C15)</f>
        <v>-1.2274228089083004</v>
      </c>
    </row>
    <row r="34" spans="2:2">
      <c r="B34">
        <f>B33/PI()</f>
        <v>-0.39070081460298972</v>
      </c>
    </row>
  </sheetData>
  <mergeCells count="2">
    <mergeCell ref="D11:D15"/>
    <mergeCell ref="D21:D25"/>
  </mergeCells>
  <phoneticPr fontId="4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2layer</vt:lpstr>
      <vt:lpstr>2skewedlayers_45degree</vt:lpstr>
      <vt:lpstr>2skewedlayers_22.5degree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2018-07-23T06:51:54Z</dcterms:modified>
</cp:coreProperties>
</file>