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hal\School\U of O\Class Work\Module Challenge 1\"/>
    </mc:Choice>
  </mc:AlternateContent>
  <xr:revisionPtr revIDLastSave="0" documentId="13_ncr:1_{F03FD9E8-9E86-4982-A6C4-4DCC3547038A}" xr6:coauthVersionLast="47" xr6:coauthVersionMax="47" xr10:uidLastSave="{00000000-0000-0000-0000-000000000000}"/>
  <bookViews>
    <workbookView xWindow="-28920" yWindow="-120" windowWidth="29040" windowHeight="15990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Kickstarter!$A$1:$T$4115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C2" i="3"/>
  <c r="D2" i="3"/>
  <c r="C13" i="3"/>
  <c r="C12" i="3"/>
  <c r="C11" i="3"/>
  <c r="C10" i="3"/>
  <c r="C9" i="3"/>
  <c r="C8" i="3"/>
  <c r="C7" i="3"/>
  <c r="C6" i="3"/>
  <c r="C5" i="3"/>
  <c r="C4" i="3"/>
  <c r="C3" i="3"/>
  <c r="B3" i="3"/>
  <c r="B13" i="3"/>
  <c r="B12" i="3"/>
  <c r="B11" i="3"/>
  <c r="B10" i="3"/>
  <c r="B9" i="3"/>
  <c r="B8" i="3"/>
  <c r="B7" i="3"/>
  <c r="B6" i="3"/>
  <c r="B5" i="3"/>
  <c r="B4" i="3"/>
  <c r="B2" i="3"/>
  <c r="E2" i="3" l="1"/>
  <c r="E13" i="3"/>
  <c r="E12" i="3"/>
  <c r="E10" i="3"/>
  <c r="E9" i="3"/>
  <c r="E7" i="3"/>
  <c r="E6" i="3"/>
  <c r="E5" i="3"/>
  <c r="E4" i="3"/>
  <c r="E3" i="3"/>
  <c r="H3" i="3" s="1"/>
  <c r="E8" i="3"/>
  <c r="E11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885" i="1"/>
  <c r="T2925" i="1"/>
  <c r="T2926" i="1"/>
  <c r="T2927" i="1"/>
  <c r="T2928" i="1"/>
  <c r="T2929" i="1"/>
  <c r="T2930" i="1"/>
  <c r="T2931" i="1"/>
  <c r="T3882" i="1"/>
  <c r="T2933" i="1"/>
  <c r="T2934" i="1"/>
  <c r="T2935" i="1"/>
  <c r="T2936" i="1"/>
  <c r="T2937" i="1"/>
  <c r="T2938" i="1"/>
  <c r="T3881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878" i="1"/>
  <c r="T3191" i="1"/>
  <c r="T3192" i="1"/>
  <c r="T3193" i="1"/>
  <c r="T3870" i="1"/>
  <c r="T3797" i="1"/>
  <c r="T3196" i="1"/>
  <c r="T3197" i="1"/>
  <c r="T3198" i="1"/>
  <c r="T3199" i="1"/>
  <c r="T3200" i="1"/>
  <c r="T3201" i="1"/>
  <c r="T3202" i="1"/>
  <c r="T3796" i="1"/>
  <c r="T3204" i="1"/>
  <c r="T3205" i="1"/>
  <c r="T3206" i="1"/>
  <c r="T3791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787" i="1"/>
  <c r="T3633" i="1"/>
  <c r="T378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772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64" i="1"/>
  <c r="T3755" i="1"/>
  <c r="T3756" i="1"/>
  <c r="T3763" i="1"/>
  <c r="T3758" i="1"/>
  <c r="T3759" i="1"/>
  <c r="T3760" i="1"/>
  <c r="T3761" i="1"/>
  <c r="T3762" i="1"/>
  <c r="T3757" i="1"/>
  <c r="T3754" i="1"/>
  <c r="T3765" i="1"/>
  <c r="T3766" i="1"/>
  <c r="T3767" i="1"/>
  <c r="T3768" i="1"/>
  <c r="T3769" i="1"/>
  <c r="T3770" i="1"/>
  <c r="T3771" i="1"/>
  <c r="T3649" i="1"/>
  <c r="T3773" i="1"/>
  <c r="T3774" i="1"/>
  <c r="T3775" i="1"/>
  <c r="T3776" i="1"/>
  <c r="T3777" i="1"/>
  <c r="T3778" i="1"/>
  <c r="T3779" i="1"/>
  <c r="T3780" i="1"/>
  <c r="T3781" i="1"/>
  <c r="T3782" i="1"/>
  <c r="T3783" i="1"/>
  <c r="T3634" i="1"/>
  <c r="T3785" i="1"/>
  <c r="T3786" i="1"/>
  <c r="T3632" i="1"/>
  <c r="T3788" i="1"/>
  <c r="T3789" i="1"/>
  <c r="T3790" i="1"/>
  <c r="T3207" i="1"/>
  <c r="T3792" i="1"/>
  <c r="T3793" i="1"/>
  <c r="T3794" i="1"/>
  <c r="T3795" i="1"/>
  <c r="T3203" i="1"/>
  <c r="T3195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194" i="1"/>
  <c r="T3871" i="1"/>
  <c r="T3872" i="1"/>
  <c r="T3873" i="1"/>
  <c r="T3874" i="1"/>
  <c r="T3875" i="1"/>
  <c r="T3876" i="1"/>
  <c r="T3877" i="1"/>
  <c r="T3190" i="1"/>
  <c r="T3879" i="1"/>
  <c r="T3880" i="1"/>
  <c r="T2939" i="1"/>
  <c r="T2932" i="1"/>
  <c r="T3883" i="1"/>
  <c r="T3884" i="1"/>
  <c r="T2924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3885" i="1"/>
  <c r="U3885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3882" i="1"/>
  <c r="U388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3881" i="1"/>
  <c r="U3881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878" i="1"/>
  <c r="U3878" i="1" s="1"/>
  <c r="S3191" i="1"/>
  <c r="U3191" i="1" s="1"/>
  <c r="S3192" i="1"/>
  <c r="U3192" i="1" s="1"/>
  <c r="S3193" i="1"/>
  <c r="U3193" i="1" s="1"/>
  <c r="S3870" i="1"/>
  <c r="U3870" i="1" s="1"/>
  <c r="S3797" i="1"/>
  <c r="U3797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796" i="1"/>
  <c r="U3796" i="1" s="1"/>
  <c r="S3204" i="1"/>
  <c r="U3204" i="1" s="1"/>
  <c r="S3205" i="1"/>
  <c r="U3205" i="1" s="1"/>
  <c r="S3206" i="1"/>
  <c r="U3206" i="1" s="1"/>
  <c r="S3791" i="1"/>
  <c r="U3791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787" i="1"/>
  <c r="U3787" i="1" s="1"/>
  <c r="S3633" i="1"/>
  <c r="U3633" i="1" s="1"/>
  <c r="S3784" i="1"/>
  <c r="U378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772" i="1"/>
  <c r="U3772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64" i="1"/>
  <c r="U3764" i="1" s="1"/>
  <c r="S3755" i="1"/>
  <c r="U3755" i="1" s="1"/>
  <c r="S3756" i="1"/>
  <c r="U3756" i="1" s="1"/>
  <c r="S3763" i="1"/>
  <c r="U3763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57" i="1"/>
  <c r="U3757" i="1" s="1"/>
  <c r="S3754" i="1"/>
  <c r="U375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649" i="1"/>
  <c r="U3649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634" i="1"/>
  <c r="U3634" i="1" s="1"/>
  <c r="S3785" i="1"/>
  <c r="U3785" i="1" s="1"/>
  <c r="S3786" i="1"/>
  <c r="U3786" i="1" s="1"/>
  <c r="S3632" i="1"/>
  <c r="U3632" i="1" s="1"/>
  <c r="S3788" i="1"/>
  <c r="U3788" i="1" s="1"/>
  <c r="S3789" i="1"/>
  <c r="U3789" i="1" s="1"/>
  <c r="S3790" i="1"/>
  <c r="U3790" i="1" s="1"/>
  <c r="S3207" i="1"/>
  <c r="U3207" i="1" s="1"/>
  <c r="S3792" i="1"/>
  <c r="U3792" i="1" s="1"/>
  <c r="S3793" i="1"/>
  <c r="U3793" i="1" s="1"/>
  <c r="S3794" i="1"/>
  <c r="U3794" i="1" s="1"/>
  <c r="S3795" i="1"/>
  <c r="U3795" i="1" s="1"/>
  <c r="S3203" i="1"/>
  <c r="U3203" i="1" s="1"/>
  <c r="S3195" i="1"/>
  <c r="U3195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194" i="1"/>
  <c r="U3194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190" i="1"/>
  <c r="U3190" i="1" s="1"/>
  <c r="S3879" i="1"/>
  <c r="U3879" i="1" s="1"/>
  <c r="S3880" i="1"/>
  <c r="U3880" i="1" s="1"/>
  <c r="S2939" i="1"/>
  <c r="U2939" i="1" s="1"/>
  <c r="S2932" i="1"/>
  <c r="U2932" i="1" s="1"/>
  <c r="S3883" i="1"/>
  <c r="U3883" i="1" s="1"/>
  <c r="S3884" i="1"/>
  <c r="U3884" i="1" s="1"/>
  <c r="S2924" i="1"/>
  <c r="U2924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885" i="1"/>
  <c r="P2925" i="1"/>
  <c r="P2926" i="1"/>
  <c r="P2927" i="1"/>
  <c r="P2928" i="1"/>
  <c r="P2929" i="1"/>
  <c r="P2930" i="1"/>
  <c r="P2931" i="1"/>
  <c r="P3882" i="1"/>
  <c r="P2933" i="1"/>
  <c r="P2934" i="1"/>
  <c r="P2935" i="1"/>
  <c r="P2936" i="1"/>
  <c r="P2937" i="1"/>
  <c r="P2938" i="1"/>
  <c r="P3881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878" i="1"/>
  <c r="P3191" i="1"/>
  <c r="P3192" i="1"/>
  <c r="P3193" i="1"/>
  <c r="P3870" i="1"/>
  <c r="P3797" i="1"/>
  <c r="P3196" i="1"/>
  <c r="P3197" i="1"/>
  <c r="P3198" i="1"/>
  <c r="P3199" i="1"/>
  <c r="P3200" i="1"/>
  <c r="P3201" i="1"/>
  <c r="P3202" i="1"/>
  <c r="P3796" i="1"/>
  <c r="P3204" i="1"/>
  <c r="P3205" i="1"/>
  <c r="P3206" i="1"/>
  <c r="P3791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787" i="1"/>
  <c r="P3633" i="1"/>
  <c r="P378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772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64" i="1"/>
  <c r="P3755" i="1"/>
  <c r="P3756" i="1"/>
  <c r="P3763" i="1"/>
  <c r="P3758" i="1"/>
  <c r="P3759" i="1"/>
  <c r="P3760" i="1"/>
  <c r="P3761" i="1"/>
  <c r="P3762" i="1"/>
  <c r="P3757" i="1"/>
  <c r="P3754" i="1"/>
  <c r="P3765" i="1"/>
  <c r="P3766" i="1"/>
  <c r="P3767" i="1"/>
  <c r="P3768" i="1"/>
  <c r="P3769" i="1"/>
  <c r="P3770" i="1"/>
  <c r="P3771" i="1"/>
  <c r="P3649" i="1"/>
  <c r="P3773" i="1"/>
  <c r="P3774" i="1"/>
  <c r="P3775" i="1"/>
  <c r="P3776" i="1"/>
  <c r="P3777" i="1"/>
  <c r="P3778" i="1"/>
  <c r="P3779" i="1"/>
  <c r="P3780" i="1"/>
  <c r="P3781" i="1"/>
  <c r="P3782" i="1"/>
  <c r="P3783" i="1"/>
  <c r="P3634" i="1"/>
  <c r="P3785" i="1"/>
  <c r="P3786" i="1"/>
  <c r="P3632" i="1"/>
  <c r="P3788" i="1"/>
  <c r="P3789" i="1"/>
  <c r="P3790" i="1"/>
  <c r="P3207" i="1"/>
  <c r="P3792" i="1"/>
  <c r="P3793" i="1"/>
  <c r="P3794" i="1"/>
  <c r="P3795" i="1"/>
  <c r="P3203" i="1"/>
  <c r="P3195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194" i="1"/>
  <c r="P3871" i="1"/>
  <c r="P3872" i="1"/>
  <c r="P3873" i="1"/>
  <c r="P3874" i="1"/>
  <c r="P3875" i="1"/>
  <c r="P3876" i="1"/>
  <c r="P3877" i="1"/>
  <c r="P3190" i="1"/>
  <c r="P3879" i="1"/>
  <c r="P3880" i="1"/>
  <c r="P2939" i="1"/>
  <c r="P2932" i="1"/>
  <c r="P3883" i="1"/>
  <c r="P3884" i="1"/>
  <c r="P2924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388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632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190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63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3881" i="1"/>
  <c r="O3387" i="1"/>
  <c r="O3405" i="1"/>
  <c r="O3433" i="1"/>
  <c r="O3447" i="1"/>
  <c r="O3629" i="1"/>
  <c r="O364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5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293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63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797" i="1"/>
  <c r="O1402" i="1"/>
  <c r="O1129" i="1"/>
  <c r="O1177" i="1"/>
  <c r="O3609" i="1"/>
  <c r="O4077" i="1"/>
  <c r="O434" i="1"/>
  <c r="O2776" i="1"/>
  <c r="O3293" i="1"/>
  <c r="O3713" i="1"/>
  <c r="O3820" i="1"/>
  <c r="O2908" i="1"/>
  <c r="O376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3885" i="1"/>
  <c r="O3002" i="1"/>
  <c r="O3394" i="1"/>
  <c r="O3574" i="1"/>
  <c r="O3581" i="1"/>
  <c r="O3652" i="1"/>
  <c r="O3757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791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878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207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870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78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203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772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796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195" i="1"/>
  <c r="O3860" i="1"/>
  <c r="O3194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787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2939" i="1"/>
  <c r="O3884" i="1"/>
  <c r="O2924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3" i="3" l="1"/>
  <c r="G2" i="3"/>
  <c r="F2" i="3"/>
  <c r="H2" i="3"/>
  <c r="H13" i="3"/>
  <c r="F13" i="3"/>
  <c r="G13" i="3"/>
  <c r="F12" i="3"/>
  <c r="H12" i="3"/>
  <c r="G12" i="3"/>
  <c r="F11" i="3"/>
  <c r="H11" i="3"/>
  <c r="G11" i="3"/>
  <c r="F10" i="3"/>
  <c r="H10" i="3"/>
  <c r="G10" i="3"/>
  <c r="F9" i="3"/>
  <c r="H9" i="3"/>
  <c r="G9" i="3"/>
  <c r="F8" i="3"/>
  <c r="H8" i="3"/>
  <c r="G8" i="3"/>
  <c r="H7" i="3"/>
  <c r="F7" i="3"/>
  <c r="G7" i="3"/>
  <c r="H6" i="3"/>
  <c r="F6" i="3"/>
  <c r="G6" i="3"/>
  <c r="H5" i="3"/>
  <c r="F5" i="3"/>
  <c r="G5" i="3"/>
  <c r="H4" i="3"/>
  <c r="F4" i="3"/>
  <c r="G4" i="3"/>
  <c r="F3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<sst xmlns="http://schemas.openxmlformats.org/spreadsheetml/2006/main" count="32975" uniqueCount="8400">
  <si>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</si>
  <si>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</si>
  <si>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</si>
  <si>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</si>
  <si>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</si>
  <si>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</si>
  <si>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</si>
  <si>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</si>
  <si>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</si>
  <si>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</si>
  <si>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</si>
  <si>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</si>
  <si>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</si>
  <si>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</si>
  <si>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</si>
  <si>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</si>
  <si>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</si>
  <si>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</si>
  <si>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</si>
  <si>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</si>
  <si>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</si>
  <si>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</si>
  <si>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</si>
  <si>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</si>
  <si>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</si>
  <si>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</si>
  <si>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</si>
  <si>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</si>
  <si>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</si>
  <si>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</si>
  <si>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</si>
  <si>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</si>
  <si>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</si>
  <si>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</si>
  <si>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</si>
  <si>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</si>
  <si>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</si>
  <si>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</si>
  <si>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</si>
  <si>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</si>
  <si>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</si>
  <si>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</si>
  <si>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</si>
  <si>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</si>
  <si>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</si>
  <si>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</si>
  <si>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</si>
  <si>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</si>
  <si>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</si>
  <si>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</si>
  <si>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</si>
  <si>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</si>
  <si>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</si>
  <si>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</si>
  <si>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</si>
  <si>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</si>
  <si>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</si>
  <si>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</si>
  <si>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</si>
  <si>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</si>
  <si>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</si>
  <si>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</si>
  <si>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</si>
  <si>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</si>
  <si>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</si>
  <si>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</si>
  <si>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</si>
  <si>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</si>
  <si>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</si>
  <si>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</si>
  <si>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</si>
  <si>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</si>
  <si>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</si>
  <si>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</si>
  <si>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</si>
  <si>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</si>
  <si>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</si>
  <si>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</si>
  <si>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</si>
  <si>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</si>
  <si>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</si>
  <si>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</si>
  <si>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</si>
  <si>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</si>
  <si>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</si>
  <si>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</si>
  <si>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</si>
  <si>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</si>
  <si>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</si>
  <si>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</si>
  <si>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</si>
  <si>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</si>
  <si>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</si>
  <si>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</si>
  <si>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</si>
  <si>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</si>
  <si>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</si>
  <si>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</si>
  <si>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</si>
  <si>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</si>
  <si>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</si>
  <si>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</si>
  <si>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</si>
  <si>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</si>
  <si>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</si>
  <si>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</si>
  <si>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</si>
  <si>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</si>
  <si>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</si>
  <si>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</si>
  <si>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</si>
  <si>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</si>
  <si>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</si>
  <si>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</si>
  <si>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</si>
  <si>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</si>
  <si>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</si>
  <si>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</si>
  <si>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</si>
  <si>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</si>
  <si>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</si>
  <si>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</si>
  <si>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</si>
  <si>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</si>
  <si>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</si>
  <si>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</si>
  <si>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</si>
  <si>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</si>
  <si>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</si>
  <si>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</si>
  <si>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</si>
  <si>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</si>
  <si>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</si>
  <si>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</si>
  <si>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</si>
  <si>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</si>
  <si>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</si>
  <si>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</si>
  <si>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</si>
  <si>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</si>
  <si>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</si>
  <si>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</si>
  <si>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</si>
  <si>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</si>
  <si>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</si>
  <si>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</si>
  <si>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</si>
  <si>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</si>
  <si>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</si>
  <si>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</si>
  <si>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</si>
  <si>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</si>
  <si>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</si>
  <si>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</si>
  <si>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</si>
  <si>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</si>
  <si>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</si>
  <si>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</si>
  <si>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</si>
  <si>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</si>
  <si>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</si>
  <si>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</si>
  <si>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</si>
  <si>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</si>
  <si>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</si>
  <si>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</si>
  <si>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</si>
  <si>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</si>
  <si>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</si>
  <si>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</si>
  <si>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</si>
  <si>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</si>
  <si>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</si>
  <si>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</si>
  <si>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</si>
  <si>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</si>
  <si>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</si>
  <si>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</si>
  <si>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</si>
  <si>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</si>
  <si>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</si>
  <si>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</si>
  <si>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</si>
  <si>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</si>
  <si>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</si>
  <si>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</si>
  <si>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</si>
  <si>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</si>
  <si>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</si>
  <si>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</si>
  <si>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</si>
  <si>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</si>
  <si>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</si>
  <si>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</si>
  <si>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</si>
  <si>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</si>
  <si>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</si>
  <si>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</si>
  <si>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</si>
  <si>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</si>
  <si>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</si>
  <si>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</si>
  <si>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</si>
  <si>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</si>
  <si>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</si>
  <si>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</si>
  <si>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</si>
  <si>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</si>
  <si>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</si>
  <si>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</si>
  <si>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</si>
  <si>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</si>
  <si>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</si>
  <si>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</si>
  <si>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</si>
  <si>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</si>
  <si>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</si>
  <si>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</si>
  <si>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</si>
  <si>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</si>
  <si>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</si>
  <si>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</si>
  <si>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</si>
  <si>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</si>
  <si>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</si>
  <si>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</si>
  <si>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</si>
  <si>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</si>
  <si>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</si>
  <si>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</si>
  <si>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</si>
  <si>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</si>
  <si>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</si>
  <si>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</si>
  <si>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</si>
  <si>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</si>
  <si>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</si>
  <si>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</si>
  <si>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</si>
  <si>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</si>
  <si>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</si>
  <si>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</si>
  <si>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</si>
  <si>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</si>
  <si>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</si>
  <si>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</si>
  <si>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</si>
  <si>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</si>
  <si>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</si>
  <si>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</si>
  <si>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</si>
  <si>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</si>
  <si>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</si>
  <si>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</si>
  <si>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</si>
  <si>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</si>
  <si>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</si>
  <si>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</si>
  <si>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</si>
  <si>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</si>
  <si>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</si>
  <si>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</si>
  <si>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</si>
  <si>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</si>
  <si>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</si>
  <si>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</si>
  <si>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</si>
  <si>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</si>
  <si>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</si>
  <si>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</si>
  <si>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</si>
  <si>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</si>
  <si>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</si>
  <si>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</si>
  <si>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</si>
  <si>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</si>
  <si>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</si>
  <si>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</si>
  <si>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</si>
  <si>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</si>
  <si>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</si>
  <si>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</si>
  <si>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</si>
  <si>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</si>
  <si>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</si>
  <si>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</si>
  <si>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</si>
  <si>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</si>
  <si>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</si>
  <si>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</si>
  <si>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</si>
  <si>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</si>
  <si>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</si>
  <si>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</si>
  <si>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</si>
  <si>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</si>
  <si>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</si>
  <si>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</si>
  <si>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</si>
  <si>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</si>
  <si>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</si>
  <si>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</si>
  <si>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</si>
  <si>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</si>
  <si>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</si>
  <si>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</si>
  <si>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</si>
  <si>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</si>
  <si>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</si>
  <si>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</si>
  <si>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</si>
  <si>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</si>
  <si>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</si>
  <si>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</si>
  <si>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</si>
  <si>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</si>
  <si>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</si>
  <si>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</si>
  <si>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</si>
  <si>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</si>
  <si>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</si>
  <si>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</si>
  <si>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</si>
  <si>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</si>
  <si>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</si>
  <si>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</si>
  <si>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</si>
  <si>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</si>
  <si>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</si>
  <si>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</si>
  <si>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</si>
  <si>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</si>
  <si>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</si>
  <si>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</si>
  <si>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</si>
  <si>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</si>
  <si>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</si>
  <si>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</si>
  <si>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</si>
  <si>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</si>
  <si>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</si>
  <si>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</si>
  <si>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</si>
  <si>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</si>
  <si>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</si>
  <si>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</si>
  <si>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</si>
  <si>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</si>
  <si>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</si>
  <si>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</si>
  <si>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</si>
  <si>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</si>
  <si>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</si>
  <si>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</si>
  <si>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</si>
  <si>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</si>
  <si>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</si>
  <si>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</si>
  <si>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</si>
  <si>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</si>
  <si>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</si>
  <si>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</si>
  <si>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</si>
  <si>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</si>
  <si>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</si>
  <si>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</si>
  <si>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</si>
  <si>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</si>
  <si>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</si>
  <si>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</si>
  <si>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</si>
  <si>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</si>
  <si>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</si>
  <si>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</si>
  <si>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</si>
  <si>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</si>
  <si>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</si>
  <si>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</si>
  <si>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</si>
  <si>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</si>
  <si>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</si>
  <si>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</si>
  <si>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</si>
  <si>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</si>
  <si>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</si>
  <si>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</si>
  <si>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</si>
  <si>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</si>
  <si>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</si>
  <si>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</si>
  <si>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</si>
  <si>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</si>
  <si>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</si>
  <si>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</si>
  <si>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</si>
  <si>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</si>
  <si>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</si>
  <si>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</si>
  <si>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</si>
  <si>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</si>
  <si>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</si>
  <si>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</si>
  <si>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</si>
  <si>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</si>
  <si>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</si>
  <si>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</si>
  <si>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</si>
  <si>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</si>
  <si>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</si>
  <si>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</si>
  <si>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</si>
  <si>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</si>
  <si>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</si>
  <si>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</si>
  <si>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</si>
  <si>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</si>
  <si>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</si>
  <si>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</si>
  <si>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</si>
  <si>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</si>
  <si>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</si>
  <si>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</si>
  <si>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</si>
  <si>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</si>
  <si>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</si>
  <si>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</si>
  <si>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</si>
  <si>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</si>
  <si>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</si>
  <si>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</si>
  <si>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</si>
  <si>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</si>
  <si>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</si>
  <si>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</si>
  <si>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</si>
  <si>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</si>
  <si>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</si>
  <si>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</si>
  <si>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</si>
  <si>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</si>
  <si>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</si>
  <si>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</si>
  <si>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</si>
  <si>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</si>
  <si>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</si>
  <si>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</si>
  <si>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</si>
  <si>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</si>
  <si>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</si>
  <si>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</si>
  <si>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</si>
  <si>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</si>
  <si>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</si>
  <si>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</si>
  <si>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</si>
  <si>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</si>
  <si>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</si>
  <si>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</si>
  <si>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</si>
  <si>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</si>
  <si>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</si>
  <si>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</si>
  <si>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</si>
  <si>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</si>
  <si>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</si>
  <si>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</si>
  <si>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</si>
  <si>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</si>
  <si>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</si>
  <si>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</si>
  <si>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</si>
  <si>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</si>
  <si>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</si>
  <si>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</si>
  <si>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</si>
  <si>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</si>
  <si>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</si>
  <si>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</si>
  <si>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</si>
  <si>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</si>
  <si>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</si>
  <si>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</si>
  <si>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</si>
  <si>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</si>
  <si>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</si>
  <si>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</si>
  <si>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</si>
  <si>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</si>
  <si>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</si>
  <si>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</si>
  <si>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</si>
  <si>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</si>
  <si>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</si>
  <si>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</si>
  <si>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</si>
  <si>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</si>
  <si>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</si>
  <si>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</si>
  <si>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</si>
  <si>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</si>
  <si>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</si>
  <si>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</si>
  <si>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</si>
  <si>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</si>
  <si>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</si>
  <si>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</si>
  <si>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</si>
  <si>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</si>
  <si>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</si>
  <si>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</si>
  <si>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</si>
  <si>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</si>
  <si>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</si>
  <si>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</si>
  <si>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</si>
  <si>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</si>
  <si>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</si>
  <si>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</si>
  <si>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</si>
  <si>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</si>
  <si>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</si>
  <si>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</si>
  <si>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</si>
  <si>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</si>
  <si>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</si>
  <si>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</si>
  <si>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</si>
  <si>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</si>
  <si>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</si>
  <si>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</si>
  <si>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</si>
  <si>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</si>
  <si>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</si>
  <si>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</si>
  <si>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</si>
  <si>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</si>
  <si>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</si>
  <si>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</si>
  <si>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</si>
  <si>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</si>
  <si>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</si>
  <si>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</si>
  <si>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</si>
  <si>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</si>
  <si>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</si>
  <si>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</si>
  <si>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</si>
  <si>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</si>
  <si>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</si>
  <si>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</si>
  <si>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</si>
  <si>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</si>
  <si>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</si>
  <si>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</si>
  <si>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</si>
  <si>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</si>
  <si>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</si>
  <si>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</si>
  <si>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</si>
  <si>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</si>
  <si>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</si>
  <si>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</si>
  <si>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</si>
  <si>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</si>
  <si>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</si>
  <si>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</si>
  <si>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</si>
  <si>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</si>
  <si>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</si>
  <si>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</si>
  <si>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</si>
  <si>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</si>
  <si>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</si>
  <si>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</si>
  <si>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</si>
  <si>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</si>
  <si>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</si>
  <si>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</si>
  <si>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</si>
  <si>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</si>
  <si>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</si>
  <si>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</si>
  <si>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</si>
  <si>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</si>
  <si>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</si>
  <si>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</si>
  <si>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</si>
  <si>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</si>
  <si>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</si>
  <si>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</si>
  <si>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</si>
  <si>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</si>
  <si>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</si>
  <si>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</si>
  <si>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</si>
  <si>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</si>
  <si>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</si>
  <si>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</si>
  <si>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</si>
  <si>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</si>
  <si>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</si>
  <si>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</si>
  <si>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</si>
  <si>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</si>
  <si>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</si>
  <si>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</si>
  <si>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</si>
  <si>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</si>
  <si>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</si>
  <si>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</si>
  <si>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</si>
  <si>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</si>
  <si>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</si>
  <si>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</si>
  <si>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</si>
  <si>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</si>
  <si>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</si>
  <si>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</si>
  <si>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</si>
  <si>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</si>
  <si>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</si>
  <si>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</si>
  <si>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</si>
  <si>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</si>
  <si>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</si>
  <si>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</si>
  <si>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</si>
  <si>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</si>
  <si>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</si>
  <si>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</si>
  <si>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</si>
  <si>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</si>
  <si>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</si>
  <si>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</si>
  <si>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</si>
  <si>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</si>
  <si>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</si>
  <si>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</si>
  <si>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</si>
  <si>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</si>
  <si>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</si>
  <si>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</si>
  <si>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</si>
  <si>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</si>
  <si>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</si>
  <si>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</si>
  <si>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</si>
  <si>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</si>
  <si>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</si>
  <si>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</si>
  <si>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</si>
  <si>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</si>
  <si>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</si>
  <si>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</si>
  <si>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</si>
  <si>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</si>
  <si>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</si>
  <si>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</si>
  <si>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</si>
  <si>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</si>
  <si>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</si>
  <si>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</si>
  <si>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</si>
  <si>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</si>
  <si>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</si>
  <si>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</si>
  <si>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</si>
  <si>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</si>
  <si>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</si>
  <si>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</si>
  <si>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</si>
  <si>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</si>
  <si>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</si>
  <si>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</si>
  <si>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</si>
  <si>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</si>
  <si>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</si>
  <si>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</si>
  <si>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</si>
  <si>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</si>
  <si>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</si>
  <si>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</si>
  <si>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</si>
  <si>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</si>
  <si>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</si>
  <si>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</si>
  <si>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</si>
  <si>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</si>
  <si>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</si>
  <si>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</si>
  <si>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</si>
  <si>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</si>
  <si>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</si>
  <si>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</si>
  <si>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</si>
  <si>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</si>
  <si>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</si>
  <si>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</si>
  <si>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</si>
  <si>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</si>
  <si>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</si>
  <si>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</si>
  <si>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</si>
  <si>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</si>
  <si>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</si>
  <si>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</si>
  <si>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</si>
  <si>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</si>
  <si>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</si>
  <si>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</si>
  <si>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</si>
  <si>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</si>
  <si>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</si>
  <si>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</si>
  <si>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</si>
  <si>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</si>
  <si>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</si>
  <si>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</si>
  <si>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</si>
  <si>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</si>
  <si>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</si>
  <si>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</si>
  <si>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</si>
  <si>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</si>
  <si>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</si>
  <si>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</si>
  <si>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</si>
  <si>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</si>
  <si>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</si>
  <si>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</si>
  <si>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</si>
  <si>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</si>
  <si>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</si>
  <si>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</si>
  <si>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</si>
  <si>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</si>
  <si>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</si>
  <si>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</si>
  <si>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</si>
  <si>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</si>
  <si>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</si>
  <si>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</si>
  <si>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</si>
  <si>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</si>
  <si>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</si>
  <si>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</si>
  <si>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</si>
  <si>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</si>
  <si>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</si>
  <si>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</si>
  <si>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</si>
  <si>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</si>
  <si>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</si>
  <si>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</si>
  <si>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</si>
  <si>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</si>
  <si>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</si>
  <si>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</si>
  <si>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</si>
  <si>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</si>
  <si>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</si>
  <si>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</si>
  <si>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</si>
  <si>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</si>
  <si>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</si>
  <si>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</si>
  <si>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</si>
  <si>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</si>
  <si>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</si>
  <si>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</si>
  <si>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</si>
  <si>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</si>
  <si>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</si>
  <si>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</si>
  <si>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</si>
  <si>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</si>
  <si>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</si>
  <si>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</si>
  <si>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</si>
  <si>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</si>
  <si>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</si>
  <si>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</si>
  <si>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</si>
  <si>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</si>
  <si>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</si>
  <si>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</si>
  <si>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</si>
  <si>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</si>
  <si>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</si>
  <si>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</si>
  <si>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</si>
  <si>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</si>
  <si>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</si>
  <si>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</si>
  <si>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</si>
  <si>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</si>
  <si>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</si>
  <si>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</si>
  <si>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</si>
  <si>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</si>
  <si>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</si>
  <si>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</si>
  <si>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</si>
  <si>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</si>
  <si>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</si>
  <si>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</si>
  <si>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</si>
  <si>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</si>
  <si>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</si>
  <si>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</si>
  <si>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</si>
  <si>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</si>
  <si>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</si>
  <si>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</si>
  <si>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</si>
  <si>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</si>
  <si>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</si>
  <si>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</si>
  <si>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</si>
  <si>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</si>
  <si>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</si>
  <si>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</si>
  <si>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</si>
  <si>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</si>
  <si>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</si>
  <si>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</si>
  <si>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</si>
  <si>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</si>
  <si>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</si>
  <si>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</si>
  <si>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</si>
  <si>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</si>
  <si>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</si>
  <si>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</si>
  <si>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</si>
  <si>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</si>
  <si>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</si>
  <si>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</si>
  <si>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</si>
  <si>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</si>
  <si>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</si>
  <si>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</si>
  <si>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</si>
  <si>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</si>
  <si>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</si>
  <si>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</si>
  <si>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</si>
  <si>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</si>
  <si>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</si>
  <si>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</si>
  <si>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</si>
  <si>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</si>
  <si>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</si>
  <si>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</si>
  <si>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</si>
  <si>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</si>
  <si>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</si>
  <si>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</si>
  <si>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</si>
  <si>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</si>
  <si>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</si>
  <si>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</si>
  <si>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</si>
  <si>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</si>
  <si>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</si>
  <si>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</si>
  <si>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</si>
  <si>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</si>
  <si>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</si>
  <si>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</si>
  <si>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</si>
  <si>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</si>
  <si>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</si>
  <si>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</si>
  <si>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</si>
  <si>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</si>
  <si>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</si>
  <si>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</si>
  <si>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</si>
  <si>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</si>
  <si>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</si>
  <si>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</si>
  <si>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</si>
  <si>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</si>
  <si>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</si>
  <si>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</si>
  <si>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</si>
  <si>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</si>
  <si>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</si>
  <si>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</si>
  <si>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</si>
  <si>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</si>
  <si>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</si>
  <si>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</si>
  <si>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</si>
  <si>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</si>
  <si>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</si>
  <si>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</si>
  <si>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</si>
  <si>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</si>
  <si>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</si>
  <si>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</si>
  <si>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</si>
  <si>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</si>
  <si>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</si>
  <si>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</si>
  <si>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</si>
  <si>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</si>
  <si>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</si>
  <si>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</si>
  <si>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</si>
  <si>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</si>
  <si>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</si>
  <si>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</si>
  <si>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</si>
  <si>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</si>
  <si>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</si>
  <si>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</si>
  <si>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</si>
  <si>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</si>
  <si>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</si>
  <si>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</si>
  <si>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</si>
  <si>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</si>
  <si>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</si>
  <si>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</si>
  <si>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</si>
  <si>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</si>
  <si>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</si>
  <si>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</si>
  <si>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</si>
  <si>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</si>
  <si>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</si>
  <si>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</si>
  <si>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</si>
  <si>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</si>
  <si>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</si>
  <si>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</si>
  <si>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</si>
  <si>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</si>
  <si>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</si>
  <si>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</si>
  <si>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</si>
  <si>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</si>
  <si>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</si>
  <si>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</si>
  <si>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</si>
  <si>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</si>
  <si>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</si>
  <si>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</si>
  <si>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</si>
  <si>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</si>
  <si>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</si>
  <si>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</si>
  <si>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</si>
  <si>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</si>
  <si>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</si>
  <si>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</si>
  <si>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</si>
  <si>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</si>
  <si>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</si>
  <si>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</si>
  <si>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</si>
  <si>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</si>
  <si>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</si>
  <si>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</si>
  <si>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</si>
  <si>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</si>
  <si>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</si>
  <si>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</si>
  <si>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</si>
  <si>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</si>
  <si>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</si>
  <si>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</si>
  <si>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</si>
  <si>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</si>
  <si>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</si>
  <si>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</si>
  <si>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</si>
  <si>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</si>
  <si>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</si>
  <si>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</si>
  <si>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</si>
  <si>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</si>
  <si>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</si>
  <si>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</si>
  <si>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</si>
  <si>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</si>
  <si>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</si>
  <si>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</si>
  <si>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</si>
  <si>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</si>
  <si>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</si>
  <si>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</si>
  <si>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</si>
  <si>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</si>
  <si>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</si>
  <si>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</si>
  <si>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</si>
  <si>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</si>
  <si>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</si>
  <si>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</si>
  <si>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</si>
  <si>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</si>
  <si>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</si>
  <si>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</si>
  <si>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</si>
  <si>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</si>
  <si>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</si>
  <si>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</si>
  <si>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</si>
  <si>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</si>
  <si>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</si>
  <si>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</si>
  <si>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</si>
  <si>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</si>
  <si>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</si>
  <si>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</si>
  <si>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</si>
  <si>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</si>
  <si>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</si>
  <si>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</si>
  <si>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</si>
  <si>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</si>
  <si>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</si>
  <si>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</si>
  <si>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</si>
  <si>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</si>
  <si>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</si>
  <si>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</si>
  <si>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</si>
  <si>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</si>
  <si>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</si>
  <si>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</si>
  <si>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</si>
  <si>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</si>
  <si>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</si>
  <si>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</si>
  <si>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</si>
  <si>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</si>
  <si>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</si>
  <si>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</si>
  <si>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</si>
  <si>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</si>
  <si>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</si>
  <si>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</si>
  <si>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</si>
  <si>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</si>
  <si>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</si>
  <si>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</si>
  <si>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</si>
  <si>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</si>
  <si>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</si>
  <si>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</si>
  <si>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</si>
  <si>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</si>
  <si>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</si>
  <si>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</si>
  <si>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</si>
  <si>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</si>
  <si>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</si>
  <si>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</si>
  <si>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</si>
  <si>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</si>
  <si>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</si>
  <si>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</si>
  <si>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</si>
  <si>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</si>
  <si>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</si>
  <si>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</si>
  <si>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</si>
  <si>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</si>
  <si>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</si>
  <si>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</si>
  <si>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</si>
  <si>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</si>
  <si>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</si>
  <si>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</si>
  <si>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</si>
  <si>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</si>
  <si>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</si>
  <si>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</si>
  <si>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</si>
  <si>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</si>
  <si>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</si>
  <si>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</si>
  <si>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</si>
  <si>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</si>
  <si>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</si>
  <si>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</si>
  <si>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</si>
  <si>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</si>
  <si>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</si>
  <si>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</si>
  <si>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</si>
  <si>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</si>
  <si>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</si>
  <si>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</si>
  <si>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</si>
  <si>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</si>
  <si>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</si>
  <si>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</si>
  <si>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</si>
  <si>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</si>
  <si>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</si>
  <si>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</si>
  <si>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</si>
  <si>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</si>
  <si>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</si>
  <si>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</si>
  <si>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</si>
  <si>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</si>
  <si>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</si>
  <si>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</si>
  <si>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</si>
  <si>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</si>
  <si>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</si>
  <si>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</si>
  <si>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</si>
  <si>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</si>
  <si>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</si>
  <si>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</si>
  <si>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</si>
  <si>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</si>
  <si>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</si>
  <si>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</si>
  <si>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</si>
  <si>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</si>
  <si>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</si>
  <si>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</si>
  <si>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</si>
  <si>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</si>
  <si>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</si>
  <si>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</si>
  <si>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</si>
  <si>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</si>
  <si>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</si>
  <si>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</si>
  <si>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</si>
  <si>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</si>
  <si>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</si>
  <si>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</si>
  <si>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</si>
  <si>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</si>
  <si>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</si>
  <si>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</si>
  <si>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</si>
  <si>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</si>
  <si>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</si>
  <si>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</si>
  <si>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</si>
  <si>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</si>
  <si>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</si>
  <si>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</si>
  <si>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</si>
  <si>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</si>
  <si>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</si>
  <si>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</si>
  <si>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</si>
  <si>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</si>
  <si>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</si>
  <si>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</si>
  <si>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</si>
  <si>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</si>
  <si>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</si>
  <si>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</si>
  <si>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</si>
  <si>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</si>
  <si>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</si>
  <si>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</si>
  <si>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</si>
  <si>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</si>
  <si>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</si>
  <si>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</si>
  <si>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</si>
  <si>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</si>
  <si>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</si>
  <si>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</si>
  <si>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</si>
  <si>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</si>
  <si>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</si>
  <si>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</si>
  <si>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</si>
  <si>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</si>
  <si>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</si>
  <si>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</si>
  <si>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</si>
  <si>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</si>
  <si>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</si>
  <si>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</si>
  <si>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</si>
  <si>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</si>
  <si>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</si>
  <si>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</si>
  <si>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</si>
  <si>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</si>
  <si>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</si>
  <si>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</si>
  <si>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</si>
  <si>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</si>
  <si>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</si>
  <si>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</si>
  <si>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</si>
  <si>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</si>
  <si>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</si>
  <si>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</si>
  <si>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</si>
  <si>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</si>
  <si>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</si>
  <si>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</si>
  <si>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</si>
  <si>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</si>
  <si>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</si>
  <si>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</si>
  <si>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</si>
  <si>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</si>
  <si>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</si>
  <si>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</si>
  <si>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</si>
  <si>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</si>
  <si>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</si>
  <si>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</si>
  <si>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</si>
  <si>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</si>
  <si>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</si>
  <si>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</si>
  <si>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</si>
  <si>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</si>
  <si>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</si>
  <si>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</si>
  <si>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</si>
  <si>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</si>
  <si>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</si>
  <si>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</si>
  <si>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</si>
  <si>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</si>
  <si>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</si>
  <si>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</si>
  <si>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</si>
  <si>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</si>
  <si>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</si>
  <si>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</si>
  <si>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</si>
  <si>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</si>
  <si>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</si>
  <si>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</si>
  <si>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</si>
  <si>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</si>
  <si>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</si>
  <si>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</si>
  <si>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</si>
  <si>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</si>
  <si>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</si>
  <si>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</si>
  <si>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</si>
  <si>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</si>
  <si>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</si>
  <si>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</si>
  <si>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</si>
  <si>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</si>
  <si>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</si>
  <si>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</si>
  <si>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</si>
  <si>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</si>
  <si>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</si>
  <si>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</si>
  <si>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</si>
  <si>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</si>
  <si>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</si>
  <si>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</si>
  <si>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</si>
  <si>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</si>
  <si>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</si>
  <si>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</si>
  <si>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</si>
  <si>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</si>
  <si>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</si>
  <si>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</si>
  <si>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</si>
  <si>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</si>
  <si>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</si>
  <si>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</si>
  <si>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</si>
  <si>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</si>
  <si>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</si>
  <si>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</si>
  <si>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</si>
  <si>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</si>
  <si>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</si>
  <si>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</si>
  <si>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</si>
  <si>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</si>
  <si>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</si>
  <si>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</si>
  <si>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</si>
  <si>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</si>
  <si>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</si>
  <si>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</si>
  <si>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</si>
  <si>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</si>
  <si>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</si>
  <si>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</si>
  <si>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</si>
  <si>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</si>
  <si>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</si>
  <si>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</si>
  <si>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</si>
  <si>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</si>
  <si>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</si>
  <si>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</si>
  <si>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</si>
  <si>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</si>
  <si>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</si>
  <si>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</si>
  <si>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</si>
  <si>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</si>
  <si>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</si>
  <si>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</si>
  <si>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</si>
  <si>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</si>
  <si>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</si>
  <si>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</si>
  <si>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</si>
  <si>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</si>
  <si>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</si>
  <si>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</si>
  <si>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</si>
  <si>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</si>
  <si>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</si>
  <si>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</si>
  <si>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</si>
  <si>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</si>
  <si>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</si>
  <si>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</si>
  <si>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</si>
  <si>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</si>
  <si>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</si>
  <si>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</si>
  <si>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</si>
  <si>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</si>
  <si>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</si>
  <si>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</si>
  <si>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</si>
  <si>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</si>
  <si>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</si>
  <si>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</si>
  <si>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</si>
  <si>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</si>
  <si>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</si>
  <si>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</si>
  <si>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</si>
  <si>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</si>
  <si>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</si>
  <si>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</si>
  <si>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</si>
  <si>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</si>
  <si>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</si>
  <si>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</si>
  <si>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</si>
  <si>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</si>
  <si>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</si>
  <si>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</si>
  <si>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</si>
  <si>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</si>
  <si>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</si>
  <si>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</si>
  <si>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</si>
  <si>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</si>
  <si>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</si>
  <si>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</si>
  <si>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</si>
  <si>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</si>
  <si>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</si>
  <si>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</si>
  <si>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</si>
  <si>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</si>
  <si>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</si>
  <si>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</si>
  <si>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</si>
  <si>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</si>
  <si>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</si>
  <si>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</si>
  <si>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</si>
  <si>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</si>
  <si>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</si>
  <si>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</si>
  <si>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</si>
  <si>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</si>
  <si>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</si>
  <si>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</si>
  <si>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</si>
  <si>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</si>
  <si>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</si>
  <si>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</si>
  <si>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</si>
  <si>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</si>
  <si>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</si>
  <si>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</si>
  <si>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</si>
  <si>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</si>
  <si>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</si>
  <si>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</si>
  <si>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</si>
  <si>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</si>
  <si>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</si>
  <si>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</si>
  <si>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</si>
  <si>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</si>
  <si>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</si>
  <si>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</si>
  <si>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</si>
  <si>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</si>
  <si>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</si>
  <si>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</si>
  <si>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</si>
  <si>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</si>
  <si>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</si>
  <si>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</si>
  <si>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</si>
  <si>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</si>
  <si>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</si>
  <si>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</si>
  <si>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</si>
  <si>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</si>
  <si>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</si>
  <si>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</si>
  <si>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</si>
  <si>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</si>
  <si>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</si>
  <si>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</si>
  <si>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</si>
  <si>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</si>
  <si>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</si>
  <si>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</si>
  <si>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</si>
  <si>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</si>
  <si>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</si>
  <si>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</si>
  <si>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</si>
  <si>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</si>
  <si>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</si>
  <si>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</si>
  <si>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</si>
  <si>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</si>
  <si>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</si>
  <si>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</si>
  <si>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</si>
  <si>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</si>
  <si>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</si>
  <si>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</si>
  <si>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</si>
  <si>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</si>
  <si>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</si>
  <si>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</si>
  <si>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</si>
  <si>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</si>
  <si>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</si>
  <si>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</si>
  <si>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</si>
  <si>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</si>
  <si>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</si>
  <si>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</si>
  <si>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</si>
  <si>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</si>
  <si>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</si>
  <si>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</si>
  <si>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</si>
  <si>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</si>
  <si>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</si>
  <si>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</si>
  <si>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</si>
  <si>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</si>
  <si>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</si>
  <si>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</si>
  <si>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</si>
  <si>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</si>
  <si>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</si>
  <si>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</si>
  <si>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</si>
  <si>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</si>
  <si>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</si>
  <si>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</si>
  <si>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</si>
  <si>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</si>
  <si>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</si>
  <si>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</si>
  <si>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</si>
  <si>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</si>
  <si>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</si>
  <si>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</si>
  <si>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</si>
  <si>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</si>
  <si>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</si>
  <si>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</si>
  <si>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</si>
  <si>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</si>
  <si>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</si>
  <si>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</si>
  <si>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</si>
  <si>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</si>
  <si>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</si>
  <si>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</si>
  <si>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</si>
  <si>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</si>
  <si>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</si>
  <si>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</si>
  <si>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</si>
  <si>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</si>
  <si>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</si>
  <si>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</si>
  <si>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</si>
  <si>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</si>
  <si>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</si>
  <si>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</si>
  <si>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</si>
  <si>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</si>
  <si>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</si>
  <si>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</si>
  <si>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</si>
  <si>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</si>
  <si>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</si>
  <si>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</si>
  <si>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</si>
  <si>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</si>
  <si>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</si>
  <si>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</si>
  <si>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</si>
  <si>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</si>
  <si>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</si>
  <si>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</si>
  <si>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</si>
  <si>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</si>
  <si>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</si>
  <si>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</si>
  <si>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</si>
  <si>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</si>
  <si>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</si>
  <si>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</si>
  <si>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</si>
  <si>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</si>
  <si>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</si>
  <si>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</si>
  <si>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</si>
  <si>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</si>
  <si>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</si>
  <si>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</si>
  <si>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</si>
  <si>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</si>
  <si>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</si>
  <si>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</si>
  <si>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</si>
  <si>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</si>
  <si>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</si>
  <si>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</si>
  <si>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</si>
  <si>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</si>
  <si>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</si>
  <si>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</si>
  <si>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</si>
  <si>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</si>
  <si>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</si>
  <si>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</si>
  <si>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</si>
  <si>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</si>
  <si>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</si>
  <si>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</si>
  <si>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</si>
  <si>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</si>
  <si>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</si>
  <si>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</si>
  <si>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</si>
  <si>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</si>
  <si>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</si>
  <si>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</si>
  <si>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</si>
  <si>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</si>
  <si>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</si>
  <si>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</si>
  <si>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</si>
  <si>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</si>
  <si>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</si>
  <si>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</si>
  <si>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</si>
  <si>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</si>
  <si>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</si>
  <si>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</si>
  <si>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</si>
  <si>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</si>
  <si>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</si>
  <si>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</si>
  <si>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</si>
  <si>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</si>
  <si>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</si>
  <si>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</si>
  <si>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</si>
  <si>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</si>
  <si>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</si>
  <si>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</si>
  <si>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</si>
  <si>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</si>
  <si>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</si>
  <si>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</si>
  <si>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</si>
  <si>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</si>
  <si>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</si>
  <si>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</si>
  <si>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</si>
  <si>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</si>
  <si>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</si>
  <si>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</si>
  <si>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</si>
  <si>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</si>
  <si>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</si>
  <si>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</si>
  <si>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</si>
  <si>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</si>
  <si>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</si>
  <si>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</si>
  <si>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</si>
  <si>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</si>
  <si>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</si>
  <si>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</si>
  <si>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</si>
  <si>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</si>
  <si>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</si>
  <si>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</si>
  <si>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</si>
  <si>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</si>
  <si>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</si>
  <si>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</si>
  <si>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</si>
  <si>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</si>
  <si>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</si>
  <si>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</si>
  <si>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</si>
  <si>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</si>
  <si>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</si>
  <si>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</si>
  <si>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</si>
  <si>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</si>
  <si>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</si>
  <si>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</si>
  <si>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</si>
  <si>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</si>
  <si>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</si>
  <si>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</si>
  <si>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</si>
  <si>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</si>
  <si>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</si>
  <si>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</si>
  <si>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</si>
  <si>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</si>
  <si>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</si>
  <si>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</si>
  <si>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</si>
  <si>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</si>
  <si>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</si>
  <si>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</si>
  <si>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</si>
  <si>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</si>
  <si>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</si>
  <si>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</si>
  <si>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</si>
  <si>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</si>
  <si>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</si>
  <si>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</si>
  <si>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</si>
  <si>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</si>
  <si>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</si>
  <si>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</si>
  <si>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</si>
  <si>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</si>
  <si>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</si>
  <si>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</si>
  <si>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</si>
  <si>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</si>
  <si>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</si>
  <si>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</si>
  <si>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</si>
  <si>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</si>
  <si>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</si>
  <si>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</si>
  <si>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</si>
  <si>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</si>
  <si>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</si>
  <si>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</si>
  <si>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</si>
  <si>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</si>
  <si>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</si>
  <si>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</si>
  <si>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</si>
  <si>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</si>
  <si>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</si>
  <si>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</si>
  <si>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</si>
  <si>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</si>
  <si>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</si>
  <si>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</si>
  <si>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</si>
  <si>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</si>
  <si>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</si>
  <si>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</si>
  <si>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</si>
  <si>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</si>
  <si>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</si>
  <si>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</si>
  <si>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</si>
  <si>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</si>
  <si>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</si>
  <si>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</si>
  <si>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</si>
  <si>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</si>
  <si>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</si>
  <si>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</si>
  <si>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</si>
  <si>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</si>
  <si>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</si>
  <si>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</si>
  <si>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</si>
  <si>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</si>
  <si>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</si>
  <si>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</si>
  <si>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</si>
  <si>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</si>
  <si>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</si>
  <si>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</si>
  <si>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</si>
  <si>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</si>
  <si>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</si>
  <si>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</si>
  <si>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</si>
  <si>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</si>
  <si>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</si>
  <si>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</si>
  <si>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</si>
  <si>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</si>
  <si>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</si>
  <si>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</si>
  <si>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</si>
  <si>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</si>
  <si>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</si>
  <si>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</si>
  <si>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</si>
  <si>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</si>
  <si>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</si>
  <si>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</si>
  <si>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</si>
  <si>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</si>
  <si>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</si>
  <si>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</si>
  <si>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</si>
  <si>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</si>
  <si>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</si>
  <si>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</si>
  <si>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</si>
  <si>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</si>
  <si>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</si>
  <si>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</si>
  <si>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</si>
  <si>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</si>
  <si>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</si>
  <si>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</si>
  <si>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</si>
  <si>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</si>
  <si>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</si>
  <si>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</si>
  <si>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</si>
  <si>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</si>
  <si>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</si>
  <si>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</si>
  <si>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</si>
  <si>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</si>
  <si>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</si>
  <si>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</si>
  <si>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</si>
  <si>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</si>
  <si>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</si>
  <si>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</si>
  <si>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</si>
  <si>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</si>
  <si>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</si>
  <si>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</si>
  <si>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</si>
  <si>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</si>
  <si>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</si>
  <si>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</si>
  <si>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</si>
  <si>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</si>
  <si>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</si>
  <si>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</si>
  <si>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</si>
  <si>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</si>
  <si>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</si>
  <si>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</si>
  <si>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</si>
  <si>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</si>
  <si>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</si>
  <si>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</si>
  <si>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</si>
  <si>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</si>
  <si>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</si>
  <si>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</si>
  <si>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</si>
  <si>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</si>
  <si>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</si>
  <si>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</si>
  <si>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</si>
  <si>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</si>
  <si>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</si>
  <si>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</si>
  <si>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</si>
  <si>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</si>
  <si>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</si>
  <si>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</si>
  <si>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</si>
  <si>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</si>
  <si>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</si>
  <si>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</si>
  <si>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</si>
  <si>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</si>
  <si>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</si>
  <si>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</si>
  <si>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</si>
  <si>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</si>
  <si>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</si>
  <si>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</si>
  <si>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</si>
  <si>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</si>
  <si>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</si>
  <si>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</si>
  <si>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</si>
  <si>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</si>
  <si>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</si>
  <si>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</si>
  <si>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</si>
  <si>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</si>
  <si>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</si>
  <si>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</si>
  <si>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</si>
  <si>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</si>
  <si>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</si>
  <si>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</si>
  <si>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</si>
  <si>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</si>
  <si>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</si>
  <si>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</si>
  <si>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</si>
  <si>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</si>
  <si>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</si>
  <si>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</si>
  <si>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</si>
  <si>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</si>
  <si>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</si>
  <si>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</si>
  <si>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</si>
  <si>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</si>
  <si>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</si>
  <si>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</si>
  <si>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</si>
  <si>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</si>
  <si>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</si>
  <si>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</si>
  <si>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</si>
  <si>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</si>
  <si>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</si>
  <si>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</si>
  <si>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</si>
  <si>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</si>
  <si>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</si>
  <si>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</si>
  <si>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</si>
  <si>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</si>
  <si>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</si>
  <si>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</si>
  <si>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</si>
  <si>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</si>
  <si>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</si>
  <si>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</si>
  <si>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</si>
  <si>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</si>
  <si>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</si>
  <si>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</si>
  <si>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</si>
  <si>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</si>
  <si>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</si>
  <si>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</si>
  <si>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</si>
  <si>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</si>
  <si>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</si>
  <si>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</si>
  <si>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</si>
  <si>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</si>
  <si>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</si>
  <si>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</si>
  <si>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</si>
  <si>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</si>
  <si>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</si>
  <si>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</si>
  <si>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</si>
  <si>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</si>
  <si>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</si>
  <si>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</si>
  <si>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</si>
  <si>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</si>
  <si>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</si>
  <si>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</si>
  <si>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</si>
  <si>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</si>
  <si>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</si>
  <si>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</si>
  <si>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</si>
  <si>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</si>
  <si>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</si>
  <si>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</si>
  <si>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</si>
  <si>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</si>
  <si>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</si>
  <si>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</si>
  <si>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</si>
  <si>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</si>
  <si>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</si>
  <si>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</si>
  <si>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</si>
  <si>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</si>
  <si>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</si>
  <si>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</si>
  <si>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</si>
  <si>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</si>
  <si>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</si>
  <si>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</si>
  <si>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</si>
  <si>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</si>
  <si>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</si>
  <si>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</si>
  <si>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</si>
  <si>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</si>
  <si>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</si>
  <si>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</si>
  <si>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</si>
  <si>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</si>
  <si>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</si>
  <si>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</si>
  <si>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</si>
  <si>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</si>
  <si>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</si>
  <si>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</si>
  <si>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</si>
  <si>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</si>
  <si>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</si>
  <si>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</si>
  <si>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</si>
  <si>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</si>
  <si>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</si>
  <si>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</si>
  <si>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</si>
  <si>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</si>
  <si>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</si>
  <si>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</si>
  <si>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</si>
  <si>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</si>
  <si>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</si>
  <si>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</si>
  <si>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</si>
  <si>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</si>
  <si>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</si>
  <si>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</si>
  <si>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</si>
  <si>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</si>
  <si>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</si>
  <si>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</si>
  <si>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</si>
  <si>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</si>
  <si>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</si>
  <si>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</si>
  <si>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</si>
  <si>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</si>
  <si>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</si>
  <si>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</si>
  <si>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</si>
  <si>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</si>
  <si>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</si>
  <si>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</si>
  <si>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</si>
  <si>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</si>
  <si>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</si>
  <si>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</si>
  <si>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</si>
  <si>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</si>
  <si>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</si>
  <si>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</si>
  <si>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</si>
  <si>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</si>
  <si>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</si>
  <si>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</si>
  <si>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</si>
  <si>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</si>
  <si>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</si>
  <si>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</si>
  <si>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</si>
  <si>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</si>
  <si>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</si>
  <si>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</si>
  <si>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</si>
  <si>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</si>
  <si>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</si>
  <si>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</si>
  <si>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</si>
  <si>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</si>
  <si>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</si>
  <si>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</si>
  <si>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</si>
  <si>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</si>
  <si>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</si>
  <si>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</si>
  <si>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</si>
  <si>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</si>
  <si>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</si>
  <si>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</si>
  <si>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</si>
  <si>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</si>
  <si>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</si>
  <si>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</si>
  <si>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</si>
  <si>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</si>
  <si>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</si>
  <si>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</si>
  <si>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</si>
  <si>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</si>
  <si>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</si>
  <si>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</si>
  <si>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</si>
  <si>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</si>
  <si>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</si>
  <si>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</si>
  <si>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</si>
  <si>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</si>
  <si>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</si>
  <si>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</si>
  <si>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</si>
  <si>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</si>
  <si>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</si>
  <si>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</si>
  <si>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</si>
  <si>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</si>
  <si>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</si>
  <si>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</si>
  <si>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</si>
  <si>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</si>
  <si>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</si>
  <si>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</si>
  <si>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</si>
  <si>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</si>
  <si>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</si>
  <si>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</si>
  <si>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</si>
  <si>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</si>
  <si>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</si>
  <si>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</si>
  <si>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</si>
  <si>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</si>
  <si>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</si>
  <si>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</si>
  <si>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</si>
  <si>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</si>
  <si>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</si>
  <si>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</si>
  <si>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</si>
  <si>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</si>
  <si>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</si>
  <si>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</si>
  <si>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</si>
  <si>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</si>
  <si>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</si>
  <si>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</si>
  <si>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</si>
  <si>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</si>
  <si>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</si>
  <si>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</si>
  <si>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</si>
  <si>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</si>
  <si>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</si>
  <si>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</si>
  <si>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</si>
  <si>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</si>
  <si>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</si>
  <si>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</si>
  <si>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</si>
  <si>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</si>
  <si>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</si>
  <si>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</si>
  <si>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</si>
  <si>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</si>
  <si>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</si>
  <si>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</si>
  <si>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</si>
  <si>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</si>
  <si>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</si>
  <si>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</si>
  <si>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</si>
  <si>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</si>
  <si>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</si>
  <si>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</si>
  <si>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</si>
  <si>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</si>
  <si>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</si>
  <si>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</si>
  <si>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</si>
  <si>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</si>
  <si>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</si>
  <si>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</si>
  <si>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</si>
  <si>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</si>
  <si>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</si>
  <si>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</si>
  <si>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</si>
  <si>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</si>
  <si>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</si>
  <si>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</si>
  <si>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</si>
  <si>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</si>
  <si>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</si>
  <si>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</si>
  <si>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</si>
  <si>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</si>
  <si>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</si>
  <si>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</si>
  <si>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</si>
  <si>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</si>
  <si>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</si>
  <si>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</si>
  <si>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</si>
  <si>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</si>
  <si>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</si>
  <si>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</si>
  <si>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</si>
  <si>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</si>
  <si>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</si>
  <si>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</si>
  <si>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</si>
  <si>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</si>
  <si>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</si>
  <si>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</si>
  <si>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</si>
  <si>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</si>
  <si>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</si>
  <si>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</si>
  <si>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</si>
  <si>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</si>
  <si>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</si>
  <si>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</si>
  <si>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</si>
  <si>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</si>
  <si>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</si>
  <si>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</si>
  <si>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</si>
  <si>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</si>
  <si>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</si>
  <si>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</si>
  <si>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</si>
  <si>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</si>
  <si>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</si>
  <si>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</si>
  <si>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</si>
  <si>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</si>
  <si>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</si>
  <si>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</si>
  <si>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</si>
  <si>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</si>
  <si>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</si>
  <si>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</si>
  <si>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</si>
  <si>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</si>
  <si>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</si>
  <si>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</si>
  <si>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</si>
  <si>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</si>
  <si>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</si>
  <si>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</si>
  <si>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</si>
  <si>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</si>
  <si>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</si>
  <si>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</si>
  <si>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</si>
  <si>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</si>
  <si>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</si>
  <si>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</si>
  <si>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</si>
  <si>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</si>
  <si>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</si>
  <si>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</si>
  <si>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</si>
  <si>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</si>
  <si>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</si>
  <si>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</si>
  <si>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</si>
  <si>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</si>
  <si>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</si>
  <si>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</si>
  <si>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</si>
  <si>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</si>
  <si>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</si>
  <si>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</si>
  <si>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</si>
  <si>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</si>
  <si>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</si>
  <si>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</si>
  <si>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</si>
  <si>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</si>
  <si>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</si>
  <si>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</si>
  <si>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</si>
  <si>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</si>
  <si>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</si>
  <si>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</si>
  <si>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</si>
  <si>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</si>
  <si>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</si>
  <si>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</si>
  <si>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</si>
  <si>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</si>
  <si>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</si>
  <si>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</si>
  <si>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</si>
  <si>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</si>
  <si>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</si>
  <si>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</si>
  <si>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</si>
  <si>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</si>
  <si>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</si>
  <si>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</si>
  <si>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</si>
  <si>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</si>
  <si>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</si>
  <si>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</si>
  <si>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</si>
  <si>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</si>
  <si>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</si>
  <si>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</si>
  <si>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</si>
  <si>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</si>
  <si>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</si>
  <si>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</si>
  <si>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</si>
  <si>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</si>
  <si>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</si>
  <si>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</si>
  <si>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</si>
  <si>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</si>
  <si>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</si>
  <si>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</si>
  <si>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</si>
  <si>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</si>
  <si>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</si>
  <si>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</si>
  <si>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</si>
  <si>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</si>
  <si>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</si>
  <si>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</si>
  <si>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</si>
  <si>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</si>
  <si>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</si>
  <si>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</si>
  <si>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</si>
  <si>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</si>
  <si>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</si>
  <si>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</si>
  <si>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</si>
  <si>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</si>
  <si>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</si>
  <si>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</si>
  <si>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</si>
  <si>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</si>
  <si>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</si>
  <si>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</si>
  <si>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</si>
  <si>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</si>
  <si>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</si>
  <si>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</si>
  <si>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</si>
  <si>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</si>
  <si>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</si>
  <si>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</si>
  <si>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</si>
  <si>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</si>
  <si>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</si>
  <si>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</si>
  <si>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</si>
  <si>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</si>
  <si>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</si>
  <si>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</si>
  <si>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</si>
  <si>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</si>
  <si>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</si>
  <si>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</si>
  <si>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</si>
  <si>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</si>
  <si>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</si>
  <si>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</si>
  <si>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</si>
  <si>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</si>
  <si>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</si>
  <si>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</si>
  <si>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</si>
  <si>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</si>
  <si>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</si>
  <si>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</si>
  <si>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</si>
  <si>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</si>
  <si>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</si>
  <si>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</si>
  <si>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</si>
  <si>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</si>
  <si>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</si>
  <si>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</si>
  <si>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</si>
  <si>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</si>
  <si>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</si>
  <si>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</si>
  <si>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</si>
  <si>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</si>
  <si>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</si>
  <si>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</si>
  <si>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</si>
  <si>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</si>
  <si>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</si>
  <si>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</si>
  <si>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</si>
  <si>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</si>
  <si>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</si>
  <si>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</si>
  <si>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</si>
  <si>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</si>
  <si>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</si>
  <si>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</si>
  <si>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</si>
  <si>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</si>
  <si>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</si>
  <si>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</si>
  <si>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</si>
  <si>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</si>
  <si>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</si>
  <si>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</si>
  <si>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</si>
  <si>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</si>
  <si>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</si>
  <si>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</si>
  <si>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</si>
  <si>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</si>
  <si>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</si>
  <si>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</si>
  <si>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</si>
  <si>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</si>
  <si>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</si>
  <si>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</si>
  <si>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</si>
  <si>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</si>
  <si>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</si>
  <si>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</si>
  <si>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</si>
  <si>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</si>
  <si>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</si>
  <si>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</si>
  <si>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</si>
  <si>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</si>
  <si>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</si>
  <si>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</si>
  <si>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</si>
  <si>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</si>
  <si>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</si>
  <si>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</si>
  <si>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</si>
  <si>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</si>
  <si>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</si>
  <si>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</si>
  <si>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</si>
  <si>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</si>
  <si>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</si>
  <si>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</si>
  <si>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</si>
  <si>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</si>
  <si>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</si>
  <si>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</si>
  <si>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</si>
  <si>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</si>
  <si>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</si>
  <si>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</si>
  <si>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</si>
  <si>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</si>
  <si>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</si>
  <si>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</si>
  <si>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</si>
  <si>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</si>
  <si>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</si>
  <si>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</si>
  <si>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</si>
  <si>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</si>
  <si>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</si>
  <si>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</si>
  <si>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</si>
  <si>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</si>
  <si>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</si>
  <si>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</si>
  <si>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</si>
  <si>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</si>
  <si>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</si>
  <si>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</si>
  <si>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</si>
  <si>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</si>
  <si>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</si>
  <si>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</si>
  <si>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</si>
  <si>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</si>
  <si>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</si>
  <si>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</si>
  <si>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</si>
  <si>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</si>
  <si>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</si>
  <si>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</si>
  <si>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</si>
  <si>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</si>
  <si>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</si>
  <si>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</si>
  <si>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</si>
  <si>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</si>
  <si>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</si>
  <si>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</si>
  <si>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</si>
  <si>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</si>
  <si>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</si>
  <si>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</si>
  <si>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</si>
  <si>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</si>
  <si>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</si>
  <si>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</si>
  <si>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</si>
  <si>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</si>
  <si>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</si>
  <si>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</si>
  <si>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</si>
  <si>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</si>
  <si>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</si>
  <si>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</si>
  <si>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</si>
  <si>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</si>
  <si>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</si>
  <si>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</si>
  <si>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</si>
  <si>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</si>
  <si>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</si>
  <si>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</si>
  <si>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</si>
  <si>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</si>
  <si>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</si>
  <si>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</si>
  <si>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</si>
  <si>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</si>
  <si>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</si>
  <si>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</si>
  <si>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</si>
  <si>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</si>
  <si>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</si>
  <si>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</si>
  <si>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</si>
  <si>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</si>
  <si>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</si>
  <si>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</si>
  <si>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</si>
  <si>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</si>
  <si>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</si>
  <si>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</si>
  <si>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</si>
  <si>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</si>
  <si>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</si>
  <si>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</si>
  <si>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</si>
  <si>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</si>
  <si>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</si>
  <si>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</si>
  <si>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</si>
  <si>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</si>
  <si>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</si>
  <si>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</si>
  <si>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</si>
  <si>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</si>
  <si>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</si>
  <si>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</si>
  <si>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</si>
  <si>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</si>
  <si>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</si>
  <si>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</si>
  <si>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</si>
  <si>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</si>
  <si>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</si>
  <si>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</si>
  <si>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</si>
  <si>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</si>
  <si>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</si>
  <si>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</si>
  <si>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</si>
  <si>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</si>
  <si>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</si>
  <si>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</si>
  <si>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</si>
  <si>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</si>
  <si>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</si>
  <si>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</si>
  <si>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</si>
  <si>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</si>
  <si>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</si>
  <si>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</si>
  <si>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</si>
  <si>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</si>
  <si>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</si>
  <si>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</si>
  <si>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</si>
  <si>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</si>
  <si>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</si>
  <si>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</si>
  <si>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</si>
  <si>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</si>
  <si>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</si>
  <si>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</si>
  <si>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</si>
  <si>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</si>
  <si>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</si>
  <si>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</si>
  <si>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</si>
  <si>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</si>
  <si>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</si>
  <si>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</si>
  <si>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</si>
  <si>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</si>
  <si>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</si>
  <si>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</si>
  <si>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</si>
  <si>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</si>
  <si>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</si>
  <si>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</si>
  <si>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</si>
  <si>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</si>
  <si>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</si>
  <si>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</si>
  <si>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</si>
  <si>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</si>
  <si>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</si>
  <si>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</si>
  <si>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</si>
  <si>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</si>
  <si>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</si>
  <si>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</si>
  <si>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</si>
  <si>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</si>
  <si>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</si>
  <si>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</si>
  <si>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</si>
  <si>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</si>
  <si>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</si>
  <si>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</si>
  <si>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</si>
  <si>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</si>
  <si>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</si>
  <si>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</si>
  <si>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</si>
  <si>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</si>
  <si>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</si>
  <si>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</si>
  <si>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</si>
  <si>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</si>
  <si>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</si>
  <si>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</si>
  <si>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</si>
  <si>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</si>
  <si>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</si>
  <si>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</si>
  <si>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</si>
  <si>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</si>
  <si>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</si>
  <si>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</si>
  <si>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</si>
  <si>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</si>
  <si>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</si>
  <si>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</si>
  <si>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</si>
  <si>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</si>
  <si>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</si>
  <si>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</si>
  <si>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</si>
  <si>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</si>
  <si>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</si>
  <si>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</si>
  <si>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</si>
  <si>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</si>
  <si>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</si>
  <si>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</si>
  <si>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</si>
  <si>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</si>
  <si>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</si>
  <si>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</si>
  <si>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</si>
  <si>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</si>
  <si>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</si>
  <si>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</si>
  <si>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</si>
  <si>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</si>
  <si>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</si>
  <si>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</si>
  <si>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</si>
  <si>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</si>
  <si>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</si>
  <si>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</si>
  <si>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</si>
  <si>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</si>
  <si>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</si>
  <si>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</si>
  <si>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</si>
  <si>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</si>
  <si>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</si>
  <si>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</si>
  <si>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</si>
  <si>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</si>
  <si>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</si>
  <si>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</si>
  <si>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</si>
  <si>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</si>
  <si>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</si>
  <si>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</si>
  <si>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</si>
  <si>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</si>
  <si>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</si>
  <si>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</si>
  <si>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</si>
  <si>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</si>
  <si>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</si>
  <si>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</si>
  <si>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</si>
  <si>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</si>
  <si>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</si>
  <si>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</si>
  <si>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</si>
  <si>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</si>
  <si>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</si>
  <si>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</si>
  <si>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</si>
  <si>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</si>
  <si>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</si>
  <si>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</si>
  <si>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</si>
  <si>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</si>
  <si>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</si>
  <si>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</si>
  <si>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</si>
  <si>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</si>
  <si>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</si>
  <si>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</si>
  <si>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</si>
  <si>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</si>
  <si>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</si>
  <si>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</si>
  <si>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</si>
  <si>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</si>
  <si>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</si>
  <si>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</si>
  <si>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</si>
  <si>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</si>
  <si>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</si>
  <si>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</si>
  <si>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</si>
  <si>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</si>
  <si>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</si>
  <si>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</si>
  <si>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</si>
  <si>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</si>
  <si>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</si>
  <si>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</si>
  <si>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</si>
  <si>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</si>
  <si>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</si>
  <si>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</si>
  <si>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</si>
  <si>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</si>
  <si>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</si>
  <si>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</si>
  <si>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</si>
  <si>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</si>
  <si>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</si>
  <si>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</si>
  <si>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</si>
  <si>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</si>
  <si>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</si>
  <si>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</si>
  <si>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</si>
  <si>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</si>
  <si>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</si>
  <si>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</si>
  <si>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</si>
  <si>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</si>
  <si>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</si>
  <si>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</si>
  <si>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</si>
  <si>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</si>
  <si>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</si>
  <si>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</si>
  <si>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</si>
  <si>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</si>
  <si>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</si>
  <si>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</si>
  <si>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</si>
  <si>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</si>
  <si>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</si>
  <si>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</si>
  <si>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</si>
  <si>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</si>
  <si>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</si>
  <si>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</si>
  <si>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</si>
  <si>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</si>
  <si>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</si>
  <si>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</si>
  <si>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</si>
  <si>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</si>
  <si>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</si>
  <si>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</si>
  <si>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</si>
  <si>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</si>
  <si>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</si>
  <si>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</si>
  <si>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</si>
  <si>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</si>
  <si>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</si>
  <si>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</si>
  <si>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</si>
  <si>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</si>
  <si>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</si>
  <si>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</si>
  <si>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</si>
  <si>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</si>
  <si>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</si>
  <si>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</si>
  <si>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</si>
  <si>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</si>
  <si>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</si>
  <si>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</si>
  <si>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</si>
  <si>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</si>
  <si>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</si>
  <si>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</si>
  <si>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</si>
  <si>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</si>
  <si>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</si>
  <si>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</si>
  <si>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</si>
  <si>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</si>
  <si>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</si>
  <si>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</si>
  <si>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</si>
  <si>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</si>
  <si>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</si>
  <si>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</si>
  <si>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</si>
  <si>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</si>
  <si>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</si>
  <si>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</si>
  <si>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</si>
  <si>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</si>
  <si>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</si>
  <si>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</si>
  <si>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</si>
  <si>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</si>
  <si>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</si>
  <si>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</si>
  <si>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</si>
  <si>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</si>
  <si>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</si>
  <si>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</si>
  <si>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</si>
  <si>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</si>
  <si>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</si>
  <si>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</si>
  <si>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</si>
  <si>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</si>
  <si>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</si>
  <si>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</si>
  <si>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</si>
  <si>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</si>
  <si>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</si>
  <si>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</si>
  <si>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</si>
  <si>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</si>
  <si>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</si>
  <si>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</si>
  <si>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</si>
  <si>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</si>
  <si>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</si>
  <si>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</si>
  <si>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</si>
  <si>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</si>
  <si>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</si>
  <si>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</si>
  <si>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</si>
  <si>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</si>
  <si>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</si>
  <si>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</si>
  <si>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</si>
  <si>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</si>
  <si>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</si>
  <si>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</si>
  <si>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</si>
  <si>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</si>
  <si>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</si>
  <si>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</si>
  <si>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</si>
  <si>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</si>
  <si>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</si>
  <si>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</si>
  <si>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</si>
  <si>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</si>
  <si>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</si>
  <si>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</si>
  <si>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</si>
  <si>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</si>
  <si>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</si>
  <si>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</si>
  <si>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</si>
  <si>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</si>
  <si>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</si>
  <si>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</si>
  <si>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</si>
  <si>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</si>
  <si>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</si>
  <si>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</si>
  <si>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</si>
  <si>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</si>
  <si>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</si>
  <si>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</si>
  <si>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</si>
  <si>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</si>
  <si>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</si>
  <si>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</si>
  <si>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</si>
  <si>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</si>
  <si>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</si>
  <si>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</si>
  <si>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</si>
  <si>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</si>
  <si>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</si>
  <si>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</si>
  <si>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</si>
  <si>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</si>
  <si>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</si>
  <si>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</si>
  <si>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</si>
  <si>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</si>
  <si>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</si>
  <si>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</si>
  <si>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</si>
  <si>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</si>
  <si>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</si>
  <si>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</si>
  <si>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</si>
  <si>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</si>
  <si>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</si>
  <si>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</si>
  <si>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</si>
  <si>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</si>
  <si>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</si>
  <si>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</si>
  <si>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</si>
  <si>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</si>
  <si>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</si>
  <si>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</si>
  <si>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</si>
  <si>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</si>
  <si>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</si>
  <si>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</si>
  <si>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</si>
  <si>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</si>
  <si>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</si>
  <si>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</si>
  <si>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</si>
  <si>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</si>
  <si>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</si>
  <si>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</si>
  <si>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</si>
  <si>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</si>
  <si>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</si>
  <si>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</si>
  <si>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</si>
  <si>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</si>
  <si>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</si>
  <si>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</si>
  <si>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</si>
  <si>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</si>
  <si>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</si>
  <si>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</si>
  <si>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</si>
  <si>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</si>
  <si>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</si>
  <si>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</si>
  <si>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</si>
  <si>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</si>
  <si>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</si>
  <si>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</si>
  <si>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</si>
  <si>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</si>
  <si>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</si>
  <si>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</si>
  <si>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</si>
  <si>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</si>
  <si>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</si>
  <si>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</si>
  <si>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</si>
  <si>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</si>
  <si>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</si>
  <si>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</si>
  <si>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</si>
  <si>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</si>
  <si>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</si>
  <si>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</si>
  <si>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</si>
  <si>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</si>
  <si>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</si>
  <si>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</si>
  <si>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</si>
  <si>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</si>
  <si>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</si>
  <si>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</si>
  <si>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</si>
  <si>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</si>
  <si>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</si>
  <si>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</si>
  <si>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</si>
  <si>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</si>
  <si>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</si>
  <si>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</si>
  <si>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</si>
  <si>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</si>
  <si>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</si>
  <si>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</si>
  <si>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</si>
  <si>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</si>
  <si>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</si>
  <si>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</si>
  <si>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</si>
  <si>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</si>
  <si>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</si>
  <si>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</si>
  <si>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</si>
  <si>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</si>
  <si>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</si>
  <si>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</si>
  <si>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</si>
  <si>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</si>
  <si>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</si>
  <si>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</si>
  <si>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</si>
  <si>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</si>
  <si>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</si>
  <si>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</si>
  <si>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</si>
  <si>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</si>
  <si>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</si>
  <si>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</si>
  <si>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</si>
  <si>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</si>
  <si>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</si>
  <si>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</si>
  <si>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</si>
  <si>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</si>
  <si>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</si>
  <si>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</si>
  <si>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</si>
  <si>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</si>
  <si>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</si>
  <si>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</si>
  <si>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</si>
  <si>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</si>
  <si>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</si>
  <si>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</si>
  <si>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</si>
  <si>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</si>
  <si>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</si>
  <si>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</si>
  <si>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</si>
  <si>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</si>
  <si>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</si>
  <si>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</si>
  <si>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</si>
  <si>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</si>
  <si>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</si>
  <si>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</si>
  <si>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</si>
  <si>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</si>
  <si>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</si>
  <si>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</si>
  <si>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</si>
  <si>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</si>
  <si>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</si>
  <si>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</si>
  <si>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</si>
  <si>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</si>
  <si>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</si>
  <si>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</si>
  <si>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</si>
  <si>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</si>
  <si>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</si>
  <si>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</si>
  <si>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</si>
  <si>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</si>
  <si>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</si>
  <si>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</si>
  <si>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</si>
  <si>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</si>
  <si>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</si>
  <si>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</si>
  <si>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</si>
  <si>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</si>
  <si>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</si>
  <si>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</si>
  <si>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</si>
  <si>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</si>
  <si>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</si>
  <si>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</si>
  <si>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</si>
  <si>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</si>
  <si>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</si>
  <si>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</si>
  <si>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</si>
  <si>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</si>
  <si>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</si>
  <si>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</si>
  <si>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</si>
  <si>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</si>
  <si>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</si>
  <si>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</si>
  <si>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</si>
  <si>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</si>
  <si>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</si>
  <si>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</si>
  <si>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</si>
  <si>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</si>
  <si>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</si>
  <si>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</si>
  <si>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</si>
  <si>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</si>
  <si>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</si>
  <si>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</si>
  <si>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</si>
  <si>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</si>
  <si>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</si>
  <si>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</si>
  <si>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</si>
  <si>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</si>
  <si>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</si>
  <si>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</si>
  <si>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</si>
  <si>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</si>
  <si>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</si>
  <si>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</si>
  <si>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</si>
  <si>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</si>
  <si>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</si>
  <si>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</si>
  <si>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</si>
  <si>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</si>
  <si>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</si>
  <si>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</si>
  <si>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</si>
  <si>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</si>
  <si>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</si>
  <si>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</si>
  <si>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</si>
  <si>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</si>
  <si>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</si>
  <si>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</si>
  <si>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</si>
  <si>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</si>
  <si>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</si>
  <si>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</si>
  <si>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</si>
  <si>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</si>
  <si>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</si>
  <si>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</si>
  <si>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</si>
  <si>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</si>
  <si>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</si>
  <si>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</si>
  <si>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</si>
  <si>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</si>
  <si>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</si>
  <si>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</si>
  <si>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</si>
  <si>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</si>
  <si>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</si>
  <si>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</si>
  <si>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</si>
  <si>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</si>
  <si>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</si>
  <si>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</si>
  <si>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</si>
  <si>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</si>
  <si>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</si>
  <si>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</si>
  <si>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</si>
  <si>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</si>
  <si>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</si>
  <si>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</si>
  <si>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</si>
  <si>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</si>
  <si>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</si>
  <si>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</si>
  <si>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</si>
  <si>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</si>
  <si>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</si>
  <si>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</si>
  <si>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</si>
  <si>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</si>
  <si>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</si>
  <si>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</si>
  <si>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</si>
  <si>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</si>
  <si>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</si>
  <si>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</si>
  <si>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</si>
  <si>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</si>
  <si>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</si>
  <si>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</si>
  <si>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</si>
  <si>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</si>
  <si>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</si>
  <si>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</si>
  <si>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</si>
  <si>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</si>
  <si>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</si>
  <si>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</si>
  <si>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</si>
  <si>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</si>
  <si>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</si>
  <si>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</si>
  <si>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</si>
  <si>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</si>
  <si>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</si>
  <si>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</si>
  <si>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</si>
  <si>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</si>
  <si>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</si>
  <si>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</si>
  <si>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</si>
  <si>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</si>
  <si>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</si>
  <si>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</si>
  <si>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</si>
  <si>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</si>
  <si>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</si>
  <si>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</si>
  <si>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</si>
  <si>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</si>
  <si>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</si>
  <si>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</si>
  <si>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</si>
  <si>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</si>
  <si>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</si>
  <si>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</si>
  <si>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</si>
  <si>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</si>
  <si>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</si>
  <si>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</si>
  <si>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</si>
  <si>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</si>
  <si>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</si>
  <si>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</si>
  <si>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</si>
  <si>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</si>
  <si>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</si>
  <si>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</si>
  <si>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</si>
  <si>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</si>
  <si>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</si>
  <si>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</si>
  <si>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</si>
  <si>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</si>
  <si>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</si>
  <si>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</si>
  <si>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</si>
  <si>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</si>
  <si>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</si>
  <si>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</si>
  <si>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</si>
  <si>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</si>
  <si>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</si>
  <si>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</si>
  <si>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</si>
  <si>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</si>
  <si>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</si>
  <si>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</si>
  <si>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</si>
  <si>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</si>
  <si>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</si>
  <si>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</si>
  <si>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</si>
  <si>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</si>
  <si>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</si>
  <si>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</si>
  <si>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</si>
  <si>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</si>
  <si>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</si>
  <si>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</si>
  <si>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</si>
  <si>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</si>
  <si>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</si>
  <si>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</si>
  <si>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</si>
  <si>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</si>
  <si>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</si>
  <si>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</si>
  <si>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</si>
  <si>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</si>
  <si>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</si>
  <si>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</si>
  <si>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</si>
  <si>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</si>
  <si>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</si>
  <si>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</si>
  <si>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</si>
  <si>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</si>
  <si>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</si>
  <si>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</si>
  <si>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</si>
  <si>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</si>
  <si>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</si>
  <si>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</si>
  <si>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</si>
  <si>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</si>
  <si>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</si>
  <si>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</si>
  <si>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</si>
  <si>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</si>
  <si>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</si>
  <si>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</si>
  <si>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</si>
  <si>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</si>
  <si>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</si>
  <si>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</si>
  <si>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</si>
  <si>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</si>
  <si>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</si>
  <si>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</si>
  <si>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</si>
  <si>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</si>
  <si>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</si>
  <si>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</si>
  <si>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</si>
  <si>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</si>
  <si>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</si>
  <si>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</si>
  <si>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</si>
  <si>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</si>
  <si>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</si>
  <si>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</si>
  <si>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</si>
  <si>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</si>
  <si>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</si>
  <si>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</si>
  <si>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</si>
  <si>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</si>
  <si>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</si>
  <si>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</si>
  <si>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</si>
  <si>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</si>
  <si>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</si>
  <si>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</si>
  <si>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</si>
  <si>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</si>
  <si>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</si>
  <si>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</si>
  <si>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</si>
  <si>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</si>
  <si>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</si>
  <si>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</si>
  <si>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</si>
  <si>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</si>
  <si>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</si>
  <si>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</si>
  <si>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</si>
  <si>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</si>
  <si>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</si>
  <si>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</si>
  <si>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</si>
  <si>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</si>
  <si>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</si>
  <si>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</si>
  <si>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</si>
  <si>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</si>
  <si>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</si>
  <si>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</si>
  <si>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</si>
  <si>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</si>
  <si>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</si>
  <si>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</si>
  <si>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</si>
  <si>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</si>
  <si>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</si>
  <si>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</si>
  <si>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</si>
  <si>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</si>
  <si>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</si>
  <si>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</si>
  <si>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</si>
  <si>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</si>
  <si>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</si>
  <si>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</si>
  <si>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</si>
  <si>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</si>
  <si>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</si>
  <si>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</si>
  <si>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</si>
  <si>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</si>
  <si>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</si>
  <si>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</si>
  <si>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</si>
  <si>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</si>
  <si>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</si>
  <si>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</si>
  <si>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</si>
  <si>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</si>
  <si>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</si>
  <si>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</si>
  <si>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</si>
  <si>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</si>
  <si>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</si>
  <si>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</si>
  <si>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</si>
  <si>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</si>
  <si>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</si>
  <si>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</si>
  <si>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</si>
  <si>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</si>
  <si>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</si>
  <si>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</si>
  <si>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</si>
  <si>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</si>
  <si>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</si>
  <si>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</si>
  <si>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</si>
  <si>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</si>
  <si>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</si>
  <si>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</si>
  <si>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</si>
  <si>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</si>
  <si>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</si>
  <si>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</si>
  <si>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</si>
  <si>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</si>
  <si>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</si>
  <si>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</si>
  <si>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</si>
  <si>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</si>
  <si>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</si>
  <si>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</si>
  <si>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</si>
  <si>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</si>
  <si>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</si>
  <si>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</si>
  <si>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</si>
  <si>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</si>
  <si>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</si>
  <si>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</si>
  <si>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</si>
  <si>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</si>
  <si>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</si>
  <si>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</si>
  <si>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</si>
  <si>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</si>
  <si>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</si>
  <si>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</si>
  <si>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</si>
  <si>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</si>
  <si>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</si>
  <si>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</si>
  <si>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</si>
  <si>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</si>
  <si>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</si>
  <si>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</si>
  <si>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</si>
  <si>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</si>
  <si>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</si>
  <si>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</si>
  <si>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</si>
  <si>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</si>
  <si>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</si>
  <si>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</si>
  <si>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</si>
  <si>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</si>
  <si>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</si>
  <si>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</si>
  <si>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</si>
  <si>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</si>
  <si>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</si>
  <si>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</si>
  <si>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</si>
  <si>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</si>
  <si>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</si>
  <si>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</si>
  <si>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</si>
  <si>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</si>
  <si>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</si>
  <si>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</si>
  <si>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</si>
  <si>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</si>
  <si>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</si>
  <si>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</si>
  <si>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</si>
  <si>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</si>
  <si>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</si>
  <si>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</si>
  <si>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</si>
  <si>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</si>
  <si>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</si>
  <si>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</si>
  <si>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</si>
  <si>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</si>
  <si>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</si>
  <si>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</si>
  <si>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</si>
  <si>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</si>
  <si>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</si>
  <si>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</si>
  <si>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</si>
  <si>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</si>
  <si>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</si>
  <si>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</si>
  <si>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</si>
  <si>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</si>
  <si>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</si>
  <si>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</si>
  <si>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</si>
  <si>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</si>
  <si>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</si>
  <si>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</si>
  <si>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</si>
  <si>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</si>
  <si>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</si>
  <si>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</si>
  <si>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</si>
  <si>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</si>
  <si>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</si>
  <si>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</si>
  <si>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</si>
  <si>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</si>
  <si>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</si>
  <si>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</si>
  <si>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</si>
  <si>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</si>
  <si>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</si>
  <si>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</si>
  <si>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</si>
  <si>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</si>
  <si>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</si>
  <si>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</si>
  <si>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</si>
  <si>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</si>
  <si>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</si>
  <si>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</si>
  <si>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</si>
  <si>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</si>
  <si>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</si>
  <si>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</si>
  <si>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</si>
  <si>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</si>
  <si>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</si>
  <si>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</si>
  <si>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</si>
  <si>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</si>
  <si>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</si>
  <si>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</si>
  <si>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</si>
  <si>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</si>
  <si>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</si>
  <si>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</si>
  <si>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</si>
  <si>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</si>
  <si>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</si>
  <si>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</si>
  <si>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</si>
  <si>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</si>
  <si>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</si>
  <si>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</si>
  <si>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</si>
  <si>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</si>
  <si>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</si>
  <si>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</si>
  <si>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</si>
  <si>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</si>
  <si>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</si>
  <si>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</si>
  <si>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</si>
  <si>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</si>
  <si>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</si>
  <si>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</si>
  <si>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</si>
  <si>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</si>
  <si>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</si>
  <si>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</si>
  <si>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</si>
  <si>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</si>
  <si>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</si>
  <si>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</si>
  <si>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</si>
  <si>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</si>
  <si>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</si>
  <si>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</si>
  <si>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</si>
  <si>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</si>
  <si>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</si>
  <si>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</si>
  <si>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</si>
  <si>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</si>
  <si>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</si>
  <si>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</si>
  <si>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</si>
  <si>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</si>
  <si>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</si>
  <si>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</si>
  <si>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</si>
  <si>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</si>
  <si>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</si>
  <si>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</si>
  <si>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</si>
  <si>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</si>
  <si>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</si>
  <si>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</si>
  <si>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</si>
  <si>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</si>
  <si>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</si>
  <si>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</si>
  <si>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</si>
  <si>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</si>
  <si>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</si>
  <si>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</si>
  <si>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</si>
  <si>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</si>
  <si>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</si>
  <si>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</si>
  <si>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</si>
  <si>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</si>
  <si>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</si>
  <si>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</si>
  <si>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</si>
  <si>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</si>
  <si>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</si>
  <si>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</si>
  <si>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</si>
  <si>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</si>
  <si>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</si>
  <si>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</si>
  <si>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</si>
  <si>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</si>
  <si>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</si>
  <si>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</si>
  <si>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</si>
  <si>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</si>
  <si>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</si>
  <si>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</si>
  <si>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</si>
  <si>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</si>
  <si>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</si>
  <si>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</si>
  <si>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</si>
  <si>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</si>
  <si>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</si>
  <si>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</si>
  <si>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</si>
  <si>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</si>
  <si>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</si>
  <si>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</si>
  <si>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</si>
  <si>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</si>
  <si>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</si>
  <si>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</si>
  <si>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</si>
  <si>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</si>
  <si>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</si>
  <si>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</si>
  <si>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</si>
  <si>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</si>
  <si>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</si>
  <si>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</si>
  <si>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</si>
  <si>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</si>
  <si>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</si>
  <si>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</si>
  <si>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</si>
  <si>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</si>
  <si>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</si>
  <si>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</si>
  <si>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</si>
  <si>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</si>
  <si>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</si>
  <si>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</si>
  <si>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</si>
  <si>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</si>
  <si>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</si>
  <si>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</si>
  <si>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</si>
  <si>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</si>
  <si>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</si>
  <si>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</si>
  <si>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</si>
  <si>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</si>
  <si>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</si>
  <si>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</si>
  <si>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</si>
  <si>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</si>
  <si>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</si>
  <si>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</si>
  <si>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</si>
  <si>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</si>
  <si>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</si>
  <si>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</si>
  <si>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</si>
  <si>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</si>
  <si>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</si>
  <si>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</si>
  <si>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</si>
  <si>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</si>
  <si>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</si>
  <si>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</si>
  <si>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</si>
  <si>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</si>
  <si>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</si>
  <si>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</si>
  <si>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</si>
  <si>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</si>
  <si>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</si>
  <si>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</si>
  <si>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</si>
  <si>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</si>
  <si>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</si>
  <si>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</si>
  <si>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</si>
  <si>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</si>
  <si>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</si>
  <si>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</si>
  <si>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</si>
  <si>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</si>
  <si>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</si>
  <si>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</si>
  <si>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</si>
  <si>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</si>
  <si>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</si>
  <si>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</si>
  <si>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</si>
  <si>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</si>
  <si>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</si>
  <si>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</si>
  <si>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</si>
  <si>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</si>
  <si>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</si>
  <si>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</si>
  <si>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</si>
  <si>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</si>
  <si>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</si>
  <si>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</si>
  <si>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</si>
  <si>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</si>
  <si>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</si>
  <si>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</si>
  <si>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</si>
  <si>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</si>
  <si>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</si>
  <si>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</si>
  <si>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</si>
  <si>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</si>
  <si>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</si>
  <si>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</si>
  <si>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</si>
  <si>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</si>
  <si>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</si>
  <si>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</si>
  <si>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</si>
  <si>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</si>
  <si>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</si>
  <si>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</si>
  <si>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</si>
  <si>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</si>
  <si>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</si>
  <si>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</si>
  <si>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</si>
  <si>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</si>
  <si>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</si>
  <si>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</si>
  <si>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</si>
  <si>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</si>
  <si>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</si>
  <si>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</si>
  <si>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</si>
  <si>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</si>
  <si>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</si>
  <si>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</si>
  <si>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</si>
  <si>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</si>
  <si>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</si>
  <si>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</si>
  <si>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</si>
  <si>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</si>
  <si>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</si>
  <si>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</si>
  <si>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</si>
  <si>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</si>
  <si>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</si>
  <si>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</si>
  <si>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</si>
  <si>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</si>
  <si>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</si>
  <si>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</si>
  <si>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</si>
  <si>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</si>
  <si>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</si>
  <si>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</si>
  <si>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</si>
  <si>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</si>
  <si>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</si>
  <si>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</si>
  <si>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</si>
  <si>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</si>
  <si>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</si>
  <si>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</si>
  <si>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</si>
  <si>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</si>
  <si>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</si>
  <si>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</si>
  <si>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</si>
  <si>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</si>
  <si>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</si>
  <si>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</si>
  <si>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</si>
  <si>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</si>
  <si>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</si>
  <si>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</si>
  <si>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</si>
  <si>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</si>
  <si>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</si>
  <si>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</si>
  <si>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</si>
  <si>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</si>
  <si>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</si>
  <si>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</si>
  <si>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</si>
  <si>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</si>
  <si>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</si>
  <si>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</si>
  <si>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</si>
  <si>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</si>
  <si>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</si>
  <si>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</si>
  <si>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</si>
  <si>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</si>
  <si>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</si>
  <si>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</si>
  <si>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</si>
  <si>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</si>
  <si>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</si>
  <si>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</si>
  <si>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</si>
  <si>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</si>
  <si>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</si>
  <si>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</si>
  <si>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</si>
  <si>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</si>
  <si>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</si>
  <si>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</si>
  <si>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</si>
  <si>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</si>
  <si>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</si>
  <si>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</si>
  <si>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</si>
  <si>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</si>
  <si>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</si>
  <si>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</si>
  <si>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</si>
  <si>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</si>
  <si>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</si>
  <si>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</si>
  <si>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</si>
  <si>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</si>
  <si>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</si>
  <si>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</si>
  <si>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</si>
  <si>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</si>
  <si>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</si>
  <si>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</si>
  <si>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</si>
  <si>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</si>
  <si>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</si>
  <si>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</si>
  <si>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</si>
  <si>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</si>
  <si>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</si>
  <si>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</si>
  <si>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</si>
  <si>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</si>
  <si>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</si>
  <si>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</si>
  <si>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</si>
  <si>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</si>
  <si>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</si>
  <si>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</si>
  <si>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</si>
  <si>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</si>
  <si>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</si>
  <si>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</si>
  <si>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</si>
  <si>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</si>
  <si>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</si>
  <si>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</si>
  <si>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</si>
  <si>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</si>
  <si>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</si>
  <si>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</si>
  <si>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</si>
  <si>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</si>
  <si>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</si>
  <si>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</si>
  <si>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</si>
  <si>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</si>
  <si>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</si>
  <si>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</si>
  <si>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</si>
  <si>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</si>
  <si>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</si>
  <si>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</si>
  <si>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</si>
  <si>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</si>
  <si>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</si>
  <si>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</si>
  <si>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</si>
  <si>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</si>
  <si>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</si>
  <si>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</si>
  <si>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</si>
  <si>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</si>
  <si>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</si>
  <si>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</si>
  <si>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</si>
  <si>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</si>
  <si>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</si>
  <si>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</si>
  <si>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</si>
  <si>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</si>
  <si>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</si>
  <si>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</si>
  <si>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</si>
  <si>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</si>
  <si>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</si>
  <si>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</si>
  <si>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</si>
  <si>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</si>
  <si>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</si>
  <si>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</si>
  <si>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</si>
  <si>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</si>
  <si>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</si>
  <si>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</si>
  <si>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</si>
  <si>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</si>
  <si>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</si>
  <si>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</si>
  <si>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</si>
  <si>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</si>
  <si>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</si>
  <si>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</si>
  <si>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</si>
  <si>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</si>
  <si>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</si>
  <si>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</si>
  <si>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</si>
  <si>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</si>
  <si>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</si>
  <si>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</si>
  <si>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</si>
  <si>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</si>
  <si>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</si>
  <si>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</si>
  <si>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</si>
  <si>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</si>
  <si>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</si>
  <si>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</si>
  <si>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</si>
  <si>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</si>
  <si>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</si>
  <si>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</si>
  <si>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</si>
  <si>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</si>
  <si>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</si>
  <si>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</si>
  <si>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</si>
  <si>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</si>
  <si>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</si>
  <si>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</si>
  <si>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</si>
  <si>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</si>
  <si>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</si>
  <si>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</si>
  <si>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</si>
  <si>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</si>
  <si>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</si>
  <si>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</si>
  <si>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</si>
  <si>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</si>
  <si>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</si>
  <si>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</si>
  <si>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</si>
  <si>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</si>
  <si>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</si>
  <si>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</si>
  <si>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</si>
  <si>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</si>
  <si>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</si>
  <si>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</si>
  <si>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</si>
  <si>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</si>
  <si>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</si>
  <si>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</si>
  <si>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</si>
  <si>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</si>
  <si>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</si>
  <si>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</si>
  <si>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</si>
  <si>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</si>
  <si>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</si>
  <si>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</si>
  <si>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</si>
  <si>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</si>
  <si>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</si>
  <si>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</si>
  <si>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</si>
  <si>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</si>
  <si>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</si>
  <si>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</si>
  <si>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</si>
  <si>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</si>
  <si>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</si>
  <si>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</si>
  <si>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</si>
  <si>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</si>
  <si>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</si>
  <si>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</si>
  <si>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</si>
  <si>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</si>
  <si>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</si>
  <si>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</si>
  <si>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</si>
  <si>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</si>
  <si>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</si>
  <si>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</si>
  <si>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</si>
  <si>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</si>
  <si>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</si>
  <si>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</si>
  <si>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</si>
  <si>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</si>
  <si>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</si>
  <si>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</si>
  <si>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</si>
  <si>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</si>
  <si>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</si>
  <si>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</si>
  <si>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</si>
  <si>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</si>
  <si>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</si>
  <si>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</si>
  <si>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</si>
  <si>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</si>
  <si>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</si>
  <si>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</si>
  <si>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</si>
  <si>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</si>
  <si>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</si>
  <si>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</si>
  <si>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</si>
  <si>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</si>
  <si>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</si>
  <si>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</si>
  <si>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</si>
  <si>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</si>
  <si>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</si>
  <si>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</si>
  <si>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</si>
  <si>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</si>
  <si>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</si>
  <si>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</si>
  <si>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</si>
  <si>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</si>
  <si>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</si>
  <si>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</si>
  <si>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</si>
  <si>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</si>
  <si>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</si>
  <si>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</si>
  <si>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</si>
  <si>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</si>
  <si>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</si>
  <si>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</si>
  <si>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</si>
  <si>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</si>
  <si>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</si>
  <si>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</si>
  <si>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</si>
  <si>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</si>
  <si>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</si>
  <si>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</si>
  <si>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</si>
  <si>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</si>
  <si>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</si>
  <si>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</si>
  <si>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</si>
  <si>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</si>
  <si>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</si>
  <si>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</si>
  <si>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</si>
  <si>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</si>
  <si>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</si>
  <si>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</si>
  <si>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</si>
  <si>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</si>
  <si>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</si>
  <si>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</si>
  <si>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</si>
  <si>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</si>
  <si>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</si>
  <si>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</si>
  <si>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</si>
  <si>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</si>
  <si>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</si>
  <si>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</si>
  <si>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</si>
  <si>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</si>
  <si>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</si>
  <si>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</si>
  <si>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</si>
  <si>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</si>
  <si>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</si>
  <si>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</si>
  <si>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</si>
  <si>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</si>
  <si>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</si>
  <si>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</si>
  <si>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</si>
  <si>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</si>
  <si>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</si>
  <si>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</si>
  <si>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</si>
  <si>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</si>
  <si>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</si>
  <si>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</si>
  <si>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</si>
  <si>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</si>
  <si>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</si>
  <si>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</si>
  <si>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</si>
  <si>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</si>
  <si>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</si>
  <si>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</si>
  <si>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</si>
  <si>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</si>
  <si>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</si>
  <si>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</si>
  <si>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</si>
  <si>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</si>
  <si>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</si>
  <si>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</si>
  <si>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</si>
  <si>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</si>
  <si>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</si>
  <si>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</si>
  <si>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</si>
  <si>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</si>
  <si>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</si>
  <si>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</si>
  <si>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</si>
  <si>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</si>
  <si>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</si>
  <si>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</si>
  <si>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</si>
  <si>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</si>
  <si>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</si>
  <si>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</si>
  <si>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</si>
  <si>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</si>
  <si>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</si>
  <si>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</si>
  <si>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</si>
  <si>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</si>
  <si>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</si>
  <si>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</si>
  <si>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</si>
  <si>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</si>
  <si>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</si>
  <si>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</si>
  <si>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</si>
  <si>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</si>
  <si>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</si>
  <si>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</si>
  <si>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</si>
  <si>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</si>
  <si>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</si>
  <si>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</si>
  <si>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</si>
  <si>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</si>
  <si>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</si>
  <si>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</si>
  <si>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</si>
  <si>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</si>
  <si>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</si>
  <si>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</si>
  <si>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</si>
  <si>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</si>
  <si>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</si>
  <si>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</si>
  <si>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</si>
  <si>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</si>
  <si>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</si>
  <si>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</si>
  <si>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</si>
  <si>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</si>
  <si>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</si>
  <si>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</si>
  <si>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</si>
  <si>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</si>
  <si>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</si>
  <si>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</si>
  <si>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</si>
  <si>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</si>
  <si>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</si>
  <si>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</si>
  <si>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</si>
  <si>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</si>
  <si>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</si>
  <si>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</si>
  <si>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</si>
  <si>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</si>
  <si>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</si>
  <si>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</si>
  <si>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</si>
  <si>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</si>
  <si>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</si>
  <si>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</si>
  <si>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</si>
  <si>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</si>
  <si>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</si>
  <si>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</si>
  <si>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</si>
  <si>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</si>
  <si>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</si>
  <si>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</si>
  <si>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</si>
  <si>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</si>
  <si>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</si>
  <si>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</si>
  <si>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</si>
  <si>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</si>
  <si>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</si>
  <si>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</si>
  <si>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</si>
  <si>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</si>
  <si>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</si>
  <si>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</si>
  <si>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</si>
  <si>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</si>
  <si>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</si>
  <si>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</si>
  <si>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</si>
  <si>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</si>
  <si>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</si>
  <si>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</si>
  <si>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</si>
  <si>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</si>
  <si>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</si>
  <si>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</si>
  <si>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</si>
  <si>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</si>
  <si>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</si>
  <si>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</si>
  <si>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</si>
  <si>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</si>
  <si>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</si>
  <si>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</si>
  <si>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</si>
  <si>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</si>
  <si>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</si>
  <si>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</si>
  <si>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</si>
  <si>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</si>
  <si>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</si>
  <si>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</si>
  <si>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</si>
  <si>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</si>
  <si>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</si>
  <si>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</si>
  <si>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</si>
  <si>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</si>
  <si>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</si>
  <si>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</si>
  <si>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</si>
  <si>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</si>
  <si>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</si>
  <si>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</si>
  <si>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</si>
  <si>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</si>
  <si>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</si>
  <si>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</si>
  <si>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</si>
  <si>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</si>
  <si>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</si>
  <si>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</si>
  <si>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</si>
  <si>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</si>
  <si>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</si>
  <si>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</si>
  <si>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</si>
  <si>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</si>
  <si>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</si>
  <si>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</si>
  <si>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</si>
  <si>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</si>
  <si>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</si>
  <si>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</si>
  <si>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</si>
  <si>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</si>
  <si>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</si>
  <si>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</si>
  <si>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</si>
  <si>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</si>
  <si>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</si>
  <si>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</si>
  <si>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</si>
  <si>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</si>
  <si>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</si>
  <si>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</si>
  <si>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</si>
  <si>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</si>
  <si>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</si>
  <si>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</si>
  <si>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</si>
  <si>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</si>
  <si>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</si>
  <si>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</si>
  <si>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</si>
  <si>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</si>
  <si>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</si>
  <si>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</si>
  <si>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</si>
  <si>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</si>
  <si>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</si>
  <si>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</si>
  <si>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</si>
  <si>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</si>
  <si>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</si>
  <si>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</si>
  <si>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</si>
  <si>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</si>
  <si>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</si>
  <si>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</si>
  <si>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</si>
  <si>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</si>
  <si>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</si>
  <si>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</si>
  <si>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</si>
  <si>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</si>
  <si>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</si>
  <si>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</si>
  <si>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</si>
  <si>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</si>
  <si>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</si>
  <si>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</si>
  <si>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</si>
  <si>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</si>
  <si>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</si>
  <si>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</si>
  <si>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</si>
  <si>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</si>
  <si>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</si>
  <si>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</si>
  <si>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</si>
  <si>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</si>
  <si>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</si>
  <si>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</si>
  <si>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</si>
  <si>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</si>
  <si>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</si>
  <si>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</si>
  <si>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</si>
  <si>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</si>
  <si>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</si>
  <si>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</si>
  <si>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</si>
  <si>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</si>
  <si>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</si>
  <si>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</si>
  <si>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</si>
  <si>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</si>
  <si>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</si>
  <si>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</si>
  <si>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</si>
  <si>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</si>
  <si>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</si>
  <si>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</si>
  <si>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</si>
  <si>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</si>
  <si>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</si>
  <si>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</si>
  <si>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</si>
  <si>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</si>
  <si>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</si>
  <si>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</si>
  <si>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</si>
  <si>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</si>
  <si>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</si>
  <si>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</si>
  <si>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</si>
  <si>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</si>
  <si>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</si>
  <si>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</si>
  <si>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</si>
  <si>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</si>
  <si>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</si>
  <si>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</si>
  <si>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</si>
  <si>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</si>
  <si>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</si>
  <si>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</si>
  <si>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</si>
  <si>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</si>
  <si>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</si>
  <si>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</si>
  <si>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</si>
  <si>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</si>
  <si>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</si>
  <si>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</si>
  <si>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</si>
  <si>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</si>
  <si>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</si>
  <si>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</si>
  <si>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</si>
  <si>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</si>
  <si>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</si>
  <si>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</si>
  <si>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</si>
  <si>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</si>
  <si>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</si>
  <si>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</si>
  <si>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</si>
  <si>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</si>
  <si>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</si>
  <si>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</si>
  <si>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</si>
  <si>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</si>
  <si>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</si>
  <si>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</si>
  <si>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</si>
  <si>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</si>
  <si>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</si>
  <si>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</si>
  <si>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</si>
  <si>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</si>
  <si>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</si>
  <si>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</si>
  <si>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</si>
  <si>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</si>
  <si>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</si>
  <si>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</si>
  <si>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</si>
  <si>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</si>
  <si>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</si>
  <si>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</si>
  <si>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</si>
  <si>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</si>
  <si>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</si>
  <si>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</si>
  <si>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</si>
  <si>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</si>
  <si>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</si>
  <si>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</si>
  <si>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</si>
  <si>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</si>
  <si>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</si>
  <si>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</si>
  <si>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</si>
  <si>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</si>
  <si>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</si>
  <si>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</si>
  <si>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</si>
  <si>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</si>
  <si>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</si>
  <si>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</si>
  <si>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</si>
  <si>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</si>
  <si>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</si>
  <si>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</si>
  <si>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</si>
  <si>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</si>
  <si>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</si>
  <si>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</si>
  <si>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</si>
  <si>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</si>
  <si>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</si>
  <si>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</si>
  <si>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</si>
  <si>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</si>
  <si>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</si>
  <si>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</si>
  <si>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</si>
  <si>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</si>
  <si>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</si>
  <si>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</si>
  <si>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</si>
  <si>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</si>
  <si>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</si>
  <si>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</si>
  <si>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</si>
  <si>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</si>
  <si>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</si>
  <si>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</si>
  <si>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</si>
  <si>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</si>
  <si>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</si>
  <si>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</si>
  <si>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</si>
  <si>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</si>
  <si>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</si>
  <si>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</si>
  <si>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</si>
  <si>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</si>
  <si>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</si>
  <si>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</si>
  <si>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</si>
  <si>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</si>
  <si>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</si>
  <si>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</si>
  <si>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</si>
  <si>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</si>
  <si>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</si>
  <si>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</si>
  <si>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</si>
  <si>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</si>
  <si>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</si>
  <si>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</si>
  <si>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</si>
  <si>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</si>
  <si>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</si>
  <si>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</si>
  <si>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</si>
  <si>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</si>
  <si>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</si>
  <si>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</si>
  <si>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</si>
  <si>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</si>
  <si>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</si>
  <si>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</si>
  <si>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</si>
  <si>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</si>
  <si>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</si>
  <si>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</si>
  <si>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</si>
  <si>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</si>
  <si>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</si>
  <si>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</si>
  <si>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</si>
  <si>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</si>
  <si>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</si>
  <si>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</si>
  <si>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</si>
  <si>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</si>
  <si>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</si>
  <si>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</si>
  <si>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</si>
  <si>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</si>
  <si>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</si>
  <si>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</si>
  <si>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</si>
  <si>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</si>
  <si>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</si>
  <si>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</si>
  <si>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</si>
  <si>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</si>
  <si>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</si>
  <si>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</si>
  <si>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</si>
  <si>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</si>
  <si>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</si>
  <si>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</si>
  <si>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</si>
  <si>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</si>
  <si>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</si>
  <si>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</si>
  <si>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</si>
  <si>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</si>
  <si>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</si>
  <si>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</si>
  <si>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</si>
  <si>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</si>
  <si>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</si>
  <si>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</si>
  <si>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</si>
  <si>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</si>
  <si>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</si>
  <si>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</si>
  <si>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</si>
  <si>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</si>
  <si>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</si>
  <si>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</si>
  <si>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</si>
  <si>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</si>
  <si>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</si>
  <si>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</si>
  <si>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</si>
  <si>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</si>
  <si>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</si>
  <si>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</si>
  <si>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</si>
  <si>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</si>
  <si>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</si>
  <si>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</si>
  <si>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</si>
  <si>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</si>
  <si>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</si>
  <si>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</si>
  <si>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</si>
  <si>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</si>
  <si>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</si>
  <si>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</si>
  <si>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</si>
  <si>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</si>
  <si>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</si>
  <si>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</si>
  <si>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</si>
  <si>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</si>
  <si>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</si>
  <si>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</si>
  <si>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</si>
  <si>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</si>
  <si>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</si>
  <si>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</si>
  <si>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</si>
  <si>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</si>
  <si>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</si>
  <si>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</si>
  <si>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</si>
  <si>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</si>
  <si>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</si>
  <si>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</si>
  <si>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</si>
  <si>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</si>
  <si>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</si>
  <si>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</si>
  <si>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</si>
  <si>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</si>
  <si>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</si>
  <si>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</si>
  <si>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</si>
  <si>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</si>
  <si>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</si>
  <si>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</si>
  <si>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</si>
  <si>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</si>
  <si>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</si>
  <si>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</si>
  <si>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</si>
  <si>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</si>
  <si>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</si>
  <si>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</si>
  <si>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</si>
  <si>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</si>
  <si>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</si>
  <si>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</si>
  <si>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</si>
  <si>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</si>
  <si>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</si>
  <si>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</si>
  <si>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</si>
  <si>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</si>
  <si>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</si>
  <si>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</si>
  <si>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</si>
  <si>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</si>
  <si>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</si>
  <si>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</si>
  <si>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</si>
  <si>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</si>
  <si>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</si>
  <si>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</si>
  <si>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</si>
  <si>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</si>
  <si>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</si>
  <si>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</si>
  <si>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</si>
  <si>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</si>
  <si>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</si>
  <si>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</si>
  <si>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</si>
  <si>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</si>
  <si>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</si>
  <si>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</si>
  <si>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</si>
  <si>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</si>
  <si>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</si>
  <si>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</si>
  <si>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</si>
  <si>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</si>
  <si>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</si>
  <si>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</si>
  <si>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</si>
  <si>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</si>
  <si>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</si>
  <si>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</si>
  <si>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</si>
  <si>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</si>
  <si>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</si>
  <si>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</si>
  <si>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</si>
  <si>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</si>
  <si>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</si>
  <si>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</si>
  <si>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</si>
  <si>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</si>
  <si>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</si>
  <si>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</si>
  <si>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</si>
  <si>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</si>
  <si>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</si>
  <si>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</si>
  <si>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</si>
  <si>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</si>
  <si>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</si>
  <si>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</si>
  <si>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</si>
  <si>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</si>
  <si>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</si>
  <si>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</si>
  <si>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</si>
  <si>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</si>
  <si>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</si>
  <si>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</si>
  <si>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</si>
  <si>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</si>
  <si>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</si>
  <si>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</si>
  <si>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</si>
  <si>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</si>
  <si>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</si>
  <si>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</si>
  <si>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</si>
  <si>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</si>
  <si>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</si>
  <si>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</si>
  <si>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</si>
  <si>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</si>
  <si>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</si>
  <si>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</si>
  <si>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</si>
  <si>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</si>
  <si>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</si>
  <si>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</si>
  <si>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</si>
  <si>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</si>
  <si>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</si>
  <si>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</si>
  <si>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</si>
  <si>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</si>
  <si>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</si>
  <si>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</si>
  <si>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</si>
  <si>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</si>
  <si>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</si>
  <si>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</si>
  <si>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</si>
  <si>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</si>
  <si>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</si>
  <si>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</si>
  <si>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</si>
  <si>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</si>
  <si>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</si>
  <si>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</si>
  <si>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</si>
  <si>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</si>
  <si>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</si>
  <si>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</si>
  <si>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</si>
  <si>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</si>
  <si>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</si>
  <si>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</si>
  <si>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</si>
  <si>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</si>
  <si>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</si>
  <si>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</si>
  <si>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</si>
  <si>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</si>
  <si>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</si>
  <si>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</si>
  <si>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</si>
  <si>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</si>
  <si>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</si>
  <si>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</si>
  <si>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</si>
  <si>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</si>
  <si>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</si>
  <si>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</si>
  <si>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</si>
  <si>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</si>
  <si>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</si>
  <si>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</si>
  <si>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</si>
  <si>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</si>
  <si>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</si>
  <si>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</si>
  <si>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</si>
  <si>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</si>
  <si>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</si>
  <si>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</si>
  <si>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</si>
  <si>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</si>
  <si>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</si>
  <si>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</si>
  <si>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</si>
  <si>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</si>
  <si>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</si>
  <si>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</si>
  <si>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</si>
  <si>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</si>
  <si>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</si>
  <si>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</si>
  <si>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</si>
  <si>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</si>
  <si>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</si>
  <si>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</si>
  <si>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</si>
  <si>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</si>
  <si>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</si>
  <si>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</si>
  <si>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</si>
  <si>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</si>
  <si>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</si>
  <si>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</si>
  <si>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</si>
  <si>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</si>
  <si>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</si>
  <si>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</si>
  <si>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</si>
  <si>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</si>
  <si>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</si>
  <si>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</si>
  <si>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</si>
  <si>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</si>
  <si>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</si>
  <si>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</si>
  <si>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</si>
  <si>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</si>
  <si>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</si>
  <si>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</si>
  <si>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</si>
  <si>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</si>
  <si>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</si>
  <si>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</si>
  <si>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</si>
  <si>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</si>
  <si>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</si>
  <si>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</si>
  <si>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</si>
  <si>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</si>
  <si>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</si>
  <si>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</si>
  <si>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</si>
  <si>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</si>
  <si>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</si>
  <si>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</si>
  <si>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</si>
  <si>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</si>
  <si>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</si>
  <si>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</si>
  <si>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</si>
  <si>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</si>
  <si>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</si>
  <si>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</si>
  <si>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</si>
  <si>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</si>
  <si>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</si>
  <si>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</si>
  <si>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</si>
  <si>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</si>
  <si>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</si>
  <si>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</si>
  <si>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</si>
  <si>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</si>
  <si>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</si>
  <si>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</si>
  <si>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</si>
  <si>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</si>
  <si>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</si>
  <si>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</si>
  <si>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</si>
  <si>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</si>
  <si>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</si>
  <si>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</si>
  <si>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</si>
  <si>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</si>
  <si>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</si>
  <si>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</si>
  <si>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</si>
  <si>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</si>
  <si>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</si>
  <si>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</si>
  <si>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</si>
  <si>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</si>
  <si>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</si>
  <si>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</si>
  <si>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</si>
  <si>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</si>
  <si>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</si>
  <si>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</si>
  <si>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</si>
  <si>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</si>
  <si>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</si>
  <si>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</si>
  <si>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</si>
  <si>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</si>
  <si>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</si>
  <si>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</si>
  <si>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</si>
  <si>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</si>
  <si>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</si>
  <si>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</si>
  <si>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</si>
  <si>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</si>
  <si>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</si>
  <si>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</si>
  <si>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</si>
  <si>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</si>
  <si>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</si>
  <si>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</si>
  <si>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</si>
  <si>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</si>
  <si>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</si>
  <si>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</si>
  <si>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</si>
  <si>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</si>
  <si>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</si>
  <si>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</si>
  <si>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</si>
  <si>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</si>
  <si>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</si>
  <si>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</si>
  <si>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</si>
  <si>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</si>
  <si>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</si>
  <si>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</si>
  <si>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</si>
  <si>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</si>
  <si>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</si>
  <si>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</si>
  <si>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</si>
  <si>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</si>
  <si>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</si>
  <si>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</si>
  <si>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</si>
  <si>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</si>
  <si>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</si>
  <si>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</si>
  <si>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</si>
  <si>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</si>
  <si>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</si>
  <si>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</si>
  <si>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</si>
  <si>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</si>
  <si>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</si>
  <si>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</si>
  <si>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</si>
  <si>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</si>
  <si>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</si>
  <si>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</si>
  <si>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</si>
  <si>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</si>
  <si>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</si>
  <si>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</si>
  <si>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</si>
  <si>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</si>
  <si>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</si>
  <si>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</si>
  <si>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</si>
  <si>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</si>
  <si>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</si>
  <si>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</si>
  <si>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</si>
  <si>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</si>
  <si>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</si>
  <si>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</si>
  <si>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</si>
  <si>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</si>
  <si>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</si>
  <si>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</si>
  <si>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</si>
  <si>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</si>
  <si>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</si>
  <si>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</si>
  <si>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</si>
  <si>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</si>
  <si>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</si>
  <si>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</si>
  <si>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</si>
  <si>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</si>
  <si>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</si>
  <si>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</si>
  <si>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</si>
  <si>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</si>
  <si>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</si>
  <si>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</si>
  <si>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</si>
  <si>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</si>
  <si>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</si>
  <si>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</si>
  <si>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</si>
  <si>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</si>
  <si>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</si>
  <si>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</si>
  <si>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</si>
  <si>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</si>
  <si>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</si>
  <si>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</si>
  <si>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</si>
  <si>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</si>
  <si>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</si>
  <si>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</si>
  <si>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</si>
  <si>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</si>
  <si>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</si>
  <si>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</si>
  <si>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</si>
  <si>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</si>
  <si>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</si>
  <si>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</si>
  <si>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</si>
  <si>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</si>
  <si>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</si>
  <si>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</si>
  <si>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</si>
  <si>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</si>
  <si>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</si>
  <si>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</si>
  <si>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</si>
  <si>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</si>
  <si>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</si>
  <si>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</si>
  <si>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</si>
  <si>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</si>
  <si>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</si>
  <si>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</si>
  <si>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</si>
  <si>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</si>
  <si>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</si>
  <si>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</si>
  <si>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</si>
  <si>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</si>
  <si>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</si>
  <si>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</si>
  <si>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</si>
  <si>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</si>
  <si>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</si>
  <si>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</si>
  <si>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</si>
  <si>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</si>
  <si>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</si>
  <si>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</si>
  <si>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</si>
  <si>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</si>
  <si>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</si>
  <si>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</si>
  <si>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</si>
  <si>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</si>
  <si>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</si>
  <si>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</si>
  <si>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</si>
  <si>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</si>
  <si>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</si>
  <si>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</si>
  <si>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</si>
  <si>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</si>
  <si>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</si>
  <si>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</si>
  <si>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</si>
  <si>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</si>
  <si>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</si>
  <si>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</si>
  <si>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</si>
  <si>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</si>
  <si>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</si>
  <si>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</si>
  <si>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</si>
  <si>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</si>
  <si>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</si>
  <si>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</si>
  <si>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</si>
  <si>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</si>
  <si>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</si>
  <si>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</si>
  <si>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</si>
  <si>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</si>
  <si>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</si>
  <si>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</si>
  <si>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</si>
  <si>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</si>
  <si>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</si>
  <si>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</si>
  <si>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</si>
  <si>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</si>
  <si>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</si>
  <si>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</si>
  <si>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</si>
  <si>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</si>
  <si>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</si>
  <si>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</si>
  <si>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</si>
  <si>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</si>
  <si>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</si>
  <si>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</si>
  <si>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</si>
  <si>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</si>
  <si>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</si>
  <si>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</si>
  <si>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</si>
  <si>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</si>
  <si>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</si>
  <si>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</si>
  <si>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</si>
  <si>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</si>
  <si>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</si>
  <si>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</si>
  <si>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</si>
  <si>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</si>
  <si>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</si>
  <si>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</si>
  <si>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</si>
  <si>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</si>
  <si>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</si>
  <si>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</si>
  <si>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</si>
  <si>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</si>
  <si>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</si>
  <si>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</si>
  <si>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</si>
  <si>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</si>
  <si>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</si>
  <si>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</si>
  <si>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</si>
  <si>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</si>
  <si>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</si>
  <si>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</si>
  <si>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</si>
  <si>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</si>
  <si>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</si>
  <si>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</si>
  <si>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</si>
  <si>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</si>
  <si>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</si>
  <si>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</si>
  <si>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</si>
  <si>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</si>
  <si>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</si>
  <si>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</si>
  <si>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</si>
  <si>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</si>
  <si>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</si>
  <si>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</si>
  <si>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</si>
  <si>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</si>
  <si>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</si>
  <si>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</si>
  <si>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</si>
  <si>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</si>
  <si>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</si>
  <si>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</si>
  <si>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</si>
  <si>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</si>
  <si>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</si>
  <si>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</si>
  <si>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</si>
  <si>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</si>
  <si>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</si>
  <si>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</si>
  <si>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</si>
  <si>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</si>
  <si>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</si>
  <si>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</si>
  <si>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</si>
  <si>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</si>
  <si>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</si>
  <si>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</si>
  <si>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</si>
  <si>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</si>
  <si>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</si>
  <si>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</si>
  <si>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</si>
  <si>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</si>
  <si>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</si>
  <si>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</si>
  <si>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</si>
  <si>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</si>
  <si>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</si>
  <si>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</si>
  <si>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</si>
  <si>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</si>
  <si>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</si>
  <si>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</si>
  <si>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</si>
  <si>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</si>
  <si>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</si>
  <si>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</si>
  <si>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</si>
  <si>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</si>
  <si>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</si>
  <si>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</si>
  <si>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</si>
  <si>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</si>
  <si>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</si>
  <si>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</si>
  <si>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</si>
  <si>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</si>
  <si>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</si>
  <si>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</si>
  <si>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</si>
  <si>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</si>
  <si>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</si>
  <si>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</si>
  <si>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</si>
  <si>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</si>
  <si>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</si>
  <si>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</si>
  <si>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</si>
  <si>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</si>
  <si>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</si>
  <si>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</si>
  <si>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</si>
  <si>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</si>
  <si>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</si>
  <si>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</si>
  <si>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</si>
  <si>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</si>
  <si>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</si>
  <si>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</si>
  <si>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</si>
  <si>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</si>
  <si>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</si>
  <si>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</si>
  <si>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</si>
  <si>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</si>
  <si>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</si>
  <si>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</si>
  <si>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</si>
  <si>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</si>
  <si>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</si>
  <si>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</si>
  <si>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</si>
  <si>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</si>
  <si>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</si>
  <si>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</si>
  <si>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</si>
  <si>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</si>
  <si>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</si>
  <si>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</si>
  <si>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</si>
  <si>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</si>
  <si>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</si>
  <si>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</si>
  <si>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</si>
  <si>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</si>
  <si>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</si>
  <si>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</si>
  <si>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</si>
  <si>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</si>
  <si>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</si>
  <si>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</si>
  <si>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</si>
  <si>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</si>
  <si>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</si>
  <si>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</si>
  <si>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</si>
  <si>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</si>
  <si>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</si>
  <si>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</si>
  <si>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</si>
  <si>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</si>
  <si>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</si>
  <si>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</si>
  <si>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</si>
  <si>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</si>
  <si>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</si>
  <si>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</si>
  <si>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</si>
  <si>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</si>
  <si>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</si>
  <si>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</si>
  <si>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</si>
  <si>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</si>
  <si>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</si>
  <si>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</si>
  <si>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</si>
  <si>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</si>
  <si>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</si>
  <si>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</si>
  <si>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</si>
  <si>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</si>
  <si>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</si>
  <si>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</si>
  <si>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</si>
  <si>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</si>
  <si>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</si>
  <si>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</si>
  <si>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</si>
  <si>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</si>
  <si>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</si>
  <si>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</si>
  <si>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</si>
  <si>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</si>
  <si>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</si>
  <si>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</si>
  <si>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</si>
  <si>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</si>
  <si>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</si>
  <si>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</si>
  <si>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</si>
  <si>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</si>
  <si>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</si>
  <si>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</si>
  <si>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</si>
  <si>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</si>
  <si>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</si>
  <si>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</si>
  <si>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</si>
  <si>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</si>
  <si>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</si>
  <si>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</si>
  <si>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</si>
  <si>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</si>
  <si>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</si>
  <si>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</si>
  <si>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</si>
  <si>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</si>
  <si>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</si>
  <si>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</si>
  <si>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</si>
  <si>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</si>
  <si>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</si>
  <si>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</si>
  <si>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</si>
  <si>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</si>
  <si>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</si>
  <si>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</si>
  <si>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</si>
  <si>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</si>
  <si>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</si>
  <si>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</si>
  <si>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</si>
  <si>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</si>
  <si>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</si>
  <si>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</si>
  <si>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</si>
  <si>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</si>
  <si>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</si>
  <si>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</si>
  <si>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</si>
  <si>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</si>
  <si>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</si>
  <si>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</si>
  <si>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</si>
  <si>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</si>
  <si>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</si>
  <si>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</si>
  <si>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</si>
  <si>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</si>
  <si>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</si>
  <si>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</si>
  <si>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</si>
  <si>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</si>
  <si>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</si>
  <si>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</si>
  <si>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</si>
  <si>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</si>
  <si>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</si>
  <si>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</si>
  <si>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</si>
  <si>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</si>
  <si>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</si>
  <si>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</si>
  <si>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</si>
  <si>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</si>
  <si>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</si>
  <si>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</si>
  <si>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</si>
  <si>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</si>
  <si>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</si>
  <si>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</si>
  <si>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</si>
  <si>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</si>
  <si>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</si>
  <si>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</si>
  <si>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</si>
  <si>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</si>
  <si>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</si>
  <si>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</si>
  <si>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</si>
  <si>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</si>
  <si>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</si>
  <si>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</si>
  <si>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</si>
  <si>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</si>
  <si>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</si>
  <si>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</si>
  <si>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</si>
  <si>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</si>
  <si>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</si>
  <si>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</si>
  <si>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</si>
  <si>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</si>
  <si>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</si>
  <si>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</si>
  <si>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</si>
  <si>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</si>
  <si>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</si>
  <si>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</si>
  <si>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</si>
  <si>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</si>
  <si>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</si>
  <si>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</si>
  <si>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</si>
  <si>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</si>
  <si>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</si>
  <si>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</si>
  <si>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</si>
  <si>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</si>
  <si>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</si>
  <si>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</si>
  <si>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</si>
  <si>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</si>
  <si>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</si>
  <si>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</si>
  <si>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</si>
  <si>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</si>
  <si>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</si>
  <si>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</si>
  <si>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</si>
  <si>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</si>
  <si>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</si>
  <si>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</si>
  <si>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</si>
  <si>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</si>
  <si>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</si>
  <si>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</si>
  <si>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</si>
  <si>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</si>
  <si>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</si>
  <si>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</si>
  <si>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</si>
  <si>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</si>
  <si>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</si>
  <si>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</si>
  <si>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</si>
  <si>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</si>
  <si>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</si>
  <si>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</si>
  <si>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</si>
  <si>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</si>
  <si>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</si>
  <si>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</si>
  <si>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</si>
  <si>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</si>
  <si>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</si>
  <si>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</si>
  <si>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</si>
  <si>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</si>
  <si>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</si>
  <si>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</si>
  <si>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</si>
  <si>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</si>
  <si>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</si>
  <si>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</si>
  <si>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</si>
  <si>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</si>
  <si>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</si>
  <si>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</si>
  <si>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</si>
  <si>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</si>
  <si>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</si>
  <si>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</si>
  <si>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</si>
  <si>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</si>
  <si>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</si>
  <si>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</si>
  <si>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</si>
  <si>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</si>
  <si>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</si>
  <si>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</si>
  <si>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</si>
  <si>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</si>
  <si>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</si>
  <si>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</si>
  <si>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</si>
  <si>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</si>
  <si>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</si>
  <si>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</si>
  <si>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</si>
  <si>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</si>
  <si>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</si>
  <si>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</si>
  <si>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</si>
  <si>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</si>
  <si>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</si>
  <si>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</si>
  <si>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</si>
  <si>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</si>
  <si>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</si>
  <si>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</si>
  <si>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</si>
  <si>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</si>
  <si>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</si>
  <si>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</si>
  <si>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</si>
  <si>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</si>
  <si>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</si>
  <si>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</si>
  <si>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</si>
  <si>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</si>
  <si>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</si>
  <si>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</si>
  <si>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</si>
  <si>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</si>
  <si>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</si>
  <si>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</si>
  <si>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</si>
  <si>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</si>
  <si>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</si>
  <si>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</si>
  <si>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</si>
  <si>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</si>
  <si>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</si>
  <si>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</si>
  <si>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</si>
  <si>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</si>
  <si>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</si>
  <si>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</si>
  <si>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</si>
  <si>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</si>
  <si>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</si>
  <si>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</si>
  <si>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</si>
  <si>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</si>
  <si>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</si>
  <si>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</si>
  <si>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</si>
  <si>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</si>
  <si>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</si>
  <si>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</si>
  <si>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</si>
  <si>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</si>
  <si>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</si>
  <si>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</si>
  <si>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</si>
  <si>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</si>
  <si>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</si>
  <si>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</si>
  <si>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</si>
  <si>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</si>
  <si>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</si>
  <si>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</si>
  <si>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</si>
  <si>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</si>
  <si>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</si>
  <si>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</si>
  <si>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</si>
  <si>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</si>
  <si>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</si>
  <si>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</si>
  <si>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</si>
  <si>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</si>
  <si>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</si>
  <si>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</si>
  <si>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</si>
  <si>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</si>
  <si>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</si>
  <si>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</si>
  <si>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</si>
  <si>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</si>
  <si>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</si>
  <si>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</si>
  <si>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</si>
  <si>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</si>
  <si>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</si>
  <si>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</si>
  <si>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</si>
  <si>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</si>
  <si>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</si>
  <si>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</si>
  <si>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</si>
  <si>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</si>
  <si>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</si>
  <si>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</si>
  <si>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</si>
  <si>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</si>
  <si>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</si>
  <si>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</si>
  <si>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</si>
  <si>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</si>
  <si>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</si>
  <si>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</si>
  <si>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</si>
  <si>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</si>
  <si>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</si>
  <si>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</si>
  <si>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</si>
  <si>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</si>
  <si>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</si>
  <si>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</si>
  <si>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</si>
  <si>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</si>
  <si>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</si>
  <si>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</si>
  <si>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</si>
  <si>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</si>
  <si>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</si>
  <si>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</si>
  <si>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</si>
  <si>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</si>
  <si>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</si>
  <si>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</si>
  <si>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</si>
  <si>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</si>
  <si>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</si>
  <si>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</si>
  <si>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</si>
  <si>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</si>
  <si>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</si>
  <si>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</si>
  <si>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</si>
  <si>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</si>
  <si>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</si>
  <si>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</si>
  <si>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</si>
  <si>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</si>
  <si>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</si>
  <si>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</si>
  <si>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</si>
  <si>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</si>
  <si>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</si>
  <si>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</si>
  <si>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</si>
  <si>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</si>
  <si>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</si>
  <si>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</si>
  <si>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</si>
  <si>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</si>
  <si>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</si>
  <si>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</si>
  <si>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</si>
  <si>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</si>
  <si>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</si>
  <si>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</si>
  <si>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</si>
  <si>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</si>
  <si>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</si>
  <si>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</si>
  <si>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</si>
  <si>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</si>
  <si>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</si>
  <si>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</si>
  <si>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</si>
  <si>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</si>
  <si>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</si>
  <si>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</si>
  <si>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</si>
  <si>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</si>
  <si>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</si>
  <si>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</si>
  <si>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</si>
  <si>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</si>
  <si>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</si>
  <si>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</si>
  <si>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</si>
  <si>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</si>
  <si>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</si>
  <si>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</si>
  <si>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</si>
  <si>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</si>
  <si>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</si>
  <si>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</si>
  <si>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</si>
  <si>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</si>
  <si>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</si>
  <si>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</si>
  <si>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</si>
  <si>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</si>
  <si>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</si>
  <si>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</si>
  <si>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</si>
  <si>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</si>
  <si>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</si>
  <si>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</si>
  <si>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</si>
  <si>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</si>
  <si>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</si>
  <si>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</si>
  <si>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</si>
  <si>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</si>
  <si>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</si>
  <si>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</si>
  <si>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</si>
  <si>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</si>
  <si>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</si>
  <si>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</si>
  <si>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</si>
  <si>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</si>
  <si>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</si>
  <si>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</si>
  <si>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</si>
  <si>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</si>
  <si>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</si>
  <si>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</si>
  <si>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</si>
  <si>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</si>
  <si>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</si>
  <si>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</si>
  <si>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</si>
  <si>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</si>
  <si>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</si>
  <si>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</si>
  <si>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</si>
  <si>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</si>
  <si>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</si>
  <si>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</si>
  <si>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</si>
  <si>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</si>
  <si>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</si>
  <si>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</si>
  <si>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</si>
  <si>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</si>
  <si>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</si>
  <si>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</si>
  <si>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</si>
  <si>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</si>
  <si>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</si>
  <si>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</si>
  <si>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</si>
  <si>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</si>
  <si>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</si>
  <si>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</si>
  <si>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</si>
  <si>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</si>
  <si>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</si>
  <si>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</si>
  <si>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</si>
  <si>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</si>
  <si>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</si>
  <si>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</si>
  <si>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</si>
  <si>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</si>
  <si>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</si>
  <si>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</si>
  <si>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</si>
  <si>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</si>
  <si>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</si>
  <si>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</si>
  <si>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</si>
  <si>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</si>
  <si>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</si>
  <si>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</si>
  <si>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</si>
  <si>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</si>
  <si>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</si>
  <si>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</si>
  <si>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</si>
  <si>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</si>
  <si>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</si>
  <si>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</si>
  <si>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</si>
  <si>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</si>
  <si>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</si>
  <si>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</si>
  <si>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</si>
  <si>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</si>
  <si>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</si>
  <si>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</si>
  <si>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</si>
  <si>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</si>
  <si>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</si>
  <si>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</si>
  <si>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</si>
  <si>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</si>
  <si>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</si>
  <si>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</si>
  <si>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</si>
  <si>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</si>
  <si>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</si>
  <si>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</si>
  <si>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</si>
  <si>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</si>
  <si>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</si>
  <si>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</si>
  <si>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</si>
  <si>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</si>
  <si>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</si>
  <si>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</si>
  <si>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</si>
  <si>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</si>
  <si>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</si>
  <si>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</si>
  <si>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</si>
  <si>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</si>
  <si>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</si>
  <si>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</si>
  <si>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</si>
  <si>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</si>
  <si>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</si>
  <si>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</si>
  <si>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</si>
  <si>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</si>
  <si>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</si>
  <si>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</si>
  <si>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</si>
  <si>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</si>
  <si>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</si>
  <si>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</si>
  <si>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</si>
  <si>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</si>
  <si>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</si>
  <si>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</si>
  <si>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</si>
  <si>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</si>
  <si>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</si>
  <si>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</si>
  <si>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</si>
  <si>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</si>
  <si>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</si>
  <si>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</si>
  <si>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</si>
  <si>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</si>
  <si>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</si>
  <si>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</si>
  <si>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</si>
  <si>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</si>
  <si>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</si>
  <si>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</si>
  <si>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</si>
  <si>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</si>
  <si>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</si>
  <si>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</si>
  <si>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</si>
  <si>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</si>
  <si>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</si>
  <si>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</si>
  <si>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</si>
  <si>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</si>
  <si>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</si>
  <si>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</si>
  <si>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</si>
  <si>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</si>
  <si>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</si>
  <si>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</si>
  <si>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</si>
  <si>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</si>
  <si>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</si>
  <si>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</si>
  <si>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</si>
  <si>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</si>
  <si>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</si>
  <si>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</si>
  <si>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</si>
  <si>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</si>
  <si>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</si>
  <si>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</si>
  <si>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</si>
  <si>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</si>
  <si>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</si>
  <si>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</si>
  <si>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</si>
  <si>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</si>
  <si>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</si>
  <si>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</si>
  <si>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</si>
  <si>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</si>
  <si>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</si>
  <si>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</si>
  <si>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</si>
  <si>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</si>
  <si>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</si>
  <si>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</si>
  <si>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</si>
  <si>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</si>
  <si>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</si>
  <si>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</si>
  <si>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</si>
  <si>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</si>
  <si>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</si>
  <si>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</si>
  <si>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</si>
  <si>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</si>
  <si>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</si>
  <si>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</si>
  <si>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</si>
  <si>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</si>
  <si>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</si>
  <si>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</si>
  <si>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</si>
  <si>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</si>
  <si>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</si>
  <si>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</si>
  <si>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</si>
  <si>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</si>
  <si>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</si>
  <si>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</si>
  <si>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</si>
  <si>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</si>
  <si>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</si>
  <si>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</si>
  <si>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</si>
  <si>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</si>
  <si>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</si>
  <si>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</si>
  <si>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</si>
  <si>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</si>
  <si>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</si>
  <si>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</si>
  <si>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</si>
  <si>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</si>
  <si>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</si>
  <si>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</si>
  <si>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</si>
  <si>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</si>
  <si>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</si>
  <si>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</si>
  <si>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</si>
  <si>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</si>
  <si>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</si>
  <si>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</si>
  <si>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</si>
  <si>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</si>
  <si>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</si>
  <si>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</si>
  <si>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</si>
  <si>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</si>
  <si>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</si>
  <si>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</si>
  <si>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</si>
  <si>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</si>
  <si>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</si>
  <si>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</si>
  <si>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</si>
  <si>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</si>
  <si>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</si>
  <si>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</si>
  <si>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</si>
  <si>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</si>
  <si>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</si>
  <si>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</si>
  <si>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</si>
  <si>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</si>
  <si>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</si>
  <si>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</si>
  <si>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</si>
  <si>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</si>
  <si>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</si>
  <si>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</si>
  <si>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</si>
  <si>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</si>
  <si>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</si>
  <si>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</si>
  <si>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</si>
  <si>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</si>
  <si>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</si>
  <si>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</si>
  <si>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</si>
  <si>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</si>
  <si>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</si>
  <si>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</si>
  <si>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</si>
  <si>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</si>
  <si>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</si>
  <si>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</si>
  <si>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</si>
  <si>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</si>
  <si>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</si>
  <si>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</si>
  <si>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</si>
  <si>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</si>
  <si>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</si>
  <si>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</si>
  <si>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</si>
  <si>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</si>
  <si>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</si>
  <si>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</si>
  <si>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</si>
  <si>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</si>
  <si>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</si>
  <si>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</si>
  <si>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</si>
  <si>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</si>
  <si>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</si>
  <si>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</si>
  <si>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</si>
  <si>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</si>
  <si>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</si>
  <si>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</si>
  <si>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</si>
  <si>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</si>
  <si>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</si>
  <si>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</si>
  <si>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</si>
  <si>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</si>
  <si>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</si>
  <si>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</si>
  <si>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</si>
  <si>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</si>
  <si>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</si>
  <si>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</si>
  <si>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</si>
  <si>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</si>
  <si>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</si>
  <si>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</si>
  <si>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</si>
  <si>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</si>
  <si>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</si>
  <si>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</si>
  <si>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</si>
  <si>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</si>
  <si>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</si>
  <si>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</si>
  <si>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</si>
  <si>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</si>
  <si>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</si>
  <si>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</si>
  <si>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</si>
  <si>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</si>
  <si>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</si>
  <si>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</si>
  <si>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</si>
  <si>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</si>
  <si>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</si>
  <si>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</si>
  <si>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</si>
  <si>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</si>
  <si>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</si>
  <si>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</si>
  <si>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</si>
  <si>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</si>
  <si>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</si>
  <si>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</si>
  <si>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</si>
  <si>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</si>
  <si>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</si>
  <si>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</si>
  <si>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</si>
  <si>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</si>
  <si>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</si>
  <si>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</si>
  <si>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</si>
  <si>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</si>
  <si>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</si>
  <si>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</si>
  <si>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</si>
  <si>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</si>
  <si>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</si>
  <si>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</si>
  <si>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</si>
  <si>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</si>
  <si>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</si>
  <si>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</si>
  <si>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</si>
  <si>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</si>
  <si>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</si>
  <si>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</si>
  <si>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</si>
  <si>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</si>
  <si>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</si>
  <si>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</si>
  <si>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</si>
  <si>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</si>
  <si>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</si>
  <si>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</si>
  <si>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</si>
  <si>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</si>
  <si>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</si>
  <si>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</si>
  <si>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</si>
  <si>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</si>
  <si>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</si>
  <si>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</si>
  <si>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</si>
  <si>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</si>
  <si>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</si>
  <si>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</si>
  <si>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</si>
  <si>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</si>
  <si>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</si>
  <si>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</si>
  <si>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</si>
  <si>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</si>
  <si>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</si>
  <si>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</si>
  <si>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</si>
  <si>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</si>
  <si>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</si>
  <si>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</si>
  <si>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</si>
  <si>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</si>
  <si>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</si>
  <si>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</si>
  <si>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</si>
  <si>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</si>
  <si>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</si>
  <si>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</si>
  <si>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</si>
  <si>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</si>
  <si>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</si>
  <si>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</si>
  <si>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</si>
  <si>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</si>
  <si>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</si>
  <si>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</si>
  <si>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</si>
  <si>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</si>
  <si>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</si>
  <si>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</si>
  <si>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</si>
  <si>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</si>
  <si>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</si>
  <si>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</si>
  <si>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</si>
  <si>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</si>
  <si>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</si>
  <si>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</si>
  <si>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</si>
  <si>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</si>
  <si>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</si>
  <si>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</si>
  <si>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</si>
  <si>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</si>
  <si>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</si>
  <si>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</si>
  <si>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</si>
  <si>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</si>
  <si>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</si>
  <si>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</si>
  <si>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</si>
  <si>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</si>
  <si>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</si>
  <si>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</si>
  <si>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</si>
  <si>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</si>
  <si>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</si>
  <si>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</si>
  <si>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</si>
  <si>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</si>
  <si>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</si>
  <si>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</si>
  <si>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</si>
  <si>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</si>
  <si>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</si>
  <si>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</si>
  <si>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</si>
  <si>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</si>
  <si>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</si>
  <si>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</si>
  <si>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</si>
  <si>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</si>
  <si>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</si>
  <si>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</si>
  <si>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</si>
  <si>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</si>
  <si>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</si>
  <si>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</si>
  <si>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</si>
  <si>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</si>
  <si>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</si>
  <si>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</si>
  <si>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</si>
  <si>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</si>
  <si>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</si>
  <si>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</si>
  <si>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</si>
  <si>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</si>
  <si>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</si>
  <si>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</si>
  <si>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</si>
  <si>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</si>
  <si>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</si>
  <si>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</si>
  <si>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</si>
  <si>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</si>
  <si>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</si>
  <si>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</si>
  <si>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</si>
  <si>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</si>
  <si>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</si>
  <si>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</si>
  <si>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</si>
  <si>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</si>
  <si>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</si>
  <si>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</si>
  <si>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</si>
  <si>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</si>
  <si>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</si>
  <si>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</si>
  <si>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</si>
  <si>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</si>
  <si>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</si>
  <si>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</si>
  <si>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</si>
  <si>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</si>
  <si>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</si>
  <si>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</si>
  <si>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</si>
  <si>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</si>
  <si>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</si>
  <si>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</si>
  <si>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</si>
  <si>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</si>
  <si>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</si>
  <si>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</si>
  <si>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</si>
  <si>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</si>
  <si>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</si>
  <si>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</si>
  <si>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</si>
  <si>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</si>
  <si>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</si>
  <si>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</si>
  <si>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</si>
  <si>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</si>
  <si>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</si>
  <si>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</si>
  <si>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</si>
  <si>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</si>
  <si>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</si>
  <si>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</si>
  <si>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</si>
  <si>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</si>
  <si>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</si>
  <si>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</si>
  <si>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</si>
  <si>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</si>
  <si>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</si>
  <si>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</si>
  <si>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</si>
  <si>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</si>
  <si>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</si>
  <si>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</si>
  <si>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</si>
  <si>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</si>
  <si>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</si>
  <si>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</si>
  <si>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</si>
  <si>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</si>
  <si>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</si>
  <si>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</si>
  <si>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</si>
  <si>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</si>
  <si>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</si>
  <si>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</si>
  <si>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</si>
  <si>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</si>
  <si>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</si>
  <si>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</si>
  <si>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</si>
  <si>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</si>
  <si>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</si>
  <si>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</si>
  <si>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</si>
  <si>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</si>
  <si>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</si>
  <si>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</si>
  <si>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</si>
  <si>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</si>
  <si>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</si>
  <si>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</si>
  <si>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</si>
  <si>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</si>
  <si>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</si>
  <si>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</si>
  <si>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</si>
  <si>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</si>
  <si>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</si>
  <si>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</si>
  <si>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</si>
  <si>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</si>
  <si>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</si>
  <si>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</si>
  <si>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</si>
  <si>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</si>
  <si>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</si>
  <si>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</si>
  <si>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</si>
  <si>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</si>
  <si>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</si>
  <si>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</si>
  <si>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</si>
  <si>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</si>
  <si>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</si>
  <si>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</si>
  <si>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</si>
  <si>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</si>
  <si>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</si>
  <si>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</si>
  <si>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</si>
  <si>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</si>
  <si>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</si>
  <si>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</si>
  <si>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</si>
  <si>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</si>
  <si>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</si>
  <si>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</si>
  <si>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</si>
  <si>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</si>
  <si>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</si>
  <si>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</si>
  <si>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</si>
  <si>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</si>
  <si>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</si>
  <si>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</si>
  <si>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</si>
  <si>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</si>
  <si>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</si>
  <si>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</si>
  <si>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</si>
  <si>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</si>
  <si>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</si>
  <si>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</si>
  <si>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</si>
  <si>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</si>
  <si>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</si>
  <si>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</si>
  <si>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</si>
  <si>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</si>
  <si>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</si>
  <si>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</si>
  <si>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</si>
  <si>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</si>
  <si>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</si>
  <si>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</si>
  <si>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</si>
  <si>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</si>
  <si>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</si>
  <si>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</si>
  <si>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</si>
  <si>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</si>
  <si>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</si>
  <si>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</si>
  <si>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</si>
  <si>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</si>
  <si>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</si>
  <si>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</si>
  <si>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</si>
  <si>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</si>
  <si>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</si>
  <si>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</si>
  <si>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</si>
  <si>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</si>
  <si>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</si>
  <si>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</si>
  <si>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</si>
  <si>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</si>
  <si>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</si>
  <si>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</si>
  <si>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</si>
  <si>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</si>
  <si>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</si>
  <si>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</si>
  <si>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</si>
  <si>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</si>
  <si>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</si>
  <si>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</si>
  <si>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</si>
  <si>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</si>
  <si>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</si>
  <si>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</si>
  <si>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</si>
  <si>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</si>
  <si>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</si>
  <si>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</si>
  <si>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</si>
  <si>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</si>
  <si>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</si>
  <si>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</si>
  <si>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</si>
  <si>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</si>
  <si>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</si>
  <si>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</si>
  <si>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</si>
  <si>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</si>
  <si>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</si>
  <si>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</si>
  <si>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</si>
  <si>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</si>
  <si>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</si>
  <si>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</si>
  <si>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</si>
  <si>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</si>
  <si>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</si>
  <si>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</si>
  <si>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</si>
  <si>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</si>
  <si>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</si>
  <si>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</si>
  <si>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</si>
  <si>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</si>
  <si>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</si>
  <si>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</si>
  <si>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</si>
  <si>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</si>
  <si>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</si>
  <si>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</si>
  <si>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</si>
  <si>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</si>
  <si>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</si>
  <si>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</si>
  <si>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</si>
  <si>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</si>
  <si>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</si>
  <si>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</si>
  <si>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</si>
  <si>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</si>
  <si>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</si>
  <si>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</si>
  <si>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</si>
  <si>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</si>
  <si>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</si>
  <si>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</si>
  <si>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</si>
  <si>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</si>
  <si>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</si>
  <si>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</si>
  <si>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</si>
  <si>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</si>
  <si>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</si>
  <si>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</si>
  <si>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</si>
  <si>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</si>
  <si>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</si>
  <si>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</si>
  <si>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</si>
  <si>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</si>
  <si>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</si>
  <si>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</si>
  <si>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</si>
  <si>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</si>
  <si>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</si>
  <si>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</si>
  <si>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</si>
  <si>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</si>
  <si>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</si>
  <si>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</si>
  <si>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</si>
  <si>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</si>
  <si>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</si>
  <si>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</si>
  <si>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</si>
  <si>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</si>
  <si>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</si>
  <si>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</si>
  <si>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</si>
  <si>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</si>
  <si>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</si>
  <si>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</si>
  <si>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</si>
  <si>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</si>
  <si>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</si>
  <si>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</si>
  <si>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</si>
  <si>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</si>
  <si>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</si>
  <si>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</si>
  <si>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</si>
  <si>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</si>
  <si>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</si>
  <si>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</si>
  <si>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</si>
  <si>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</si>
  <si>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</si>
  <si>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</si>
  <si>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</si>
  <si>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</si>
  <si>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</si>
  <si>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</si>
  <si>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</si>
  <si>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</si>
  <si>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</si>
  <si>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</si>
  <si>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</si>
  <si>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</si>
  <si>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</si>
  <si>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</si>
  <si>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</si>
  <si>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</si>
  <si>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</si>
  <si>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</si>
  <si>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</si>
  <si>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</si>
  <si>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</si>
  <si>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</si>
  <si>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</si>
  <si>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</si>
  <si>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</si>
  <si>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</si>
  <si>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</si>
  <si>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</si>
  <si>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</si>
  <si>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</si>
  <si>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</si>
  <si>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</si>
  <si>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</si>
  <si>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</si>
  <si>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</si>
  <si>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</si>
  <si>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</si>
  <si>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</si>
  <si>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</si>
  <si>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</si>
  <si>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</si>
  <si>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</si>
  <si>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</si>
  <si>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</si>
  <si>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</si>
  <si>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</si>
  <si>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</si>
  <si>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</si>
  <si>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</si>
  <si>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</si>
  <si>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</si>
  <si>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</si>
  <si>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</si>
  <si>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</si>
  <si>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</si>
  <si>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</si>
  <si>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</si>
  <si>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</si>
  <si>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</si>
  <si>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</si>
  <si>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</si>
  <si>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</si>
  <si>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</si>
  <si>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</si>
  <si>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</si>
  <si>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</si>
  <si>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</si>
  <si>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</si>
  <si>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</si>
  <si>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</si>
  <si>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</si>
  <si>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</si>
  <si>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</si>
  <si>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</si>
  <si>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</si>
  <si>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</si>
  <si>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</si>
  <si>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</si>
  <si>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</si>
  <si>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</si>
  <si>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</si>
  <si>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</si>
  <si>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</si>
  <si>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</si>
  <si>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</si>
  <si>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</si>
  <si>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</si>
  <si>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</si>
  <si>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</si>
  <si>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</si>
  <si>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</si>
  <si>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</si>
  <si>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</si>
  <si>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</si>
  <si>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</si>
  <si>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</si>
  <si>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</si>
  <si>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</si>
  <si>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</si>
  <si>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</si>
  <si>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</si>
  <si>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</si>
  <si>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</si>
  <si>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</si>
  <si>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</si>
  <si>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</si>
  <si>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</si>
  <si>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</si>
  <si>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</si>
  <si>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</si>
  <si>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</si>
  <si>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</si>
  <si>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</si>
  <si>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</si>
  <si>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</si>
  <si>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</si>
  <si>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</si>
  <si>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</si>
  <si>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</si>
  <si>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</si>
  <si>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</si>
  <si>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</si>
  <si>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</si>
  <si>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</si>
  <si>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</si>
  <si>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</si>
  <si>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</si>
  <si>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</si>
  <si>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</si>
  <si>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</si>
  <si>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</si>
  <si>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</si>
  <si>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</si>
  <si>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</si>
  <si>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</si>
  <si>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</si>
  <si>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</si>
  <si>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</si>
  <si>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</si>
  <si>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</si>
  <si>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</si>
  <si>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</si>
  <si>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</si>
  <si>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</si>
  <si>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</si>
  <si>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</si>
  <si>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</si>
  <si>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</si>
  <si>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</si>
  <si>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</si>
  <si>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</si>
  <si>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</si>
  <si>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</si>
  <si>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</si>
  <si>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</si>
  <si>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</si>
  <si>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</si>
  <si>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</si>
  <si>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</si>
  <si>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</si>
  <si>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</si>
  <si>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</si>
  <si>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</si>
  <si>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</si>
  <si>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</si>
  <si>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</si>
  <si>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</si>
  <si>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</si>
  <si>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</si>
  <si>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</si>
  <si>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</si>
  <si>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</si>
  <si>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</si>
  <si>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</si>
  <si>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</si>
  <si>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</si>
  <si>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</si>
  <si>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</si>
  <si>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</si>
  <si>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</si>
  <si>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</si>
  <si>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</si>
  <si>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</si>
  <si>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</si>
  <si>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</si>
  <si>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</si>
  <si>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</si>
  <si>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</si>
  <si>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</si>
  <si>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</si>
  <si>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</si>
  <si>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</si>
  <si>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</si>
  <si>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</si>
  <si>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</si>
  <si>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</si>
  <si>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</si>
  <si>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</si>
  <si>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</si>
  <si>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</si>
  <si>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</si>
  <si>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</si>
  <si>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</si>
  <si>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</si>
  <si>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</si>
  <si>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</si>
  <si>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</si>
  <si>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</si>
  <si>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</si>
  <si>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</si>
  <si>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</si>
  <si>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</si>
  <si>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</si>
  <si>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</si>
  <si>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</si>
  <si>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</si>
  <si>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</si>
  <si>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</si>
  <si>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</si>
  <si>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</si>
  <si>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</si>
  <si>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</si>
  <si>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</si>
  <si>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</si>
  <si>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</si>
  <si>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</si>
  <si>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</si>
  <si>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</si>
  <si>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</si>
  <si>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</si>
  <si>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</si>
  <si>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</si>
  <si>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</si>
  <si>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</si>
  <si>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</si>
  <si>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</si>
  <si>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</si>
  <si>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</si>
  <si>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</si>
  <si>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</si>
  <si>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</si>
  <si>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</si>
  <si>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</si>
  <si>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</si>
  <si>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</si>
  <si>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</si>
  <si>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</si>
  <si>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</si>
  <si>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</si>
  <si>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</si>
  <si>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</si>
  <si>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</si>
  <si>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</si>
  <si>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</si>
  <si>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</si>
  <si>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</si>
  <si>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</si>
  <si>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</si>
  <si>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</si>
  <si>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</si>
  <si>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</si>
  <si>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</si>
  <si>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</si>
  <si>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</si>
  <si>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</si>
  <si>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</si>
  <si>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</si>
  <si>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</si>
  <si>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</si>
  <si>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</si>
  <si>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</si>
  <si>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</si>
  <si>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</si>
  <si>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</si>
  <si>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</si>
  <si>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</si>
  <si>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</si>
  <si>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</si>
  <si>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</si>
  <si>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</si>
  <si>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</si>
  <si>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</si>
  <si>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</si>
  <si>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</si>
  <si>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</si>
  <si>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</si>
  <si>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</si>
  <si>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</si>
  <si>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</si>
  <si>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</si>
  <si>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</si>
  <si>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</si>
  <si>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</si>
  <si>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</si>
  <si>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</si>
  <si>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</si>
  <si>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</si>
  <si>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</si>
  <si>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</si>
  <si>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</si>
  <si>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</si>
  <si>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</si>
  <si>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</si>
  <si>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</si>
  <si>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</si>
  <si>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</si>
  <si>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</si>
  <si>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</si>
  <si>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</si>
  <si>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</si>
  <si>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</si>
  <si>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</si>
  <si>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</si>
  <si>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</si>
  <si>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</si>
  <si>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</si>
  <si>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</si>
  <si>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</si>
  <si>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</si>
  <si>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</si>
  <si>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</si>
  <si>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</si>
  <si>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</si>
  <si>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</si>
  <si>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</si>
  <si>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</si>
  <si>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</si>
  <si>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</si>
  <si>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</si>
  <si>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</si>
  <si>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</si>
  <si>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</si>
  <si>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</si>
  <si>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</si>
  <si>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</si>
  <si>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</si>
  <si>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</si>
  <si>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</si>
  <si>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</si>
  <si>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</si>
  <si>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</si>
  <si>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</si>
  <si>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</si>
  <si>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</si>
  <si>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</si>
  <si>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</si>
  <si>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</si>
  <si>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</si>
  <si>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</si>
  <si>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</si>
  <si>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</si>
  <si>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</si>
  <si>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</si>
  <si>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</si>
  <si>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</si>
  <si>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</si>
  <si>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</si>
  <si>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</si>
  <si>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</si>
  <si>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</si>
  <si>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</si>
  <si>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</si>
  <si>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</si>
  <si>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</si>
  <si>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</si>
  <si>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</si>
  <si>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</si>
  <si>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</si>
  <si>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</si>
  <si>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</si>
  <si>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</si>
  <si>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</si>
  <si>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</si>
  <si>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</si>
  <si>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</si>
  <si>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</si>
  <si>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</si>
  <si>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</si>
  <si>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</si>
  <si>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</si>
  <si>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</si>
  <si>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</si>
  <si>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</si>
  <si>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</si>
  <si>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</si>
  <si>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</si>
  <si>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</si>
  <si>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</si>
  <si>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</si>
  <si>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</si>
  <si>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</si>
  <si>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</si>
  <si>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</si>
  <si>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</si>
  <si>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</si>
  <si>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</si>
  <si>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</si>
  <si>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</si>
  <si>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</si>
  <si>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</si>
  <si>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</si>
  <si>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</si>
  <si>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</si>
  <si>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</si>
  <si>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</si>
  <si>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</si>
  <si>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</si>
  <si>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</si>
  <si>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</si>
  <si>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</si>
  <si>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</si>
  <si>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</si>
  <si>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</si>
  <si>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</si>
  <si>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</si>
  <si>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</si>
  <si>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</si>
  <si>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</si>
  <si>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</si>
  <si>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</si>
  <si>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</si>
  <si>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</si>
  <si>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</si>
  <si>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</si>
  <si>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</si>
  <si>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</si>
  <si>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</si>
  <si>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</si>
  <si>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</si>
  <si>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</si>
  <si>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</si>
  <si>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</si>
  <si>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</si>
  <si>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</si>
  <si>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</si>
  <si>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</si>
  <si>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</si>
  <si>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</si>
  <si>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</si>
  <si>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</si>
  <si>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</si>
  <si>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</si>
  <si>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</si>
  <si>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</si>
  <si>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</si>
  <si>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</si>
  <si>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</si>
  <si>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</si>
  <si>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</si>
  <si>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</si>
  <si>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</si>
  <si>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</si>
  <si>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</si>
  <si>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</si>
  <si>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</si>
  <si>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</si>
  <si>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</si>
  <si>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</si>
  <si>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</si>
  <si>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</si>
  <si>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</si>
  <si>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</si>
  <si>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</si>
  <si>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</si>
  <si>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</si>
  <si>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</si>
  <si>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</si>
  <si>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</si>
  <si>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</si>
  <si>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</si>
  <si>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</si>
  <si>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</si>
  <si>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</si>
  <si>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</si>
  <si>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</si>
  <si>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</si>
  <si>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</si>
  <si>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</si>
  <si>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</si>
  <si>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</si>
  <si>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</si>
  <si>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</si>
  <si>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</si>
  <si>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</si>
  <si>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</si>
  <si>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</si>
  <si>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</si>
  <si>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</si>
  <si>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</si>
  <si>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</si>
  <si>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</si>
  <si>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</si>
  <si>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</si>
  <si>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</si>
  <si>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</si>
  <si>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</si>
  <si>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</si>
  <si>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</si>
  <si>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</si>
  <si>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</si>
  <si>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</si>
  <si>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</si>
  <si>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</si>
  <si>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</si>
  <si>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</si>
  <si>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</si>
  <si>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</si>
  <si>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</si>
  <si>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</si>
  <si>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</si>
  <si>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</si>
  <si>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</si>
  <si>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</si>
  <si>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</si>
  <si>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</si>
  <si>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</si>
  <si>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</si>
  <si>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</si>
  <si>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</si>
  <si>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</si>
  <si>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</si>
  <si>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</si>
  <si>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</si>
  <si>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</si>
  <si>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</si>
  <si>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</si>
  <si>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</si>
  <si>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</si>
  <si>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</si>
  <si>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</si>
  <si>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</si>
  <si>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</si>
  <si>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</si>
  <si>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</si>
  <si>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</si>
  <si>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</si>
  <si>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</si>
  <si>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</si>
  <si>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</si>
  <si>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</si>
  <si>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</si>
  <si>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</si>
  <si>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</si>
  <si>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</si>
  <si>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</si>
  <si>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</si>
  <si>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</si>
  <si>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</si>
  <si>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</si>
  <si>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</si>
  <si>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</si>
  <si>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</si>
  <si>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</si>
  <si>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</si>
  <si>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</si>
  <si>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</si>
  <si>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</si>
  <si>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</si>
  <si>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</si>
  <si>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</si>
  <si>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</si>
  <si>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</si>
  <si>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</si>
  <si>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</si>
  <si>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</si>
  <si>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</si>
  <si>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</si>
  <si>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</si>
  <si>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</si>
  <si>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</si>
  <si>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</si>
  <si>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</si>
  <si>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</si>
  <si>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</si>
  <si>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</si>
  <si>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</si>
  <si>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</si>
  <si>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</si>
  <si>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</si>
  <si>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</si>
  <si>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</si>
  <si>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</si>
  <si>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</si>
  <si>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</si>
  <si>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</si>
  <si>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</si>
  <si>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</si>
  <si>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</si>
  <si>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</si>
  <si>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</si>
  <si>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</si>
  <si>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</si>
  <si>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</si>
  <si>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</si>
  <si>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</si>
  <si>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</si>
  <si>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</si>
  <si>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</si>
  <si>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</si>
  <si>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</si>
  <si>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</si>
  <si>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</si>
  <si>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</si>
  <si>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</si>
  <si>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</si>
  <si>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</si>
  <si>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</si>
  <si>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</si>
  <si>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</si>
  <si>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</si>
  <si>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</si>
  <si>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</si>
  <si>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</si>
  <si>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</si>
  <si>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</si>
  <si>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</si>
  <si>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</si>
  <si>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</si>
  <si>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</si>
  <si>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</si>
  <si>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</si>
  <si>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</si>
  <si>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</si>
  <si>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</si>
  <si>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</si>
  <si>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</si>
  <si>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</si>
  <si>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</si>
  <si>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</si>
  <si>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</si>
  <si>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</si>
  <si>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</si>
  <si>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</si>
  <si>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</si>
  <si>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</si>
  <si>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</si>
  <si>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</si>
  <si>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</si>
  <si>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</si>
  <si>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</si>
  <si>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</si>
  <si>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</si>
  <si>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</si>
  <si>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</si>
  <si>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</si>
  <si>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</si>
  <si>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</si>
  <si>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</si>
  <si>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</si>
  <si>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</si>
  <si>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</si>
  <si>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</si>
  <si>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</si>
  <si>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</si>
  <si>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</si>
  <si>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</si>
  <si>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</si>
  <si>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</si>
  <si>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</si>
  <si>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</si>
  <si>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</si>
  <si>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</si>
  <si>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</si>
  <si>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</si>
  <si>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</si>
  <si>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</si>
  <si>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</si>
  <si>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</si>
  <si>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</si>
  <si>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</si>
  <si>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</si>
  <si>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</si>
  <si>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</si>
  <si>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</si>
  <si>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</si>
  <si>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</si>
  <si>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</si>
  <si>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</si>
  <si>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</si>
  <si>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</si>
  <si>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</si>
  <si>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</si>
  <si>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</si>
  <si>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</si>
  <si>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</si>
  <si>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</si>
  <si>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</si>
  <si>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</si>
  <si>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</si>
  <si>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</si>
  <si>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</si>
  <si>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</si>
  <si>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</si>
  <si>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</si>
  <si>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</si>
  <si>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</si>
  <si>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</si>
  <si>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</si>
  <si>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</si>
  <si>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</si>
  <si>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</si>
  <si>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</si>
  <si>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</si>
  <si>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</si>
  <si>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</si>
  <si>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</si>
  <si>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</si>
  <si>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</si>
  <si>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</si>
  <si>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</si>
  <si>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</si>
  <si>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</si>
  <si>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</si>
  <si>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</si>
  <si>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</si>
  <si>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</si>
  <si>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</si>
  <si>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</si>
  <si>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</si>
  <si>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</si>
  <si>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</si>
  <si>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</si>
  <si>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</si>
  <si>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</si>
  <si>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</si>
  <si>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</si>
  <si>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</si>
  <si>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</si>
  <si>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</si>
  <si>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</si>
  <si>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</si>
  <si>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</si>
  <si>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</si>
  <si>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</si>
  <si>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</si>
  <si>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</si>
  <si>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</si>
  <si>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</si>
  <si>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</si>
  <si>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</si>
  <si>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</si>
  <si>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</si>
  <si>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</si>
  <si>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</si>
  <si>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</si>
  <si>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</si>
  <si>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</si>
  <si>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</si>
  <si>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</si>
  <si>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</si>
  <si>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</si>
  <si>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</si>
  <si>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</si>
  <si>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</si>
  <si>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</si>
  <si>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</si>
  <si>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</si>
  <si>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</si>
  <si>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</si>
  <si>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</si>
  <si>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</si>
  <si>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</si>
  <si>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</si>
  <si>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</si>
  <si>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</si>
  <si>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</si>
  <si>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</si>
  <si>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</si>
  <si>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</si>
  <si>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</si>
  <si>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</si>
  <si>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</si>
  <si>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</si>
  <si>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</si>
  <si>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</si>
  <si>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</si>
  <si>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</si>
  <si>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</si>
  <si>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</si>
  <si>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</si>
  <si>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</si>
  <si>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</si>
  <si>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</si>
  <si>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</si>
  <si>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</si>
  <si>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</si>
  <si>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</si>
  <si>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</si>
  <si>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</si>
  <si>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</si>
  <si>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</si>
  <si>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</si>
  <si>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</si>
  <si>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</si>
  <si>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</si>
  <si>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</si>
  <si>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</si>
  <si>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</si>
  <si>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</si>
  <si>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</si>
  <si>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</si>
  <si>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</si>
  <si>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</si>
  <si>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</si>
  <si>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</si>
  <si>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</si>
  <si>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</si>
  <si>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</si>
  <si>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</si>
  <si>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</si>
  <si>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</si>
  <si>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</si>
  <si>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</si>
  <si>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</si>
  <si>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</si>
  <si>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</si>
  <si>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</si>
  <si>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</si>
  <si>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</si>
  <si>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</si>
  <si>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</si>
  <si>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</si>
  <si>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</si>
  <si>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</si>
  <si>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</si>
  <si>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</si>
  <si>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</si>
  <si>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</si>
  <si>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</si>
  <si>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</si>
  <si>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</si>
  <si>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</si>
  <si>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</si>
  <si>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</si>
  <si>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</si>
  <si>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</si>
  <si>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</si>
  <si>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</si>
  <si>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</si>
  <si>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</si>
  <si>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</si>
  <si>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</si>
  <si>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</si>
  <si>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</si>
  <si>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</si>
  <si>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</si>
  <si>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</si>
  <si>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</si>
  <si>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</si>
  <si>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</si>
  <si>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</si>
  <si>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</si>
  <si>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</si>
  <si>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</si>
  <si>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</si>
  <si>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</si>
  <si>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</si>
  <si>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</si>
  <si>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</si>
  <si>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</si>
  <si>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</si>
  <si>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</si>
  <si>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</si>
  <si>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</si>
  <si>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</si>
  <si>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</si>
  <si>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</si>
  <si>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</si>
  <si>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</si>
  <si>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</si>
  <si>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</si>
  <si>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</si>
  <si>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</si>
  <si>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</si>
  <si>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</si>
  <si>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</si>
  <si>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</si>
  <si>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</si>
  <si>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</si>
  <si>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</si>
  <si>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</si>
  <si>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</si>
  <si>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</si>
  <si>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</si>
  <si>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</si>
  <si>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</si>
  <si>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</si>
  <si>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</si>
  <si>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</si>
  <si>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</si>
  <si>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</si>
  <si>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</si>
  <si>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</si>
  <si>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</si>
  <si>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</si>
  <si>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</si>
  <si>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</si>
  <si>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</si>
  <si>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</si>
  <si>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</si>
  <si>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</si>
  <si>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</si>
  <si>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</si>
  <si>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</si>
  <si>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</si>
  <si>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</si>
  <si>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</si>
  <si>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</si>
  <si>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</si>
  <si>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</si>
  <si>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</si>
  <si>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</si>
  <si>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</si>
  <si>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</si>
  <si>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</si>
  <si>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</si>
  <si>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</si>
  <si>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</si>
  <si>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</si>
  <si>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</si>
  <si>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</si>
  <si>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</si>
  <si>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</si>
  <si>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</si>
  <si>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</si>
  <si>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</si>
  <si>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</si>
  <si>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</si>
  <si>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</si>
  <si>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</si>
  <si>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</si>
  <si>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</si>
  <si>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</si>
  <si>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</si>
  <si>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</si>
  <si>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</si>
  <si>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</si>
  <si>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</si>
  <si>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</si>
  <si>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</si>
  <si>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</si>
  <si>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</si>
  <si>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</si>
  <si>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</si>
  <si>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</si>
  <si>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</si>
  <si>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</si>
  <si>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</si>
  <si>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</si>
  <si>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</si>
  <si>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</si>
  <si>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</si>
  <si>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</si>
  <si>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</si>
  <si>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</si>
  <si>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</si>
  <si>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</si>
  <si>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</si>
  <si>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</si>
  <si>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</si>
  <si>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</si>
  <si>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</si>
  <si>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</si>
  <si>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</si>
  <si>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</si>
  <si>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</si>
  <si>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</si>
  <si>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</si>
  <si>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</si>
  <si>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</si>
  <si>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</si>
  <si>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</si>
  <si>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</si>
  <si>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</si>
  <si>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</si>
  <si>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</si>
  <si>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</si>
  <si>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</si>
  <si>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</si>
  <si>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</si>
  <si>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</si>
  <si>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</si>
  <si>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</si>
  <si>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</si>
  <si>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</si>
  <si>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</si>
  <si>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</si>
  <si>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</si>
  <si>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</si>
  <si>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</si>
  <si>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</si>
  <si>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</si>
  <si>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</si>
  <si>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</si>
  <si>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</si>
  <si>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</si>
  <si>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</si>
  <si>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</si>
  <si>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</si>
  <si>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</si>
  <si>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</si>
  <si>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</si>
  <si>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</si>
  <si>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</si>
  <si>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</si>
  <si>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</si>
  <si>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</si>
  <si>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</si>
  <si>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</si>
  <si>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</si>
  <si>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</si>
  <si>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</si>
  <si>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</si>
  <si>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</si>
  <si>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</si>
  <si>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</si>
  <si>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</si>
  <si>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</si>
  <si>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</si>
  <si>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</si>
  <si>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</si>
  <si>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</si>
  <si>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</si>
  <si>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</si>
  <si>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</si>
  <si>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</si>
  <si>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</si>
  <si>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</si>
  <si>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</si>
  <si>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</si>
  <si>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</si>
  <si>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</si>
  <si>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</si>
  <si>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</si>
  <si>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</si>
  <si>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</si>
  <si>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</si>
  <si>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</si>
  <si>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</si>
  <si>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</si>
  <si>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</si>
  <si>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</si>
  <si>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</si>
  <si>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</si>
  <si>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</si>
  <si>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</si>
  <si>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</si>
  <si>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</si>
  <si>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</si>
  <si>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</si>
  <si>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</si>
  <si>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</si>
  <si>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</si>
  <si>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</si>
  <si>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</si>
  <si>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</si>
  <si>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</si>
  <si>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</si>
  <si>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</si>
  <si>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</si>
  <si>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</si>
  <si>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</si>
  <si>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</si>
  <si>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</si>
  <si>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</si>
  <si>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</si>
  <si>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</si>
  <si>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</si>
  <si>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</si>
  <si>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</si>
  <si>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</si>
  <si>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</si>
  <si>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</si>
  <si>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</si>
  <si>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</si>
  <si>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</si>
  <si>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</si>
  <si>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</si>
  <si>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</si>
  <si>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</si>
  <si>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</si>
  <si>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</si>
  <si>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</si>
  <si>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</si>
  <si>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</si>
  <si>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</si>
  <si>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</si>
  <si>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</si>
  <si>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</si>
  <si>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</si>
  <si>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</si>
  <si>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</si>
  <si>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</si>
  <si>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</si>
  <si>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</si>
  <si>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</si>
  <si>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</si>
  <si>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</si>
  <si>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</si>
  <si>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</si>
  <si>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</si>
  <si>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</si>
  <si>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</si>
  <si>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</si>
  <si>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</si>
  <si>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</si>
  <si>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</si>
  <si>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</si>
  <si>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</si>
  <si>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</si>
  <si>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</si>
  <si>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</si>
  <si>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</si>
  <si>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</si>
  <si>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</si>
  <si>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</si>
  <si>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</si>
  <si>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</si>
  <si>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</si>
  <si>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</si>
  <si>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</si>
  <si>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</si>
  <si>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</si>
  <si>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</si>
  <si>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</si>
  <si>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</si>
  <si>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</si>
  <si>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</si>
  <si>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</si>
  <si>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</si>
  <si>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</si>
  <si>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</si>
  <si>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</si>
  <si>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</si>
  <si>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</si>
  <si>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</si>
  <si>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</si>
  <si>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</si>
  <si>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</si>
  <si>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</si>
  <si>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</si>
  <si>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</si>
  <si>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</si>
  <si>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</si>
  <si>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</si>
  <si>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</si>
  <si>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</si>
  <si>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</si>
  <si>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</si>
  <si>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</si>
  <si>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</si>
  <si>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</si>
  <si>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</si>
  <si>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</si>
  <si>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</si>
  <si>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</si>
  <si>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</si>
  <si>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</si>
  <si>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</si>
  <si>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</si>
  <si>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</si>
  <si>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</si>
  <si>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</si>
  <si>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</si>
  <si>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</si>
  <si>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</si>
  <si>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</si>
  <si>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</si>
  <si>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</si>
  <si>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</si>
  <si>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</si>
  <si>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</si>
  <si>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</si>
  <si>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</si>
  <si>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</si>
  <si>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</si>
  <si>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</si>
  <si>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</si>
  <si>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</si>
  <si>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</si>
  <si>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</si>
  <si>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</si>
  <si>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</si>
  <si>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</si>
  <si>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</si>
  <si>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</si>
  <si>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</si>
  <si>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</si>
  <si>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</si>
  <si>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</si>
  <si>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</si>
  <si>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</si>
  <si>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</si>
  <si>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</si>
  <si>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</si>
  <si>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</si>
  <si>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</si>
  <si>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</si>
  <si>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</si>
  <si>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</si>
  <si>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</si>
  <si>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</si>
  <si>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</si>
  <si>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</si>
  <si>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</si>
  <si>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</si>
  <si>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</si>
  <si>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</si>
  <si>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</si>
  <si>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</si>
  <si>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</si>
  <si>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</si>
  <si>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</si>
  <si>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</si>
  <si>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</si>
  <si>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</si>
  <si>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</si>
  <si>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</si>
  <si>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</si>
  <si>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</si>
  <si>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</si>
  <si>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</si>
  <si>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</si>
  <si>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</si>
  <si>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</si>
  <si>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</si>
  <si>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</si>
  <si>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</si>
  <si>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</si>
  <si>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</si>
  <si>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</si>
  <si>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</si>
  <si>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</si>
  <si>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</si>
  <si>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</si>
  <si>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</si>
  <si>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</si>
  <si>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</si>
  <si>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</si>
  <si>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</si>
  <si>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</si>
  <si>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</si>
  <si>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</si>
  <si>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</si>
  <si>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</si>
  <si>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</si>
  <si>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</si>
  <si>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</si>
  <si>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</si>
  <si>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</si>
  <si>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</si>
  <si>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</si>
  <si>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</si>
  <si>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</si>
  <si>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</si>
  <si>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</si>
  <si>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</si>
  <si>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</si>
  <si>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</si>
  <si>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</si>
  <si>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</si>
  <si>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</si>
  <si>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</si>
  <si>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</si>
  <si>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</si>
  <si>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</si>
  <si>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</si>
  <si>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</si>
  <si>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</si>
  <si>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</si>
  <si>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</si>
  <si>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</si>
  <si>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</si>
  <si>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</si>
  <si>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</si>
  <si>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</si>
  <si>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</si>
  <si>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</si>
  <si>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</si>
  <si>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</si>
  <si>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</si>
  <si>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</si>
  <si>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</si>
  <si>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</si>
  <si>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</si>
  <si>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</si>
  <si>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</si>
  <si>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</si>
  <si>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</si>
  <si>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</si>
  <si>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</si>
  <si>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</si>
  <si>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</si>
  <si>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</si>
  <si>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</si>
  <si>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</si>
  <si>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</si>
  <si>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</si>
  <si>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</si>
  <si>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</si>
  <si>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</si>
  <si>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</si>
  <si>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</si>
  <si>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</si>
  <si>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</si>
  <si>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</si>
  <si>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</si>
  <si>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</si>
  <si>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</si>
  <si>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</si>
  <si>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</si>
  <si>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</si>
  <si>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</si>
  <si>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</si>
  <si>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</si>
  <si>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</si>
  <si>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</si>
  <si>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</si>
  <si>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</si>
  <si>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</si>
  <si>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</si>
  <si>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</si>
  <si>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</si>
  <si>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</si>
  <si>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</si>
  <si>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</si>
  <si>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</si>
  <si>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</si>
  <si>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</si>
  <si>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</si>
  <si>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</si>
  <si>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</si>
  <si>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</si>
  <si>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</si>
  <si>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</si>
  <si>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</si>
  <si>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</si>
  <si>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</si>
  <si>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</si>
  <si>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</si>
  <si>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</si>
  <si>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</si>
  <si>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</si>
  <si>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</si>
  <si>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</si>
  <si>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</si>
  <si>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</si>
  <si>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</si>
  <si>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</si>
  <si>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</si>
  <si>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</si>
  <si>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</si>
  <si>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</si>
  <si>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</si>
  <si>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</si>
  <si>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</si>
  <si>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</si>
  <si>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</si>
  <si>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</si>
  <si>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</si>
  <si>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</si>
  <si>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</si>
  <si>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</si>
  <si>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</si>
  <si>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</si>
  <si>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</si>
  <si>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</si>
  <si>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</si>
  <si>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</si>
  <si>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</si>
  <si>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</si>
  <si>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</si>
  <si>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</si>
  <si>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</si>
  <si>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</si>
  <si>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</si>
  <si>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</si>
  <si>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</si>
  <si>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</si>
  <si>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</si>
  <si>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</si>
  <si>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</si>
  <si>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</si>
  <si>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</si>
  <si>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</si>
  <si>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</si>
  <si>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</si>
  <si>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</si>
  <si>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</si>
  <si>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</si>
  <si>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</si>
  <si>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</si>
  <si>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</si>
  <si>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</si>
  <si>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</si>
  <si>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</si>
  <si>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</si>
  <si>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</si>
  <si>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</si>
  <si>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</si>
  <si>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</si>
  <si>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</si>
  <si>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</si>
  <si>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</si>
  <si>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</si>
  <si>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</si>
  <si>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</si>
  <si>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</si>
  <si>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</si>
  <si>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</si>
  <si>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</si>
  <si>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</si>
  <si>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</si>
  <si>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</si>
  <si>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</si>
  <si>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</si>
  <si>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</si>
  <si>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</si>
  <si>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</si>
  <si>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</si>
  <si>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</si>
  <si>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</si>
  <si>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</si>
  <si>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</si>
  <si>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</si>
  <si>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</si>
  <si>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</si>
  <si>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</si>
  <si>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</si>
  <si>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</si>
  <si>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</si>
  <si>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</si>
  <si>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</si>
  <si>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</si>
  <si>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</si>
  <si>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</si>
  <si>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</si>
  <si>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</si>
  <si>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</si>
  <si>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</si>
  <si>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</si>
  <si>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</si>
  <si>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</si>
  <si>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</si>
  <si>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</si>
  <si>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</si>
  <si>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</si>
  <si>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</si>
  <si>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</si>
  <si>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</si>
  <si>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</si>
  <si>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</si>
  <si>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</si>
  <si>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</si>
  <si>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</si>
  <si>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</si>
  <si>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</si>
  <si>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</si>
  <si>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</si>
  <si>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</si>
  <si>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</si>
  <si>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</si>
  <si>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</si>
  <si>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</si>
  <si>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</si>
  <si>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</si>
  <si>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</si>
  <si>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</si>
  <si>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</si>
  <si>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</si>
  <si>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</si>
  <si>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</si>
  <si>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</si>
  <si>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</si>
  <si>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</si>
  <si>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</si>
  <si>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</si>
  <si>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</si>
  <si>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</si>
  <si>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</si>
  <si>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</si>
  <si>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</si>
  <si>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</si>
  <si>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</si>
  <si>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</si>
  <si>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</si>
  <si>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</si>
  <si>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</si>
  <si>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</si>
  <si>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</si>
  <si>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</si>
  <si>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</si>
  <si>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</si>
  <si>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</si>
  <si>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</si>
  <si>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</si>
  <si>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</si>
  <si>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</si>
  <si>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</si>
  <si>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</si>
  <si>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</si>
  <si>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</si>
  <si>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</si>
  <si>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</si>
  <si>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</si>
  <si>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</si>
  <si>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</si>
  <si>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</si>
  <si>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</si>
  <si>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</si>
  <si>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</si>
  <si>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</si>
  <si>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</si>
  <si>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</si>
  <si>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</si>
  <si>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</si>
  <si>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</si>
  <si>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</si>
  <si>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</si>
  <si>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</si>
  <si>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</si>
  <si>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</si>
  <si>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</si>
  <si>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</si>
  <si>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</si>
  <si>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</si>
  <si>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</si>
  <si>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</si>
  <si>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</si>
  <si>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</si>
  <si>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</si>
  <si>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</si>
  <si>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</si>
  <si>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</si>
  <si>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</si>
  <si>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</si>
  <si>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</si>
  <si>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</si>
  <si>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</si>
  <si>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</si>
  <si>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</si>
  <si>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</si>
  <si>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</si>
  <si>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</si>
  <si>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</si>
  <si>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</si>
  <si>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</si>
  <si>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</si>
  <si>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</si>
  <si>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</si>
  <si>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</si>
  <si>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</si>
  <si>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</si>
  <si>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</si>
  <si>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</si>
  <si>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</si>
  <si>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</si>
  <si>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</si>
  <si>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</si>
  <si>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</si>
  <si>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</si>
  <si>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</si>
  <si>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</si>
  <si>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</si>
  <si>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</si>
  <si>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</si>
  <si>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</si>
  <si>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</si>
  <si>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</si>
  <si>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</si>
  <si>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</si>
  <si>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</si>
  <si>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</si>
  <si>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</si>
  <si>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</si>
  <si>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</si>
  <si>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</si>
  <si>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</si>
  <si>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</si>
  <si>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</si>
  <si>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</si>
  <si>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</si>
  <si>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</si>
  <si>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</si>
  <si>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</si>
  <si>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</si>
  <si>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</si>
  <si>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</si>
  <si>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</si>
  <si>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</si>
  <si>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</si>
  <si>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</si>
  <si>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</si>
  <si>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</si>
  <si>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</si>
  <si>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</si>
  <si>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</si>
  <si>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</si>
  <si>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</si>
  <si>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</si>
  <si>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</si>
  <si>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</si>
  <si>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</si>
  <si>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</si>
  <si>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</si>
  <si>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</si>
  <si>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</si>
  <si>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</si>
  <si>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</si>
  <si>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</si>
  <si>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</si>
  <si>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</si>
  <si>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</si>
  <si>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</si>
  <si>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</si>
  <si>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</si>
  <si>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</si>
  <si>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</si>
  <si>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</si>
  <si>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</si>
  <si>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</si>
  <si>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</si>
  <si>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</si>
  <si>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</si>
  <si>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</si>
  <si>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</si>
  <si>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</si>
  <si>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</si>
  <si>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</si>
  <si>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</si>
  <si>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</si>
  <si>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</si>
  <si>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</si>
  <si>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</si>
  <si>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</si>
  <si>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</si>
  <si>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</si>
  <si>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</si>
  <si>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</si>
  <si>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</si>
  <si>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</si>
  <si>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</si>
  <si>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</si>
  <si>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</si>
  <si>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</si>
  <si>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</si>
  <si>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</si>
  <si>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</si>
  <si>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</si>
  <si>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</si>
  <si>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</si>
  <si>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</si>
  <si>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</si>
  <si>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</si>
  <si>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</si>
  <si>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</si>
  <si>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</si>
  <si>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</si>
  <si>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</si>
  <si>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</si>
  <si>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</si>
  <si>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</si>
  <si>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</si>
  <si>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</si>
  <si>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</si>
  <si>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</si>
  <si>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</si>
  <si>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</si>
  <si>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</si>
  <si>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</si>
  <si>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</si>
  <si>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</si>
  <si>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</si>
  <si>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</si>
  <si>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</si>
  <si>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</si>
  <si>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</si>
  <si>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</si>
  <si>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</si>
  <si>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</si>
  <si>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</si>
  <si>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</si>
  <si>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</si>
  <si>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</si>
  <si>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</si>
  <si>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</si>
  <si>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</si>
  <si>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</si>
  <si>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</si>
  <si>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</si>
  <si>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</si>
  <si>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</si>
  <si>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</si>
  <si>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</si>
  <si>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</si>
  <si>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</si>
  <si>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</si>
  <si>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</si>
  <si>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</si>
  <si>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</si>
  <si>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</si>
  <si>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</si>
  <si>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</si>
  <si>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</si>
  <si>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</si>
  <si>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</si>
  <si>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</si>
  <si>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</si>
  <si>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</si>
  <si>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</si>
  <si>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</si>
  <si>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</si>
  <si>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</si>
  <si>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</si>
  <si>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</si>
  <si>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</si>
  <si>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</si>
  <si>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</si>
  <si>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</si>
  <si>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</si>
  <si>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</si>
  <si>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</si>
  <si>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</si>
  <si>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</si>
  <si>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</si>
  <si>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</si>
  <si>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</si>
  <si>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</si>
  <si>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</si>
  <si>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</si>
  <si>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</si>
  <si>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</si>
  <si>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</si>
  <si>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</si>
  <si>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</si>
  <si>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</si>
  <si>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</si>
  <si>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</si>
  <si>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</si>
  <si>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</si>
  <si>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</si>
  <si>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</si>
  <si>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</si>
  <si>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</si>
  <si>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</si>
  <si>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</si>
  <si>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</si>
  <si>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</si>
  <si>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</si>
  <si>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</si>
  <si>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</si>
  <si>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</si>
  <si>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</si>
  <si>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</si>
  <si>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</si>
  <si>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</si>
  <si>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</si>
  <si>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</si>
  <si>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</si>
  <si>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</si>
  <si>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</si>
  <si>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</si>
  <si>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</si>
  <si>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</si>
  <si>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</si>
  <si>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</si>
  <si>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</si>
  <si>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</si>
  <si>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</si>
  <si>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</si>
  <si>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</si>
  <si>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</si>
  <si>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</si>
  <si>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</si>
  <si>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</si>
  <si>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</si>
  <si>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</si>
  <si>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</si>
  <si>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</si>
  <si>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</si>
  <si>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</si>
  <si>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</si>
  <si>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</si>
  <si>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</si>
  <si>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</si>
  <si>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</si>
  <si>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</si>
  <si>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</si>
  <si>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</si>
  <si>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</si>
  <si>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</si>
  <si>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</si>
  <si>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</si>
  <si>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</si>
  <si>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</si>
  <si>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</si>
  <si>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</si>
  <si>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</si>
  <si>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</si>
  <si>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</si>
  <si>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</si>
  <si>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</si>
  <si>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</si>
  <si>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</si>
  <si>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</si>
  <si>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</si>
  <si>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</si>
  <si>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</si>
  <si>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</si>
  <si>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</si>
  <si>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</si>
  <si>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</si>
  <si>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</si>
  <si>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</si>
  <si>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</si>
  <si>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</si>
  <si>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</si>
  <si>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</si>
  <si>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</si>
  <si>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</si>
  <si>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</si>
  <si>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</si>
  <si>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</si>
  <si>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</si>
  <si>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</si>
  <si>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</si>
  <si>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</si>
  <si>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</si>
  <si>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</si>
  <si>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</si>
  <si>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</si>
  <si>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</si>
  <si>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</si>
  <si>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</si>
  <si>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</si>
  <si>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</si>
  <si>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</si>
  <si>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</si>
  <si>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</si>
  <si>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</si>
  <si>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</si>
  <si>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</si>
  <si>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</si>
  <si>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</si>
  <si>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</si>
  <si>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</si>
  <si>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</si>
  <si>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</si>
  <si>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</si>
  <si>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</si>
  <si>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</si>
  <si>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</si>
  <si>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</si>
  <si>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</si>
  <si>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</si>
  <si>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</si>
  <si>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</si>
  <si>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</si>
  <si>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</si>
  <si>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</si>
  <si>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</si>
  <si>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</si>
  <si>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</si>
  <si>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</si>
  <si>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</si>
  <si>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</si>
  <si>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</si>
  <si>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</si>
  <si>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</si>
  <si>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</si>
  <si>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</si>
  <si>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</si>
  <si>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</si>
  <si>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</si>
  <si>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</si>
  <si>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</si>
  <si>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</si>
  <si>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</si>
  <si>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</si>
  <si>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</si>
  <si>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</si>
  <si>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</si>
  <si>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</si>
  <si>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</si>
  <si>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</si>
  <si>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</si>
  <si>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</si>
  <si>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</si>
  <si>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</si>
  <si>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</si>
  <si>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</si>
  <si>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</si>
  <si>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</si>
  <si>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</si>
  <si>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</si>
  <si>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</si>
  <si>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</si>
  <si>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</si>
  <si>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</si>
  <si>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</si>
  <si>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</si>
  <si>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</si>
  <si>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</si>
  <si>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</si>
  <si>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</si>
  <si>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</si>
  <si>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</si>
  <si>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</si>
  <si>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</si>
  <si>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</si>
  <si>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</si>
  <si>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</si>
  <si>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</si>
  <si>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</si>
  <si>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</si>
  <si>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</si>
  <si>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</si>
  <si>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</si>
  <si>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</si>
  <si>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</si>
  <si>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</si>
  <si>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</si>
  <si>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</si>
  <si>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</si>
  <si>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</si>
  <si>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</si>
  <si>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</si>
  <si>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</si>
  <si>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</si>
  <si>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</si>
  <si>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</si>
  <si>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</si>
  <si>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</si>
  <si>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</si>
  <si>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</si>
  <si>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</si>
  <si>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</si>
  <si>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</si>
  <si>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</si>
  <si>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</si>
  <si>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</si>
  <si>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</si>
  <si>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</si>
  <si>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</si>
  <si>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</si>
  <si>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</si>
  <si>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</si>
  <si>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</si>
  <si>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</si>
  <si>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</si>
  <si>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</si>
  <si>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</si>
  <si>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</si>
  <si>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</si>
  <si>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</si>
  <si>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</si>
  <si>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</si>
  <si>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</si>
  <si>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</si>
  <si>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</si>
  <si>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</si>
  <si>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</si>
  <si>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</si>
  <si>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</si>
  <si>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</si>
  <si>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</si>
  <si>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</si>
  <si>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</si>
  <si>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</si>
  <si>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</si>
  <si>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</si>
  <si>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</si>
  <si>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</si>
  <si>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</si>
  <si>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</si>
  <si>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</si>
  <si>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</si>
  <si>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</si>
  <si>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</si>
  <si>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</si>
  <si>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</si>
  <si>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</si>
  <si>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Years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</si>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</sst>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4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vs. Launch</a:t>
            </a:r>
          </a:p>
        </c:rich>
      </c:tx>
      <c:layout>
        <c:manualLayout>
          <c:xMode val="edge"/>
          <c:yMode val="edge"/>
          <c:x val="0.4119374453193350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F-4520-9C47-9A902FF936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F-4520-9C47-9A902FF936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F-4520-9C47-9A902FF93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682992"/>
        <c:axId val="935695472"/>
      </c:lineChart>
      <c:catAx>
        <c:axId val="93568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695472"/>
        <c:crosses val="autoZero"/>
        <c:auto val="1"/>
        <c:lblAlgn val="ctr"/>
        <c:lblOffset val="100"/>
        <c:noMultiLvlLbl val="0"/>
      </c:catAx>
      <c:valAx>
        <c:axId val="9356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68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0-4A0D-A825-76CCC4DCEC1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0-4A0D-A825-76CCC4DCEC1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0-4A0D-A825-76CCC4DC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081488"/>
        <c:axId val="942081904"/>
      </c:lineChart>
      <c:catAx>
        <c:axId val="94208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81904"/>
        <c:crosses val="autoZero"/>
        <c:auto val="1"/>
        <c:lblAlgn val="ctr"/>
        <c:lblOffset val="100"/>
        <c:noMultiLvlLbl val="0"/>
      </c:catAx>
      <c:valAx>
        <c:axId val="94208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8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704849</xdr:colOff>
      <xdr:row>2</xdr:row>
      <xdr:rowOff>4761</xdr:rowOff>
    </xdr:from>
    <xdr:to>
      <xdr:col>18</xdr:col>
      <xdr:colOff>419099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17D97-8003-4767-B761-198338E8E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14</xdr:row>
      <xdr:rowOff>138111</xdr:rowOff>
    </xdr:from>
    <xdr:to>
      <xdr:col>8</xdr:col>
      <xdr:colOff>323850</xdr:colOff>
      <xdr:row>33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7AF350-30F1-40D7-B579-6A6E5A4DF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Thalken" refreshedDate="44456.721709606485" createdVersion="7" refreshedVersion="7" minRefreshableVersion="3" recordCount="4114" xr:uid="{92A58F9D-E1CC-4399-BBB6-41EA46B0046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08-03T14:27:49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6-25T19:33:40"/>
        <d v="2014-08-21T06:59:23"/>
        <d v="2015-01-21T03:57:17"/>
        <d v="2016-05-05T22:57:33"/>
        <d v="2014-05-16T15:16:04"/>
        <d v="2016-07-02T14:00:08"/>
        <d v="2014-09-30T15:37:03"/>
        <d v="2014-12-26T20:39:56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6-01-03T14:58:48"/>
        <d v="2015-04-24T08:18:52"/>
        <d v="2016-11-09T03:37:55"/>
        <d v="2016-06-17T18:07:49"/>
        <d v="2014-08-14T15:50:05"/>
        <d v="2015-07-16T10:28:1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5-08T13:55:54"/>
        <d v="2015-10-16T20:29:06"/>
        <d v="2015-08-26T23:43:42"/>
        <d v="2015-06-17T16:27:59"/>
        <d v="2015-05-14T19:10:18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6-06-27T15:19:29"/>
        <d v="2014-08-29T18:04:57"/>
        <d v="2016-06-25T20:41:37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22:20:10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7-08T19:31:29"/>
        <d v="2015-05-04T19:46:40"/>
        <d v="2014-06-18T21:08:57"/>
        <d v="2015-06-18T11:12:17"/>
        <d v="2014-05-12T19:33:18"/>
        <d v="2014-11-11T20:25:15"/>
        <d v="2014-04-18T11:18:58"/>
        <d v="2015-06-27T02:35:53"/>
        <d v="2014-04-10T12:36:26"/>
        <d v="2016-03-16T20:48:27"/>
        <d v="2016-09-06T19:15:35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8-16T17:58:47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11-03T22:29:09"/>
        <d v="2016-02-20T03:22:00"/>
        <d v="2016-06-10T23:32:12"/>
        <d v="2014-10-30T20:19:50"/>
        <d v="2016-04-27T00:54:35"/>
        <d v="2015-06-12T12:50:06"/>
        <d v="2015-11-25T16:41:59"/>
        <d v="2015-04-01T08:59:32"/>
        <d v="2016-10-23T16:00:23"/>
        <d v="2014-05-07T16:36:32"/>
        <d v="2015-06-15T10:43:42"/>
        <d v="2014-11-25T22:32:09"/>
        <d v="2014-08-10T18:24:37"/>
        <d v="2015-01-06T23:14:16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5-01-14T22:34:1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5-05-20T09:58:22"/>
        <d v="2016-11-08T16:15:52"/>
        <d v="2015-05-30T19:39:06"/>
        <d v="2014-06-13T10:58:33"/>
        <d v="2015-04-07T14:01:04"/>
        <d v="2017-01-21T00:26:39"/>
        <d v="2016-01-04T23:36:10"/>
        <d v="2015-04-03T20:58:47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922"/>
    <d v="2014-09-02T14:27:49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2930"/>
    <d v="2014-07-30T23:00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937"/>
    <d v="2015-01-25T20:39:5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188"/>
    <d v="2016-02-02T14:58:48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192"/>
    <d v="2014-09-08T15:50:05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193"/>
    <d v="2015-08-28T22:30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201"/>
    <d v="2015-06-07T13:55:5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205"/>
    <d v="2015-06-15T19:10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630"/>
    <d v="2016-08-02T10:03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32"/>
    <d v="2016-07-24T23:00: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647"/>
    <d v="2015-06-13T22:20:1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52"/>
    <d v="2015-08-02T19:31:29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55"/>
    <d v="2015-08-10T23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61"/>
    <d v="2016-04-15T20:48:27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62"/>
    <d v="2016-10-16T21:00:0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770"/>
    <d v="2016-09-30T17:58:47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782"/>
    <d v="2014-11-23T22:29:09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785"/>
    <d v="2014-11-29T21:19:5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789"/>
    <d v="2015-05-01T08:59: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794"/>
    <d v="2014-08-31T18:24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795"/>
    <d v="2015-02-20T23:14:1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868"/>
    <d v="2015-02-28T22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876"/>
    <d v="2015-06-10T09:58:22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879"/>
    <d v="2014-07-13T10:58:33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880"/>
    <d v="2015-05-07T14:01:0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883"/>
    <d v="2015-05-18T20:58:47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50094-E17E-4F5C-B0F2-1490963BC22D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D535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style="13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2" t="s">
        <v>8307</v>
      </c>
      <c r="Q1" s="9" t="s">
        <v>8358</v>
      </c>
      <c r="R1" s="1" t="s">
        <v>8359</v>
      </c>
      <c r="S1" s="1" t="s">
        <v>8360</v>
      </c>
      <c r="T1" s="1" t="s">
        <v>8361</v>
      </c>
      <c r="U1" s="1" t="s">
        <v>8362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1">
        <f>(((J2/60)/60/24)+DATE(1970,1,1))</f>
        <v>42177.007071759261</v>
      </c>
      <c r="T2" s="11">
        <f>(((I2/60)/60/24)+DATE(1970,1,1))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1">
        <f t="shared" ref="S3:S66" si="2">(((J3/60)/60/24)+DATE(1970,1,1))</f>
        <v>42766.600497685184</v>
      </c>
      <c r="T3" s="11">
        <f t="shared" ref="T3:T66" si="3">(((I3/60)/60/24)+DATE(1970,1,1))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1">
        <f t="shared" ref="S67:S130" si="7">(((J67/60)/60/24)+DATE(1970,1,1))</f>
        <v>41835.821226851855</v>
      </c>
      <c r="T67" s="11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1">
        <f t="shared" ref="S131:S194" si="12">(((J131/60)/60/24)+DATE(1970,1,1))</f>
        <v>41882.937303240738</v>
      </c>
      <c r="T131" s="11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1">
        <f t="shared" ref="S195:S258" si="17">(((J195/60)/60/24)+DATE(1970,1,1))</f>
        <v>41911.934791666667</v>
      </c>
      <c r="T195" s="11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1">
        <f t="shared" ref="S259:S322" si="22">(((J259/60)/60/24)+DATE(1970,1,1))</f>
        <v>42479.626875000002</v>
      </c>
      <c r="T259" s="11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1">
        <f t="shared" ref="S323:S386" si="27">(((J323/60)/60/24)+DATE(1970,1,1))</f>
        <v>42647.446597222224</v>
      </c>
      <c r="T323" s="11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1">
        <f t="shared" ref="S387:S450" si="32">(((J387/60)/60/24)+DATE(1970,1,1))</f>
        <v>41934.584502314814</v>
      </c>
      <c r="T387" s="11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1">
        <f t="shared" ref="S451:S514" si="37">(((J451/60)/60/24)+DATE(1970,1,1))</f>
        <v>41534.568113425928</v>
      </c>
      <c r="T451" s="11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1">
        <f t="shared" ref="S515:S578" si="42">(((J515/60)/60/24)+DATE(1970,1,1))</f>
        <v>42552.653993055559</v>
      </c>
      <c r="T515" s="11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3">
        <f t="shared" si="41"/>
        <v>150.15</v>
      </c>
      <c r="Q522" s="10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3">
        <f t="shared" si="41"/>
        <v>93.43</v>
      </c>
      <c r="Q523" s="10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3">
        <f t="shared" si="41"/>
        <v>110.97</v>
      </c>
      <c r="Q524" s="10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3">
        <f t="shared" si="41"/>
        <v>71.790000000000006</v>
      </c>
      <c r="Q525" s="10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3">
        <f t="shared" si="41"/>
        <v>29.26</v>
      </c>
      <c r="Q526" s="10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3">
        <f t="shared" si="41"/>
        <v>1000</v>
      </c>
      <c r="Q527" s="10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3">
        <f t="shared" si="41"/>
        <v>74.349999999999994</v>
      </c>
      <c r="Q528" s="10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3">
        <f t="shared" si="41"/>
        <v>63.83</v>
      </c>
      <c r="Q529" s="10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3">
        <f t="shared" si="41"/>
        <v>44.33</v>
      </c>
      <c r="Q530" s="10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3">
        <f t="shared" si="41"/>
        <v>86.94</v>
      </c>
      <c r="Q531" s="10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3">
        <f t="shared" si="41"/>
        <v>126.55</v>
      </c>
      <c r="Q532" s="10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3">
        <f t="shared" si="41"/>
        <v>129.03</v>
      </c>
      <c r="Q533" s="10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3">
        <f t="shared" si="41"/>
        <v>71.239999999999995</v>
      </c>
      <c r="Q534" s="10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3">
        <f t="shared" si="41"/>
        <v>117.88</v>
      </c>
      <c r="Q535" s="10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3">
        <f t="shared" si="41"/>
        <v>327.08</v>
      </c>
      <c r="Q536" s="10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3">
        <f t="shared" si="41"/>
        <v>34.75</v>
      </c>
      <c r="Q537" s="10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3">
        <f t="shared" si="41"/>
        <v>100.06</v>
      </c>
      <c r="Q538" s="10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3">
        <f t="shared" si="41"/>
        <v>40.85</v>
      </c>
      <c r="Q539" s="10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3">
        <f t="shared" si="41"/>
        <v>252.02</v>
      </c>
      <c r="Q540" s="10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3">
        <f t="shared" si="41"/>
        <v>25.16</v>
      </c>
      <c r="Q541" s="10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1">
        <f t="shared" ref="S579:S642" si="47">(((J579/60)/60/24)+DATE(1970,1,1))</f>
        <v>42450.589143518519</v>
      </c>
      <c r="T579" s="11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1">
        <f t="shared" ref="S643:S706" si="52">(((J643/60)/60/24)+DATE(1970,1,1))</f>
        <v>42199.57</v>
      </c>
      <c r="T643" s="11">
        <f t="shared" ref="T643:T706" si="53">(((I643/60)/60/24)+DATE(1970,1,1))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1">
        <f t="shared" ref="S707:S770" si="57">(((J707/60)/60/24)+DATE(1970,1,1))</f>
        <v>42726.491643518515</v>
      </c>
      <c r="T707" s="11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1">
        <f t="shared" ref="S771:S834" si="62">(((J771/60)/60/24)+DATE(1970,1,1))</f>
        <v>41604.996458333335</v>
      </c>
      <c r="T771" s="11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1">
        <f t="shared" ref="S835:S898" si="67">(((J835/60)/60/24)+DATE(1970,1,1))</f>
        <v>41718.878182870372</v>
      </c>
      <c r="T835" s="11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1">
        <f t="shared" ref="S899:S962" si="72">(((J899/60)/60/24)+DATE(1970,1,1))</f>
        <v>41211.688750000001</v>
      </c>
      <c r="T899" s="11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1">
        <f t="shared" ref="S963:S1026" si="77">(((J963/60)/60/24)+DATE(1970,1,1))</f>
        <v>42740.693692129629</v>
      </c>
      <c r="T963" s="11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1">
        <f t="shared" ref="S1027:S1090" si="82">(((J1027/60)/60/24)+DATE(1970,1,1))</f>
        <v>42049.833761574075</v>
      </c>
      <c r="T1027" s="11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1">
        <f t="shared" ref="S1091:S1154" si="87">(((J1091/60)/60/24)+DATE(1970,1,1))</f>
        <v>42151.189525462964</v>
      </c>
      <c r="T1091" s="11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1">
        <f t="shared" ref="S1155:S1218" si="92">(((J1155/60)/60/24)+DATE(1970,1,1))</f>
        <v>42143.714178240742</v>
      </c>
      <c r="T1155" s="11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1">
        <f t="shared" ref="S1219:S1282" si="97">(((J1219/60)/60/24)+DATE(1970,1,1))</f>
        <v>42535.809490740736</v>
      </c>
      <c r="T1219" s="11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1">
        <f t="shared" ref="S1283:S1346" si="102">(((J1283/60)/60/24)+DATE(1970,1,1))</f>
        <v>41463.743472222224</v>
      </c>
      <c r="T1283" s="11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3">
        <f t="shared" si="101"/>
        <v>65.16</v>
      </c>
      <c r="Q1286" s="10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3">
        <f t="shared" si="101"/>
        <v>32.270000000000003</v>
      </c>
      <c r="Q1287" s="10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3">
        <f t="shared" si="101"/>
        <v>81.25</v>
      </c>
      <c r="Q1288" s="10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3">
        <f t="shared" si="101"/>
        <v>24.2</v>
      </c>
      <c r="Q1289" s="10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3">
        <f t="shared" si="101"/>
        <v>65.87</v>
      </c>
      <c r="Q1290" s="10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3">
        <f t="shared" si="101"/>
        <v>36.08</v>
      </c>
      <c r="Q1291" s="10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3">
        <f t="shared" si="101"/>
        <v>44.19</v>
      </c>
      <c r="Q1292" s="10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3">
        <f t="shared" si="101"/>
        <v>104.07</v>
      </c>
      <c r="Q1293" s="10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3">
        <f t="shared" si="101"/>
        <v>35.96</v>
      </c>
      <c r="Q1294" s="10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3">
        <f t="shared" si="101"/>
        <v>127.79</v>
      </c>
      <c r="Q1295" s="10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3">
        <f t="shared" si="101"/>
        <v>27.73</v>
      </c>
      <c r="Q1296" s="10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3">
        <f t="shared" si="101"/>
        <v>39.83</v>
      </c>
      <c r="Q1297" s="10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3">
        <f t="shared" si="101"/>
        <v>52.17</v>
      </c>
      <c r="Q1298" s="10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3">
        <f t="shared" si="101"/>
        <v>92.04</v>
      </c>
      <c r="Q1299" s="10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3">
        <f t="shared" si="101"/>
        <v>63.42</v>
      </c>
      <c r="Q1300" s="10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3">
        <f t="shared" si="101"/>
        <v>135.63</v>
      </c>
      <c r="Q1301" s="10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3">
        <f t="shared" si="101"/>
        <v>168.75</v>
      </c>
      <c r="Q1302" s="10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3">
        <f t="shared" si="101"/>
        <v>70.86</v>
      </c>
      <c r="Q1303" s="10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3">
        <f t="shared" si="101"/>
        <v>50</v>
      </c>
      <c r="Q1304" s="10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3">
        <f t="shared" si="101"/>
        <v>42.21</v>
      </c>
      <c r="Q1305" s="10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1">
        <f t="shared" ref="S1347:S1410" si="107">(((J1347/60)/60/24)+DATE(1970,1,1))</f>
        <v>41799.814340277779</v>
      </c>
      <c r="T1347" s="11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1">
        <f t="shared" ref="S1411:S1474" si="112">(((J1411/60)/60/24)+DATE(1970,1,1))</f>
        <v>41945.133506944447</v>
      </c>
      <c r="T1411" s="11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1">
        <f t="shared" ref="S1475:S1538" si="117">(((J1475/60)/60/24)+DATE(1970,1,1))</f>
        <v>40939.979618055557</v>
      </c>
      <c r="T1475" s="11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1">
        <f t="shared" ref="S1539:S1602" si="122">(((J1539/60)/60/24)+DATE(1970,1,1))</f>
        <v>42552.315127314811</v>
      </c>
      <c r="T1539" s="11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1">
        <f t="shared" ref="S1603:S1666" si="127">(((J1603/60)/60/24)+DATE(1970,1,1))</f>
        <v>40638.092974537038</v>
      </c>
      <c r="T1603" s="11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1">
        <f t="shared" ref="S1667:S1730" si="132">(((J1667/60)/60/24)+DATE(1970,1,1))</f>
        <v>40564.649456018517</v>
      </c>
      <c r="T1667" s="11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1">
        <f t="shared" ref="S1731:S1794" si="137">(((J1731/60)/60/24)+DATE(1970,1,1))</f>
        <v>42471.052152777775</v>
      </c>
      <c r="T1731" s="11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1">
        <f t="shared" ref="S1795:S1858" si="142">(((J1795/60)/60/24)+DATE(1970,1,1))</f>
        <v>41940.89166666667</v>
      </c>
      <c r="T1795" s="11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1">
        <f t="shared" ref="S1859:S1922" si="147">(((J1859/60)/60/24)+DATE(1970,1,1))</f>
        <v>41864.76866898148</v>
      </c>
      <c r="T1859" s="11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1">
        <f t="shared" ref="S1923:S1986" si="152">(((J1923/60)/60/24)+DATE(1970,1,1))</f>
        <v>41074.221562500003</v>
      </c>
      <c r="T1923" s="11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1">
        <f t="shared" ref="S1987:S2050" si="157">(((J1987/60)/60/24)+DATE(1970,1,1))</f>
        <v>42555.698738425926</v>
      </c>
      <c r="T1987" s="11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1">
        <f t="shared" ref="S2051:S2114" si="162">(((J2051/60)/60/24)+DATE(1970,1,1))</f>
        <v>41575.527349537035</v>
      </c>
      <c r="T2051" s="11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1">
        <f t="shared" ref="S2115:S2178" si="167">(((J2115/60)/60/24)+DATE(1970,1,1))</f>
        <v>41870.86546296296</v>
      </c>
      <c r="T2115" s="11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1">
        <f t="shared" ref="S2179:S2242" si="172">(((J2179/60)/60/24)+DATE(1970,1,1))</f>
        <v>42502.250775462962</v>
      </c>
      <c r="T2179" s="11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1">
        <f t="shared" ref="S2243:S2306" si="177">(((J2243/60)/60/24)+DATE(1970,1,1))</f>
        <v>42766.827546296292</v>
      </c>
      <c r="T2243" s="11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1">
        <f t="shared" ref="S2307:S2370" si="182">(((J2307/60)/60/24)+DATE(1970,1,1))</f>
        <v>41834.695277777777</v>
      </c>
      <c r="T2307" s="11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1">
        <f t="shared" ref="S2371:S2434" si="187">(((J2371/60)/60/24)+DATE(1970,1,1))</f>
        <v>42380.812627314815</v>
      </c>
      <c r="T2371" s="11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1">
        <f t="shared" ref="S2435:S2498" si="192">(((J2435/60)/60/24)+DATE(1970,1,1))</f>
        <v>42397.89980324074</v>
      </c>
      <c r="T2435" s="11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1">
        <f t="shared" ref="S2499:S2562" si="197">(((J2499/60)/60/24)+DATE(1970,1,1))</f>
        <v>40730.878912037035</v>
      </c>
      <c r="T2499" s="11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1">
        <f t="shared" ref="S2563:S2626" si="202">(((J2563/60)/60/24)+DATE(1970,1,1))</f>
        <v>42260.528807870374</v>
      </c>
      <c r="T2563" s="11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1">
        <f t="shared" ref="S2627:S2690" si="207">(((J2627/60)/60/24)+DATE(1970,1,1))</f>
        <v>42658.810277777782</v>
      </c>
      <c r="T2627" s="11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1">
        <f t="shared" ref="S2691:S2754" si="212">(((J2691/60)/60/24)+DATE(1970,1,1))</f>
        <v>42551.961689814809</v>
      </c>
      <c r="T2691" s="11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1">
        <f t="shared" ref="S2755:S2818" si="217">(((J2755/60)/60/24)+DATE(1970,1,1))</f>
        <v>41117.900729166664</v>
      </c>
      <c r="T2755" s="11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3">
        <f t="shared" si="216"/>
        <v>47</v>
      </c>
      <c r="Q2783" s="10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3">
        <f t="shared" si="216"/>
        <v>66.67</v>
      </c>
      <c r="Q2784" s="10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3">
        <f t="shared" si="216"/>
        <v>18.77</v>
      </c>
      <c r="Q2785" s="10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3">
        <f t="shared" si="216"/>
        <v>66.11</v>
      </c>
      <c r="Q2786" s="10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3">
        <f t="shared" si="216"/>
        <v>36.86</v>
      </c>
      <c r="Q2787" s="10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3">
        <f t="shared" si="216"/>
        <v>39.81</v>
      </c>
      <c r="Q2788" s="10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3">
        <f t="shared" si="216"/>
        <v>31.5</v>
      </c>
      <c r="Q2789" s="10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3">
        <f t="shared" si="216"/>
        <v>102.5</v>
      </c>
      <c r="Q2790" s="10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3">
        <f t="shared" si="216"/>
        <v>126.46</v>
      </c>
      <c r="Q2791" s="10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3">
        <f t="shared" si="216"/>
        <v>47.88</v>
      </c>
      <c r="Q2792" s="10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3">
        <f t="shared" si="216"/>
        <v>73.209999999999994</v>
      </c>
      <c r="Q2793" s="10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3">
        <f t="shared" si="216"/>
        <v>89.67</v>
      </c>
      <c r="Q2794" s="10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3">
        <f t="shared" si="216"/>
        <v>151.46</v>
      </c>
      <c r="Q2795" s="10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3">
        <f t="shared" si="216"/>
        <v>25</v>
      </c>
      <c r="Q2796" s="10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3">
        <f t="shared" si="216"/>
        <v>36.5</v>
      </c>
      <c r="Q2797" s="10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3">
        <f t="shared" si="216"/>
        <v>44</v>
      </c>
      <c r="Q2798" s="10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3">
        <f t="shared" si="216"/>
        <v>87.36</v>
      </c>
      <c r="Q2799" s="10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3">
        <f t="shared" si="216"/>
        <v>36.47</v>
      </c>
      <c r="Q2800" s="10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3">
        <f t="shared" si="216"/>
        <v>44.86</v>
      </c>
      <c r="Q2801" s="10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3">
        <f t="shared" si="216"/>
        <v>42.9</v>
      </c>
      <c r="Q2802" s="10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3">
        <f t="shared" si="216"/>
        <v>51.23</v>
      </c>
      <c r="Q2803" s="10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3">
        <f t="shared" si="216"/>
        <v>33.94</v>
      </c>
      <c r="Q2804" s="10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3">
        <f t="shared" si="216"/>
        <v>90.74</v>
      </c>
      <c r="Q2805" s="10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3">
        <f t="shared" si="216"/>
        <v>50</v>
      </c>
      <c r="Q2806" s="10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3">
        <f t="shared" si="216"/>
        <v>24.44</v>
      </c>
      <c r="Q2807" s="10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3">
        <f t="shared" si="216"/>
        <v>44.25</v>
      </c>
      <c r="Q2808" s="10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3">
        <f t="shared" si="216"/>
        <v>67.739999999999995</v>
      </c>
      <c r="Q2809" s="10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3">
        <f t="shared" si="216"/>
        <v>65.38</v>
      </c>
      <c r="Q2810" s="10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3">
        <f t="shared" si="216"/>
        <v>121.9</v>
      </c>
      <c r="Q2811" s="10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3">
        <f t="shared" si="216"/>
        <v>47.46</v>
      </c>
      <c r="Q2812" s="10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3">
        <f t="shared" si="216"/>
        <v>92.84</v>
      </c>
      <c r="Q2813" s="10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3">
        <f t="shared" si="216"/>
        <v>68.25</v>
      </c>
      <c r="Q2814" s="10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3">
        <f t="shared" si="216"/>
        <v>37.21</v>
      </c>
      <c r="Q2815" s="10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3">
        <f t="shared" si="216"/>
        <v>25.25</v>
      </c>
      <c r="Q2816" s="10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3">
        <f t="shared" si="216"/>
        <v>43.21</v>
      </c>
      <c r="Q2817" s="10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3">
        <f t="shared" si="216"/>
        <v>25.13</v>
      </c>
      <c r="Q2818" s="10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3">
        <f t="shared" ref="P2819:P2882" si="221">IFERROR(ROUND(E2819/L2819,2),0)</f>
        <v>23.64</v>
      </c>
      <c r="Q2819" s="10" t="s">
        <v>8315</v>
      </c>
      <c r="R2819" t="s">
        <v>8316</v>
      </c>
      <c r="S2819" s="11">
        <f t="shared" ref="S2819:S2882" si="222">(((J2819/60)/60/24)+DATE(1970,1,1))</f>
        <v>42023.634976851856</v>
      </c>
      <c r="T2819" s="11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3">
        <f t="shared" si="221"/>
        <v>103.95</v>
      </c>
      <c r="Q2820" s="10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3">
        <f t="shared" si="221"/>
        <v>50.38</v>
      </c>
      <c r="Q2821" s="10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3">
        <f t="shared" si="221"/>
        <v>13.6</v>
      </c>
      <c r="Q2822" s="10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3">
        <f t="shared" si="221"/>
        <v>28.57</v>
      </c>
      <c r="Q2823" s="10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3">
        <f t="shared" si="221"/>
        <v>63.83</v>
      </c>
      <c r="Q2824" s="10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3">
        <f t="shared" si="221"/>
        <v>8.86</v>
      </c>
      <c r="Q2825" s="10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3">
        <f t="shared" si="221"/>
        <v>50.67</v>
      </c>
      <c r="Q2826" s="10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3">
        <f t="shared" si="221"/>
        <v>60.78</v>
      </c>
      <c r="Q2827" s="10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3">
        <f t="shared" si="221"/>
        <v>113.42</v>
      </c>
      <c r="Q2828" s="10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3">
        <f t="shared" si="221"/>
        <v>104.57</v>
      </c>
      <c r="Q2829" s="10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3">
        <f t="shared" si="221"/>
        <v>98.31</v>
      </c>
      <c r="Q2830" s="10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3">
        <f t="shared" si="221"/>
        <v>35.04</v>
      </c>
      <c r="Q2831" s="10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3">
        <f t="shared" si="221"/>
        <v>272.73</v>
      </c>
      <c r="Q2832" s="10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3">
        <f t="shared" si="221"/>
        <v>63.85</v>
      </c>
      <c r="Q2833" s="10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3">
        <f t="shared" si="221"/>
        <v>30.19</v>
      </c>
      <c r="Q2834" s="10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3">
        <f t="shared" si="221"/>
        <v>83.51</v>
      </c>
      <c r="Q2835" s="10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3">
        <f t="shared" si="221"/>
        <v>64.760000000000005</v>
      </c>
      <c r="Q2836" s="10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3">
        <f t="shared" si="221"/>
        <v>20.12</v>
      </c>
      <c r="Q2837" s="10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3">
        <f t="shared" si="221"/>
        <v>44.09</v>
      </c>
      <c r="Q2838" s="10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3">
        <f t="shared" si="221"/>
        <v>40.479999999999997</v>
      </c>
      <c r="Q2839" s="10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3">
        <f t="shared" si="221"/>
        <v>44.54</v>
      </c>
      <c r="Q2840" s="10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3">
        <f t="shared" si="221"/>
        <v>125.81</v>
      </c>
      <c r="Q2841" s="10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3">
        <f t="shared" si="221"/>
        <v>19.7</v>
      </c>
      <c r="Q2842" s="10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3">
        <f t="shared" si="221"/>
        <v>10</v>
      </c>
      <c r="Q2843" s="10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3">
        <f t="shared" si="221"/>
        <v>0</v>
      </c>
      <c r="Q2844" s="10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3">
        <f t="shared" si="221"/>
        <v>0</v>
      </c>
      <c r="Q2845" s="10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3">
        <f t="shared" si="221"/>
        <v>30</v>
      </c>
      <c r="Q2846" s="10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3">
        <f t="shared" si="221"/>
        <v>60.67</v>
      </c>
      <c r="Q2847" s="10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3">
        <f t="shared" si="221"/>
        <v>0</v>
      </c>
      <c r="Q2848" s="10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3">
        <f t="shared" si="221"/>
        <v>0</v>
      </c>
      <c r="Q2849" s="10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3">
        <f t="shared" si="221"/>
        <v>23.33</v>
      </c>
      <c r="Q2850" s="10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3">
        <f t="shared" si="221"/>
        <v>5</v>
      </c>
      <c r="Q2851" s="10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3">
        <f t="shared" si="221"/>
        <v>23.92</v>
      </c>
      <c r="Q2852" s="10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3">
        <f t="shared" si="221"/>
        <v>0</v>
      </c>
      <c r="Q2853" s="10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3">
        <f t="shared" si="221"/>
        <v>15.83</v>
      </c>
      <c r="Q2854" s="10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3">
        <f t="shared" si="221"/>
        <v>0</v>
      </c>
      <c r="Q2855" s="10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3">
        <f t="shared" si="221"/>
        <v>29.79</v>
      </c>
      <c r="Q2856" s="10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3">
        <f t="shared" si="221"/>
        <v>60</v>
      </c>
      <c r="Q2857" s="10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3">
        <f t="shared" si="221"/>
        <v>24.33</v>
      </c>
      <c r="Q2858" s="10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3">
        <f t="shared" si="221"/>
        <v>500</v>
      </c>
      <c r="Q2859" s="10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3">
        <f t="shared" si="221"/>
        <v>0</v>
      </c>
      <c r="Q2860" s="10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3">
        <f t="shared" si="221"/>
        <v>35</v>
      </c>
      <c r="Q2861" s="10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3">
        <f t="shared" si="221"/>
        <v>29.56</v>
      </c>
      <c r="Q2862" s="10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3">
        <f t="shared" si="221"/>
        <v>26.67</v>
      </c>
      <c r="Q2863" s="10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3">
        <f t="shared" si="221"/>
        <v>18.329999999999998</v>
      </c>
      <c r="Q2864" s="10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3">
        <f t="shared" si="221"/>
        <v>20</v>
      </c>
      <c r="Q2865" s="10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3">
        <f t="shared" si="221"/>
        <v>13.33</v>
      </c>
      <c r="Q2866" s="10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3">
        <f t="shared" si="221"/>
        <v>0</v>
      </c>
      <c r="Q2867" s="10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3">
        <f t="shared" si="221"/>
        <v>22.5</v>
      </c>
      <c r="Q2868" s="10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3">
        <f t="shared" si="221"/>
        <v>50.4</v>
      </c>
      <c r="Q2869" s="10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3">
        <f t="shared" si="221"/>
        <v>105.03</v>
      </c>
      <c r="Q2870" s="10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3">
        <f t="shared" si="221"/>
        <v>35.4</v>
      </c>
      <c r="Q2871" s="10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3">
        <f t="shared" si="221"/>
        <v>83.33</v>
      </c>
      <c r="Q2872" s="10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3">
        <f t="shared" si="221"/>
        <v>35.92</v>
      </c>
      <c r="Q2873" s="10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3">
        <f t="shared" si="221"/>
        <v>0</v>
      </c>
      <c r="Q2874" s="10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3">
        <f t="shared" si="221"/>
        <v>119.13</v>
      </c>
      <c r="Q2875" s="10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3">
        <f t="shared" si="221"/>
        <v>90.33</v>
      </c>
      <c r="Q2876" s="10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3">
        <f t="shared" si="221"/>
        <v>2.33</v>
      </c>
      <c r="Q2877" s="10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3">
        <f t="shared" si="221"/>
        <v>0</v>
      </c>
      <c r="Q2878" s="10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3">
        <f t="shared" si="221"/>
        <v>108.33</v>
      </c>
      <c r="Q2879" s="10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3">
        <f t="shared" si="221"/>
        <v>15.75</v>
      </c>
      <c r="Q2880" s="10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3">
        <f t="shared" si="221"/>
        <v>29</v>
      </c>
      <c r="Q2881" s="10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23" si="225">ROUND(E2882/D2882*100,0)</f>
        <v>23</v>
      </c>
      <c r="P2882" s="13">
        <f t="shared" si="221"/>
        <v>96.55</v>
      </c>
      <c r="Q2882" s="10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3">
        <f t="shared" ref="P2883:P2923" si="226">IFERROR(ROUND(E2883/L2883,2),0)</f>
        <v>0</v>
      </c>
      <c r="Q2883" s="10" t="s">
        <v>8315</v>
      </c>
      <c r="R2883" t="s">
        <v>8316</v>
      </c>
      <c r="S2883" s="11">
        <f t="shared" ref="S2883:S2923" si="227">(((J2883/60)/60/24)+DATE(1970,1,1))</f>
        <v>41916.597638888888</v>
      </c>
      <c r="T2883" s="11">
        <f t="shared" ref="T2883:T2923" si="228">(((I2883/60)/60/24)+DATE(1970,1,1))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3">
        <f t="shared" si="226"/>
        <v>63</v>
      </c>
      <c r="Q2884" s="10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3">
        <f t="shared" si="226"/>
        <v>381.6</v>
      </c>
      <c r="Q2885" s="10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3">
        <f t="shared" si="226"/>
        <v>46.25</v>
      </c>
      <c r="Q2886" s="10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3">
        <f t="shared" si="226"/>
        <v>26</v>
      </c>
      <c r="Q2887" s="10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3">
        <f t="shared" si="226"/>
        <v>10</v>
      </c>
      <c r="Q2888" s="10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3">
        <f t="shared" si="226"/>
        <v>5</v>
      </c>
      <c r="Q2889" s="10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3">
        <f t="shared" si="226"/>
        <v>0</v>
      </c>
      <c r="Q2890" s="10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3">
        <f t="shared" si="226"/>
        <v>81.569999999999993</v>
      </c>
      <c r="Q2891" s="10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3">
        <f t="shared" si="226"/>
        <v>7</v>
      </c>
      <c r="Q2892" s="10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3">
        <f t="shared" si="226"/>
        <v>27.3</v>
      </c>
      <c r="Q2893" s="10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3">
        <f t="shared" si="226"/>
        <v>29.41</v>
      </c>
      <c r="Q2894" s="10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3">
        <f t="shared" si="226"/>
        <v>12.5</v>
      </c>
      <c r="Q2895" s="10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3">
        <f t="shared" si="226"/>
        <v>0</v>
      </c>
      <c r="Q2896" s="10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3">
        <f t="shared" si="226"/>
        <v>5.75</v>
      </c>
      <c r="Q2897" s="10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3">
        <f t="shared" si="226"/>
        <v>52.08</v>
      </c>
      <c r="Q2898" s="10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3">
        <f t="shared" si="226"/>
        <v>183.33</v>
      </c>
      <c r="Q2899" s="10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3">
        <f t="shared" si="226"/>
        <v>26.33</v>
      </c>
      <c r="Q2900" s="10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3">
        <f t="shared" si="226"/>
        <v>0</v>
      </c>
      <c r="Q2901" s="10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3">
        <f t="shared" si="226"/>
        <v>486.43</v>
      </c>
      <c r="Q2902" s="10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3">
        <f t="shared" si="226"/>
        <v>3</v>
      </c>
      <c r="Q2903" s="10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3">
        <f t="shared" si="226"/>
        <v>25</v>
      </c>
      <c r="Q2904" s="10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3">
        <f t="shared" si="226"/>
        <v>9.75</v>
      </c>
      <c r="Q2905" s="10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3">
        <f t="shared" si="226"/>
        <v>18.75</v>
      </c>
      <c r="Q2906" s="10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3">
        <f t="shared" si="226"/>
        <v>36.590000000000003</v>
      </c>
      <c r="Q2907" s="10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3">
        <f t="shared" si="226"/>
        <v>80.709999999999994</v>
      </c>
      <c r="Q2908" s="10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3">
        <f t="shared" si="226"/>
        <v>1</v>
      </c>
      <c r="Q2909" s="10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3">
        <f t="shared" si="226"/>
        <v>52.8</v>
      </c>
      <c r="Q2910" s="10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3">
        <f t="shared" si="226"/>
        <v>20</v>
      </c>
      <c r="Q2911" s="10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3">
        <f t="shared" si="226"/>
        <v>1</v>
      </c>
      <c r="Q2912" s="10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3">
        <f t="shared" si="226"/>
        <v>46.93</v>
      </c>
      <c r="Q2913" s="10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3">
        <f t="shared" si="226"/>
        <v>78.08</v>
      </c>
      <c r="Q2914" s="10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3">
        <f t="shared" si="226"/>
        <v>1</v>
      </c>
      <c r="Q2915" s="10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3">
        <f t="shared" si="226"/>
        <v>1</v>
      </c>
      <c r="Q2916" s="10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3">
        <f t="shared" si="226"/>
        <v>203.67</v>
      </c>
      <c r="Q2917" s="10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3">
        <f t="shared" si="226"/>
        <v>20.71</v>
      </c>
      <c r="Q2918" s="10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3">
        <f t="shared" si="226"/>
        <v>48.56</v>
      </c>
      <c r="Q2919" s="10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3">
        <f t="shared" si="226"/>
        <v>68.099999999999994</v>
      </c>
      <c r="Q2920" s="10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3">
        <f t="shared" si="226"/>
        <v>8.5</v>
      </c>
      <c r="Q2921" s="10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3">
        <f t="shared" si="226"/>
        <v>51.62</v>
      </c>
      <c r="Q2922" s="10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3883</v>
      </c>
      <c r="B2924" s="3" t="s">
        <v>3880</v>
      </c>
      <c r="C2924" s="3" t="s">
        <v>7992</v>
      </c>
      <c r="D2924" s="6">
        <v>15000</v>
      </c>
      <c r="E2924" s="8">
        <v>0</v>
      </c>
      <c r="F2924" t="s">
        <v>8219</v>
      </c>
      <c r="G2924" t="s">
        <v>8224</v>
      </c>
      <c r="H2924" t="s">
        <v>8246</v>
      </c>
      <c r="I2924">
        <v>1409668069</v>
      </c>
      <c r="J2924">
        <v>1407076069</v>
      </c>
      <c r="K2924" t="b">
        <v>0</v>
      </c>
      <c r="L2924">
        <v>0</v>
      </c>
      <c r="M2924" t="b">
        <v>0</v>
      </c>
      <c r="N2924" t="s">
        <v>8303</v>
      </c>
      <c r="O2924">
        <f t="shared" ref="O2924:O2987" si="230">ROUND(E2924/D2924*100,0)</f>
        <v>0</v>
      </c>
      <c r="P2924">
        <f t="shared" ref="P2924:P2987" si="231">IFERROR(ROUND(E2924/L2924,2),0)</f>
        <v>0</v>
      </c>
      <c r="Q2924" s="10" t="s">
        <v>8315</v>
      </c>
      <c r="R2924" t="s">
        <v>8357</v>
      </c>
      <c r="S2924" s="11">
        <f t="shared" ref="S2924:S2987" si="232">(((J2924/60)/60/24)+DATE(1970,1,1))</f>
        <v>41854.602650462963</v>
      </c>
      <c r="T2924" s="11">
        <f t="shared" ref="T2924:T2987" si="233">(((I2924/60)/60/24)+DATE(1970,1,1))</f>
        <v>41884.602650462963</v>
      </c>
      <c r="U2924">
        <f t="shared" si="229"/>
        <v>2014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1">
        <f t="shared" si="232"/>
        <v>42013.15253472222</v>
      </c>
      <c r="T2925" s="11">
        <f t="shared" si="233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1">
        <f t="shared" si="232"/>
        <v>42103.556828703702</v>
      </c>
      <c r="T2926" s="11">
        <f t="shared" si="233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1">
        <f t="shared" si="232"/>
        <v>41863.584120370368</v>
      </c>
      <c r="T2927" s="11">
        <f t="shared" si="233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1">
        <f t="shared" si="232"/>
        <v>42044.765960648147</v>
      </c>
      <c r="T2928" s="11">
        <f t="shared" si="233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1">
        <f t="shared" si="232"/>
        <v>41806.669317129628</v>
      </c>
      <c r="T2929" s="11">
        <f t="shared" si="233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1">
        <f t="shared" si="232"/>
        <v>42403.998217592598</v>
      </c>
      <c r="T2930" s="11">
        <f t="shared" si="233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1">
        <f t="shared" si="232"/>
        <v>41754.564328703702</v>
      </c>
      <c r="T2931" s="11">
        <f t="shared" si="233"/>
        <v>41784.564328703702</v>
      </c>
      <c r="U2931">
        <f t="shared" si="229"/>
        <v>2014</v>
      </c>
    </row>
    <row r="2932" spans="1:21" ht="60" hidden="1" x14ac:dyDescent="0.25">
      <c r="A2932">
        <v>3880</v>
      </c>
      <c r="B2932" s="3" t="s">
        <v>3877</v>
      </c>
      <c r="C2932" s="3" t="s">
        <v>7989</v>
      </c>
      <c r="D2932" s="6">
        <v>7500</v>
      </c>
      <c r="E2932" s="8">
        <v>980</v>
      </c>
      <c r="F2932" t="s">
        <v>8219</v>
      </c>
      <c r="G2932" t="s">
        <v>8224</v>
      </c>
      <c r="H2932" t="s">
        <v>8246</v>
      </c>
      <c r="I2932">
        <v>1406761200</v>
      </c>
      <c r="J2932">
        <v>1403724820</v>
      </c>
      <c r="K2932" t="b">
        <v>0</v>
      </c>
      <c r="L2932">
        <v>17</v>
      </c>
      <c r="M2932" t="b">
        <v>0</v>
      </c>
      <c r="N2932" t="s">
        <v>8303</v>
      </c>
      <c r="O2932">
        <f t="shared" si="230"/>
        <v>13</v>
      </c>
      <c r="P2932">
        <f t="shared" si="231"/>
        <v>57.65</v>
      </c>
      <c r="Q2932" s="10" t="s">
        <v>8315</v>
      </c>
      <c r="R2932" t="s">
        <v>8357</v>
      </c>
      <c r="S2932" s="11">
        <f t="shared" si="232"/>
        <v>41815.815046296295</v>
      </c>
      <c r="T2932" s="11">
        <f t="shared" si="233"/>
        <v>41850.958333333336</v>
      </c>
      <c r="U2932">
        <f t="shared" si="229"/>
        <v>2014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1">
        <f t="shared" si="232"/>
        <v>41872.291238425925</v>
      </c>
      <c r="T2933" s="11">
        <f t="shared" si="233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1">
        <f t="shared" si="232"/>
        <v>42025.164780092593</v>
      </c>
      <c r="T2934" s="11">
        <f t="shared" si="233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1">
        <f t="shared" si="232"/>
        <v>42495.956631944442</v>
      </c>
      <c r="T2935" s="11">
        <f t="shared" si="233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1">
        <f t="shared" si="232"/>
        <v>41775.636157407411</v>
      </c>
      <c r="T2936" s="11">
        <f t="shared" si="233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1">
        <f t="shared" si="232"/>
        <v>42553.583425925928</v>
      </c>
      <c r="T2937" s="11">
        <f t="shared" si="233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1">
        <f t="shared" si="232"/>
        <v>41912.650729166664</v>
      </c>
      <c r="T2938" s="11">
        <f t="shared" si="233"/>
        <v>41925.207638888889</v>
      </c>
      <c r="U2938">
        <f t="shared" si="229"/>
        <v>2014</v>
      </c>
    </row>
    <row r="2939" spans="1:21" ht="45" hidden="1" x14ac:dyDescent="0.25">
      <c r="A2939">
        <v>3879</v>
      </c>
      <c r="B2939" s="3" t="s">
        <v>3876</v>
      </c>
      <c r="C2939" s="3" t="s">
        <v>7988</v>
      </c>
      <c r="D2939" s="6">
        <v>15000</v>
      </c>
      <c r="E2939" s="8">
        <v>0</v>
      </c>
      <c r="F2939" t="s">
        <v>8219</v>
      </c>
      <c r="G2939" t="s">
        <v>8224</v>
      </c>
      <c r="H2939" t="s">
        <v>8246</v>
      </c>
      <c r="I2939">
        <v>1422218396</v>
      </c>
      <c r="J2939">
        <v>1419626396</v>
      </c>
      <c r="K2939" t="b">
        <v>0</v>
      </c>
      <c r="L2939">
        <v>0</v>
      </c>
      <c r="M2939" t="b">
        <v>0</v>
      </c>
      <c r="N2939" t="s">
        <v>8303</v>
      </c>
      <c r="O2939">
        <f t="shared" si="230"/>
        <v>0</v>
      </c>
      <c r="P2939">
        <f t="shared" si="231"/>
        <v>0</v>
      </c>
      <c r="Q2939" s="10" t="s">
        <v>8315</v>
      </c>
      <c r="R2939" t="s">
        <v>8357</v>
      </c>
      <c r="S2939" s="11">
        <f t="shared" si="232"/>
        <v>41999.861064814817</v>
      </c>
      <c r="T2939" s="11">
        <f t="shared" si="233"/>
        <v>42029.861064814817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1">
        <f t="shared" si="232"/>
        <v>42004.703865740739</v>
      </c>
      <c r="T2940" s="11">
        <f t="shared" si="233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1">
        <f t="shared" si="232"/>
        <v>41845.809166666666</v>
      </c>
      <c r="T2941" s="11">
        <f t="shared" si="233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1">
        <f t="shared" si="232"/>
        <v>41982.773356481484</v>
      </c>
      <c r="T2942" s="11">
        <f t="shared" si="233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1">
        <f t="shared" si="232"/>
        <v>42034.960127314815</v>
      </c>
      <c r="T2943" s="11">
        <f t="shared" si="233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1">
        <f t="shared" si="232"/>
        <v>42334.803923611107</v>
      </c>
      <c r="T2944" s="11">
        <f t="shared" si="233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1">
        <f t="shared" si="232"/>
        <v>42077.129398148143</v>
      </c>
      <c r="T2945" s="11">
        <f t="shared" si="233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1">
        <f t="shared" si="232"/>
        <v>42132.9143287037</v>
      </c>
      <c r="T2946" s="11">
        <f t="shared" si="233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1">
        <f t="shared" si="232"/>
        <v>42118.139583333337</v>
      </c>
      <c r="T2947" s="11">
        <f t="shared" si="233"/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3">
        <f t="shared" si="231"/>
        <v>50.75</v>
      </c>
      <c r="Q2963" s="10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3">
        <f t="shared" si="231"/>
        <v>60.9</v>
      </c>
      <c r="Q2964" s="10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3">
        <f t="shared" si="231"/>
        <v>109.03</v>
      </c>
      <c r="Q2965" s="10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3">
        <f t="shared" si="231"/>
        <v>25.69</v>
      </c>
      <c r="Q2966" s="10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3">
        <f t="shared" si="231"/>
        <v>41.92</v>
      </c>
      <c r="Q2967" s="10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3">
        <f t="shared" si="231"/>
        <v>88.77</v>
      </c>
      <c r="Q2968" s="10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3">
        <f t="shared" si="231"/>
        <v>80.23</v>
      </c>
      <c r="Q2969" s="10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3">
        <f t="shared" si="231"/>
        <v>78.94</v>
      </c>
      <c r="Q2970" s="10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3">
        <f t="shared" si="231"/>
        <v>95.59</v>
      </c>
      <c r="Q2971" s="10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3">
        <f t="shared" si="231"/>
        <v>69.89</v>
      </c>
      <c r="Q2972" s="10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3">
        <f t="shared" si="231"/>
        <v>74.53</v>
      </c>
      <c r="Q2973" s="10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3">
        <f t="shared" si="231"/>
        <v>123.94</v>
      </c>
      <c r="Q2974" s="10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3">
        <f t="shared" si="231"/>
        <v>264.85000000000002</v>
      </c>
      <c r="Q2975" s="10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3">
        <f t="shared" si="231"/>
        <v>58.62</v>
      </c>
      <c r="Q2976" s="10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3">
        <f t="shared" si="231"/>
        <v>70.88</v>
      </c>
      <c r="Q2977" s="10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3">
        <f t="shared" si="231"/>
        <v>8.57</v>
      </c>
      <c r="Q2978" s="10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3">
        <f t="shared" si="231"/>
        <v>113.57</v>
      </c>
      <c r="Q2979" s="10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3">
        <f t="shared" si="231"/>
        <v>60.69</v>
      </c>
      <c r="Q2980" s="10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3">
        <f t="shared" si="231"/>
        <v>110.22</v>
      </c>
      <c r="Q2981" s="10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3">
        <f t="shared" si="231"/>
        <v>136.46</v>
      </c>
      <c r="Q2982" s="10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ref="O2988:O3051" si="235">ROUND(E2988/D2988*100,0)</f>
        <v>106</v>
      </c>
      <c r="P2988">
        <f t="shared" ref="P2988:P3051" si="236">IFERROR(ROUND(E2988/L2988,2),0)</f>
        <v>45.21</v>
      </c>
      <c r="Q2988" s="10" t="s">
        <v>8315</v>
      </c>
      <c r="R2988" t="s">
        <v>8355</v>
      </c>
      <c r="S2988" s="11">
        <f t="shared" ref="S2988:S3051" si="237">(((J2988/60)/60/24)+DATE(1970,1,1))</f>
        <v>42431.500069444446</v>
      </c>
      <c r="T2988" s="11">
        <f t="shared" ref="T2988:T3051" si="238">(((I2988/60)/60/24)+DATE(1970,1,1))</f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8315</v>
      </c>
      <c r="R2989" t="s">
        <v>8355</v>
      </c>
      <c r="S2989" s="11">
        <f t="shared" si="237"/>
        <v>42627.307303240741</v>
      </c>
      <c r="T2989" s="11">
        <f t="shared" si="238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8315</v>
      </c>
      <c r="R2990" t="s">
        <v>8355</v>
      </c>
      <c r="S2990" s="11">
        <f t="shared" si="237"/>
        <v>42511.362048611118</v>
      </c>
      <c r="T2990" s="11">
        <f t="shared" si="238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8315</v>
      </c>
      <c r="R2991" t="s">
        <v>8355</v>
      </c>
      <c r="S2991" s="11">
        <f t="shared" si="237"/>
        <v>42337.02039351852</v>
      </c>
      <c r="T2991" s="11">
        <f t="shared" si="238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8315</v>
      </c>
      <c r="R2992" t="s">
        <v>8355</v>
      </c>
      <c r="S2992" s="11">
        <f t="shared" si="237"/>
        <v>42341.57430555555</v>
      </c>
      <c r="T2992" s="11">
        <f t="shared" si="238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8315</v>
      </c>
      <c r="R2993" t="s">
        <v>8355</v>
      </c>
      <c r="S2993" s="11">
        <f t="shared" si="237"/>
        <v>42740.837152777778</v>
      </c>
      <c r="T2993" s="11">
        <f t="shared" si="238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8315</v>
      </c>
      <c r="R2994" t="s">
        <v>8355</v>
      </c>
      <c r="S2994" s="11">
        <f t="shared" si="237"/>
        <v>42622.767476851848</v>
      </c>
      <c r="T2994" s="11">
        <f t="shared" si="238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8315</v>
      </c>
      <c r="R2995" t="s">
        <v>8355</v>
      </c>
      <c r="S2995" s="11">
        <f t="shared" si="237"/>
        <v>42390.838738425926</v>
      </c>
      <c r="T2995" s="11">
        <f t="shared" si="238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8315</v>
      </c>
      <c r="R2996" t="s">
        <v>8355</v>
      </c>
      <c r="S2996" s="11">
        <f t="shared" si="237"/>
        <v>41885.478842592594</v>
      </c>
      <c r="T2996" s="11">
        <f t="shared" si="238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8315</v>
      </c>
      <c r="R2997" t="s">
        <v>8355</v>
      </c>
      <c r="S2997" s="11">
        <f t="shared" si="237"/>
        <v>42724.665173611109</v>
      </c>
      <c r="T2997" s="11">
        <f t="shared" si="238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8315</v>
      </c>
      <c r="R2998" t="s">
        <v>8355</v>
      </c>
      <c r="S2998" s="11">
        <f t="shared" si="237"/>
        <v>42090.912500000006</v>
      </c>
      <c r="T2998" s="11">
        <f t="shared" si="238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8315</v>
      </c>
      <c r="R2999" t="s">
        <v>8355</v>
      </c>
      <c r="S2999" s="11">
        <f t="shared" si="237"/>
        <v>42775.733715277776</v>
      </c>
      <c r="T2999" s="11">
        <f t="shared" si="238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8315</v>
      </c>
      <c r="R3000" t="s">
        <v>8355</v>
      </c>
      <c r="S3000" s="11">
        <f t="shared" si="237"/>
        <v>41778.193622685183</v>
      </c>
      <c r="T3000" s="11">
        <f t="shared" si="238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8315</v>
      </c>
      <c r="R3001" t="s">
        <v>8355</v>
      </c>
      <c r="S3001" s="11">
        <f t="shared" si="237"/>
        <v>42780.740277777775</v>
      </c>
      <c r="T3001" s="11">
        <f t="shared" si="238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8315</v>
      </c>
      <c r="R3002" t="s">
        <v>8355</v>
      </c>
      <c r="S3002" s="11">
        <f t="shared" si="237"/>
        <v>42752.827199074076</v>
      </c>
      <c r="T3002" s="11">
        <f t="shared" si="238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1">
        <f t="shared" si="237"/>
        <v>42534.895625000005</v>
      </c>
      <c r="T3003" s="11">
        <f t="shared" si="238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1">
        <f t="shared" si="237"/>
        <v>41239.83625</v>
      </c>
      <c r="T3004" s="11">
        <f t="shared" si="238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1">
        <f t="shared" si="237"/>
        <v>42398.849259259259</v>
      </c>
      <c r="T3005" s="11">
        <f t="shared" si="238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1">
        <f t="shared" si="237"/>
        <v>41928.881064814814</v>
      </c>
      <c r="T3006" s="11">
        <f t="shared" si="238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1">
        <f t="shared" si="237"/>
        <v>41888.674826388888</v>
      </c>
      <c r="T3007" s="11">
        <f t="shared" si="238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1">
        <f t="shared" si="237"/>
        <v>41957.756840277783</v>
      </c>
      <c r="T3008" s="11">
        <f t="shared" si="238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1">
        <f t="shared" si="237"/>
        <v>42098.216238425928</v>
      </c>
      <c r="T3009" s="11">
        <f t="shared" si="238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1">
        <f t="shared" si="237"/>
        <v>42360.212025462963</v>
      </c>
      <c r="T3010" s="11">
        <f t="shared" si="238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1">
        <f t="shared" si="237"/>
        <v>41939.569907407407</v>
      </c>
      <c r="T3011" s="11">
        <f t="shared" si="238"/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ref="O3052:O3115" si="240">ROUND(E3052/D3052*100,0)</f>
        <v>106</v>
      </c>
      <c r="P3052">
        <f t="shared" ref="P3052:P3115" si="241">IFERROR(ROUND(E3052/L3052,2),0)</f>
        <v>70.67</v>
      </c>
      <c r="Q3052" s="10" t="s">
        <v>8315</v>
      </c>
      <c r="R3052" t="s">
        <v>8355</v>
      </c>
      <c r="S3052" s="11">
        <f t="shared" ref="S3052:S3115" si="242">(((J3052/60)/60/24)+DATE(1970,1,1))</f>
        <v>42465.16851851852</v>
      </c>
      <c r="T3052" s="11">
        <f t="shared" ref="T3052:T3115" si="243">(((I3052/60)/60/24)+DATE(1970,1,1))</f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8315</v>
      </c>
      <c r="R3053" t="s">
        <v>8355</v>
      </c>
      <c r="S3053" s="11">
        <f t="shared" si="242"/>
        <v>42744.416030092587</v>
      </c>
      <c r="T3053" s="11">
        <f t="shared" si="243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8315</v>
      </c>
      <c r="R3054" t="s">
        <v>8355</v>
      </c>
      <c r="S3054" s="11">
        <f t="shared" si="242"/>
        <v>42122.670069444444</v>
      </c>
      <c r="T3054" s="11">
        <f t="shared" si="243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8315</v>
      </c>
      <c r="R3055" t="s">
        <v>8355</v>
      </c>
      <c r="S3055" s="11">
        <f t="shared" si="242"/>
        <v>41862.761724537035</v>
      </c>
      <c r="T3055" s="11">
        <f t="shared" si="243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8315</v>
      </c>
      <c r="R3056" t="s">
        <v>8355</v>
      </c>
      <c r="S3056" s="11">
        <f t="shared" si="242"/>
        <v>42027.832800925928</v>
      </c>
      <c r="T3056" s="11">
        <f t="shared" si="243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8315</v>
      </c>
      <c r="R3057" t="s">
        <v>8355</v>
      </c>
      <c r="S3057" s="11">
        <f t="shared" si="242"/>
        <v>41953.95821759259</v>
      </c>
      <c r="T3057" s="11">
        <f t="shared" si="243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8315</v>
      </c>
      <c r="R3058" t="s">
        <v>8355</v>
      </c>
      <c r="S3058" s="11">
        <f t="shared" si="242"/>
        <v>41851.636388888888</v>
      </c>
      <c r="T3058" s="11">
        <f t="shared" si="243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8315</v>
      </c>
      <c r="R3059" t="s">
        <v>8355</v>
      </c>
      <c r="S3059" s="11">
        <f t="shared" si="242"/>
        <v>42433.650590277779</v>
      </c>
      <c r="T3059" s="11">
        <f t="shared" si="243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8315</v>
      </c>
      <c r="R3060" t="s">
        <v>8355</v>
      </c>
      <c r="S3060" s="11">
        <f t="shared" si="242"/>
        <v>42460.374305555553</v>
      </c>
      <c r="T3060" s="11">
        <f t="shared" si="243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8315</v>
      </c>
      <c r="R3061" t="s">
        <v>8355</v>
      </c>
      <c r="S3061" s="11">
        <f t="shared" si="242"/>
        <v>41829.935717592591</v>
      </c>
      <c r="T3061" s="11">
        <f t="shared" si="243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8315</v>
      </c>
      <c r="R3062" t="s">
        <v>8355</v>
      </c>
      <c r="S3062" s="11">
        <f t="shared" si="242"/>
        <v>42245.274699074071</v>
      </c>
      <c r="T3062" s="11">
        <f t="shared" si="243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8315</v>
      </c>
      <c r="R3063" t="s">
        <v>8355</v>
      </c>
      <c r="S3063" s="11">
        <f t="shared" si="242"/>
        <v>41834.784120370372</v>
      </c>
      <c r="T3063" s="11">
        <f t="shared" si="243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8315</v>
      </c>
      <c r="R3064" t="s">
        <v>8355</v>
      </c>
      <c r="S3064" s="11">
        <f t="shared" si="242"/>
        <v>42248.535787037035</v>
      </c>
      <c r="T3064" s="11">
        <f t="shared" si="243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8315</v>
      </c>
      <c r="R3065" t="s">
        <v>8355</v>
      </c>
      <c r="S3065" s="11">
        <f t="shared" si="242"/>
        <v>42630.922893518517</v>
      </c>
      <c r="T3065" s="11">
        <f t="shared" si="243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8315</v>
      </c>
      <c r="R3066" t="s">
        <v>8355</v>
      </c>
      <c r="S3066" s="11">
        <f t="shared" si="242"/>
        <v>42299.130162037036</v>
      </c>
      <c r="T3066" s="11">
        <f t="shared" si="243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1">
        <f t="shared" si="242"/>
        <v>41825.055231481485</v>
      </c>
      <c r="T3067" s="11">
        <f t="shared" si="243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1">
        <f t="shared" si="242"/>
        <v>42531.228437500002</v>
      </c>
      <c r="T3068" s="11">
        <f t="shared" si="243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1">
        <f t="shared" si="242"/>
        <v>42226.938414351855</v>
      </c>
      <c r="T3069" s="11">
        <f t="shared" si="243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1">
        <f t="shared" si="242"/>
        <v>42263.691574074073</v>
      </c>
      <c r="T3070" s="11">
        <f t="shared" si="243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1">
        <f t="shared" si="242"/>
        <v>41957.833726851852</v>
      </c>
      <c r="T3071" s="11">
        <f t="shared" si="243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1">
        <f t="shared" si="242"/>
        <v>42690.733437499999</v>
      </c>
      <c r="T3072" s="11">
        <f t="shared" si="243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1">
        <f t="shared" si="242"/>
        <v>42097.732418981483</v>
      </c>
      <c r="T3073" s="11">
        <f t="shared" si="243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1">
        <f t="shared" si="242"/>
        <v>42658.690532407403</v>
      </c>
      <c r="T3074" s="11">
        <f t="shared" si="243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1">
        <f t="shared" si="242"/>
        <v>42111.684027777781</v>
      </c>
      <c r="T3075" s="11">
        <f t="shared" si="243"/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ref="O3116:O3179" si="245">ROUND(E3116/D3116*100,0)</f>
        <v>0</v>
      </c>
      <c r="P3116">
        <f t="shared" ref="P3116:P3179" si="246">IFERROR(ROUND(E3116/L3116,2),0)</f>
        <v>0</v>
      </c>
      <c r="Q3116" s="10" t="s">
        <v>8315</v>
      </c>
      <c r="R3116" t="s">
        <v>8355</v>
      </c>
      <c r="S3116" s="11">
        <f t="shared" ref="S3116:S3179" si="247">(((J3116/60)/60/24)+DATE(1970,1,1))</f>
        <v>41843.632523148146</v>
      </c>
      <c r="T3116" s="11">
        <f t="shared" ref="T3116:T3179" si="248">(((I3116/60)/60/24)+DATE(1970,1,1))</f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1">
        <f t="shared" si="247"/>
        <v>42496.447071759263</v>
      </c>
      <c r="T3117" s="11">
        <f t="shared" si="248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1">
        <f t="shared" si="247"/>
        <v>42081.515335648146</v>
      </c>
      <c r="T3118" s="11">
        <f t="shared" si="248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1">
        <f t="shared" si="247"/>
        <v>42509.374537037031</v>
      </c>
      <c r="T3119" s="11">
        <f t="shared" si="248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1">
        <f t="shared" si="247"/>
        <v>42534.649571759262</v>
      </c>
      <c r="T3120" s="11">
        <f t="shared" si="248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1">
        <f t="shared" si="247"/>
        <v>42060.04550925926</v>
      </c>
      <c r="T3121" s="11">
        <f t="shared" si="248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1">
        <f t="shared" si="247"/>
        <v>42435.942083333335</v>
      </c>
      <c r="T3122" s="11">
        <f t="shared" si="248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1">
        <f t="shared" si="247"/>
        <v>41848.679803240739</v>
      </c>
      <c r="T3123" s="11">
        <f t="shared" si="248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1">
        <f t="shared" si="247"/>
        <v>42678.932083333333</v>
      </c>
      <c r="T3124" s="11">
        <f t="shared" si="248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1">
        <f t="shared" si="247"/>
        <v>42530.993032407408</v>
      </c>
      <c r="T3125" s="11">
        <f t="shared" si="248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1">
        <f t="shared" si="247"/>
        <v>41977.780104166668</v>
      </c>
      <c r="T3126" s="11">
        <f t="shared" si="248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1">
        <f t="shared" si="247"/>
        <v>42346.20685185185</v>
      </c>
      <c r="T3127" s="11">
        <f t="shared" si="248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1">
        <f t="shared" si="247"/>
        <v>42427.01807870371</v>
      </c>
      <c r="T3128" s="11">
        <f t="shared" si="248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1">
        <f t="shared" si="247"/>
        <v>42034.856817129628</v>
      </c>
      <c r="T3129" s="11">
        <f t="shared" si="248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 s="13">
        <f t="shared" si="246"/>
        <v>139.24</v>
      </c>
      <c r="Q3130" s="10" t="s">
        <v>8315</v>
      </c>
      <c r="R3130" t="s">
        <v>8316</v>
      </c>
      <c r="S3130" s="11">
        <f t="shared" si="247"/>
        <v>42780.825706018513</v>
      </c>
      <c r="T3130" s="11">
        <f t="shared" si="248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13">
        <f t="shared" si="246"/>
        <v>10</v>
      </c>
      <c r="Q3131" s="10" t="s">
        <v>8315</v>
      </c>
      <c r="R3131" t="s">
        <v>8316</v>
      </c>
      <c r="S3131" s="11">
        <f t="shared" si="247"/>
        <v>42803.842812499999</v>
      </c>
      <c r="T3131" s="11">
        <f t="shared" si="248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13">
        <f t="shared" si="246"/>
        <v>93.75</v>
      </c>
      <c r="Q3132" s="10" t="s">
        <v>8315</v>
      </c>
      <c r="R3132" t="s">
        <v>8316</v>
      </c>
      <c r="S3132" s="11">
        <f t="shared" si="247"/>
        <v>42808.640231481477</v>
      </c>
      <c r="T3132" s="11">
        <f t="shared" si="248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13">
        <f t="shared" si="246"/>
        <v>53.75</v>
      </c>
      <c r="Q3133" s="10" t="s">
        <v>8315</v>
      </c>
      <c r="R3133" t="s">
        <v>8316</v>
      </c>
      <c r="S3133" s="11">
        <f t="shared" si="247"/>
        <v>42803.579224537039</v>
      </c>
      <c r="T3133" s="11">
        <f t="shared" si="248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13">
        <f t="shared" si="246"/>
        <v>10</v>
      </c>
      <c r="Q3134" s="10" t="s">
        <v>8315</v>
      </c>
      <c r="R3134" t="s">
        <v>8316</v>
      </c>
      <c r="S3134" s="11">
        <f t="shared" si="247"/>
        <v>42786.350231481483</v>
      </c>
      <c r="T3134" s="11">
        <f t="shared" si="248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13">
        <f t="shared" si="246"/>
        <v>33.75</v>
      </c>
      <c r="Q3135" s="10" t="s">
        <v>8315</v>
      </c>
      <c r="R3135" t="s">
        <v>8316</v>
      </c>
      <c r="S3135" s="11">
        <f t="shared" si="247"/>
        <v>42788.565208333333</v>
      </c>
      <c r="T3135" s="11">
        <f t="shared" si="248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13">
        <f t="shared" si="246"/>
        <v>18.75</v>
      </c>
      <c r="Q3136" s="10" t="s">
        <v>8315</v>
      </c>
      <c r="R3136" t="s">
        <v>8316</v>
      </c>
      <c r="S3136" s="11">
        <f t="shared" si="247"/>
        <v>42800.720127314817</v>
      </c>
      <c r="T3136" s="11">
        <f t="shared" si="248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13">
        <f t="shared" si="246"/>
        <v>23.14</v>
      </c>
      <c r="Q3137" s="10" t="s">
        <v>8315</v>
      </c>
      <c r="R3137" t="s">
        <v>8316</v>
      </c>
      <c r="S3137" s="11">
        <f t="shared" si="247"/>
        <v>42807.151863425926</v>
      </c>
      <c r="T3137" s="11">
        <f t="shared" si="248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13">
        <f t="shared" si="246"/>
        <v>29.05</v>
      </c>
      <c r="Q3138" s="10" t="s">
        <v>8315</v>
      </c>
      <c r="R3138" t="s">
        <v>8316</v>
      </c>
      <c r="S3138" s="11">
        <f t="shared" si="247"/>
        <v>42789.462430555555</v>
      </c>
      <c r="T3138" s="11">
        <f t="shared" si="248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3">
        <f t="shared" si="246"/>
        <v>50</v>
      </c>
      <c r="Q3139" s="10" t="s">
        <v>8315</v>
      </c>
      <c r="R3139" t="s">
        <v>8316</v>
      </c>
      <c r="S3139" s="11">
        <f t="shared" si="247"/>
        <v>42807.885057870371</v>
      </c>
      <c r="T3139" s="11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3">
        <f t="shared" si="246"/>
        <v>0</v>
      </c>
      <c r="Q3140" s="10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3">
        <f t="shared" si="246"/>
        <v>450</v>
      </c>
      <c r="Q3141" s="10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3">
        <f t="shared" si="246"/>
        <v>24</v>
      </c>
      <c r="Q3142" s="10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3">
        <f t="shared" si="246"/>
        <v>32.25</v>
      </c>
      <c r="Q3143" s="10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3">
        <f t="shared" si="246"/>
        <v>15</v>
      </c>
      <c r="Q3144" s="10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3">
        <f t="shared" si="246"/>
        <v>0</v>
      </c>
      <c r="Q3145" s="10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3">
        <f t="shared" si="246"/>
        <v>251.33</v>
      </c>
      <c r="Q3146" s="10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3">
        <f t="shared" si="246"/>
        <v>0</v>
      </c>
      <c r="Q3147" s="10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3">
        <f t="shared" si="246"/>
        <v>437.5</v>
      </c>
      <c r="Q3148" s="10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3">
        <f t="shared" si="246"/>
        <v>110.35</v>
      </c>
      <c r="Q3149" s="10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3">
        <f t="shared" si="246"/>
        <v>41.42</v>
      </c>
      <c r="Q3150" s="10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3">
        <f t="shared" si="246"/>
        <v>52</v>
      </c>
      <c r="Q3151" s="10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3">
        <f t="shared" si="246"/>
        <v>33.99</v>
      </c>
      <c r="Q3152" s="10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3">
        <f t="shared" si="246"/>
        <v>103.35</v>
      </c>
      <c r="Q3153" s="10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3">
        <f t="shared" si="246"/>
        <v>34.79</v>
      </c>
      <c r="Q3154" s="10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3">
        <f t="shared" si="246"/>
        <v>41.77</v>
      </c>
      <c r="Q3155" s="10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3">
        <f t="shared" si="246"/>
        <v>64.27</v>
      </c>
      <c r="Q3156" s="10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3">
        <f t="shared" si="246"/>
        <v>31.21</v>
      </c>
      <c r="Q3157" s="10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3">
        <f t="shared" si="246"/>
        <v>62.92</v>
      </c>
      <c r="Q3158" s="10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3">
        <f t="shared" si="246"/>
        <v>98.54</v>
      </c>
      <c r="Q3159" s="10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3">
        <f t="shared" si="246"/>
        <v>82.61</v>
      </c>
      <c r="Q3160" s="10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3">
        <f t="shared" si="246"/>
        <v>38.5</v>
      </c>
      <c r="Q3161" s="10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3">
        <f t="shared" si="246"/>
        <v>80.16</v>
      </c>
      <c r="Q3162" s="10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3">
        <f t="shared" si="246"/>
        <v>28.41</v>
      </c>
      <c r="Q3163" s="10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3">
        <f t="shared" si="246"/>
        <v>80.73</v>
      </c>
      <c r="Q3164" s="10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3">
        <f t="shared" si="246"/>
        <v>200.69</v>
      </c>
      <c r="Q3165" s="10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3">
        <f t="shared" si="246"/>
        <v>37.590000000000003</v>
      </c>
      <c r="Q3166" s="10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3">
        <f t="shared" si="246"/>
        <v>58.1</v>
      </c>
      <c r="Q3167" s="10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3">
        <f t="shared" si="246"/>
        <v>60.3</v>
      </c>
      <c r="Q3168" s="10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3">
        <f t="shared" si="246"/>
        <v>63.36</v>
      </c>
      <c r="Q3169" s="10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3">
        <f t="shared" si="246"/>
        <v>50.9</v>
      </c>
      <c r="Q3170" s="10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3">
        <f t="shared" si="246"/>
        <v>100.5</v>
      </c>
      <c r="Q3171" s="10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3">
        <f t="shared" si="246"/>
        <v>31.62</v>
      </c>
      <c r="Q3172" s="10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3">
        <f t="shared" si="246"/>
        <v>65.099999999999994</v>
      </c>
      <c r="Q3173" s="10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3">
        <f t="shared" si="246"/>
        <v>79.31</v>
      </c>
      <c r="Q3174" s="10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3">
        <f t="shared" si="246"/>
        <v>139.19</v>
      </c>
      <c r="Q3175" s="10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3">
        <f t="shared" si="246"/>
        <v>131.91</v>
      </c>
      <c r="Q3176" s="10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3">
        <f t="shared" si="246"/>
        <v>91.3</v>
      </c>
      <c r="Q3177" s="10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3">
        <f t="shared" si="246"/>
        <v>39.67</v>
      </c>
      <c r="Q3178" s="10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3">
        <f t="shared" si="246"/>
        <v>57.55</v>
      </c>
      <c r="Q3179" s="10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ref="O3180:O3243" si="250">ROUND(E3180/D3180*100,0)</f>
        <v>172</v>
      </c>
      <c r="P3180" s="13">
        <f t="shared" ref="P3180:P3243" si="251">IFERROR(ROUND(E3180/L3180,2),0)</f>
        <v>33.03</v>
      </c>
      <c r="Q3180" s="10" t="s">
        <v>8315</v>
      </c>
      <c r="R3180" t="s">
        <v>8316</v>
      </c>
      <c r="S3180" s="11">
        <f t="shared" ref="S3180:S3243" si="252">(((J3180/60)/60/24)+DATE(1970,1,1))</f>
        <v>41806.605034722219</v>
      </c>
      <c r="T3180" s="11">
        <f t="shared" ref="T3180:T3243" si="253">(((I3180/60)/60/24)+DATE(1970,1,1))</f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 s="13">
        <f t="shared" si="251"/>
        <v>77.34</v>
      </c>
      <c r="Q3181" s="10" t="s">
        <v>8315</v>
      </c>
      <c r="R3181" t="s">
        <v>8316</v>
      </c>
      <c r="S3181" s="11">
        <f t="shared" si="252"/>
        <v>41375.702210648145</v>
      </c>
      <c r="T3181" s="11">
        <f t="shared" si="253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 s="13">
        <f t="shared" si="251"/>
        <v>31.93</v>
      </c>
      <c r="Q3182" s="10" t="s">
        <v>8315</v>
      </c>
      <c r="R3182" t="s">
        <v>8316</v>
      </c>
      <c r="S3182" s="11">
        <f t="shared" si="252"/>
        <v>41780.412604166668</v>
      </c>
      <c r="T3182" s="11">
        <f t="shared" si="253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 s="13">
        <f t="shared" si="251"/>
        <v>36.33</v>
      </c>
      <c r="Q3183" s="10" t="s">
        <v>8315</v>
      </c>
      <c r="R3183" t="s">
        <v>8316</v>
      </c>
      <c r="S3183" s="11">
        <f t="shared" si="252"/>
        <v>41779.310034722221</v>
      </c>
      <c r="T3183" s="11">
        <f t="shared" si="253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 s="13">
        <f t="shared" si="251"/>
        <v>46.77</v>
      </c>
      <c r="Q3184" s="10" t="s">
        <v>8315</v>
      </c>
      <c r="R3184" t="s">
        <v>8316</v>
      </c>
      <c r="S3184" s="11">
        <f t="shared" si="252"/>
        <v>40883.949317129627</v>
      </c>
      <c r="T3184" s="11">
        <f t="shared" si="253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 s="13">
        <f t="shared" si="251"/>
        <v>40.07</v>
      </c>
      <c r="Q3185" s="10" t="s">
        <v>8315</v>
      </c>
      <c r="R3185" t="s">
        <v>8316</v>
      </c>
      <c r="S3185" s="11">
        <f t="shared" si="252"/>
        <v>41491.79478009259</v>
      </c>
      <c r="T3185" s="11">
        <f t="shared" si="253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 s="13">
        <f t="shared" si="251"/>
        <v>100.22</v>
      </c>
      <c r="Q3186" s="10" t="s">
        <v>8315</v>
      </c>
      <c r="R3186" t="s">
        <v>8316</v>
      </c>
      <c r="S3186" s="11">
        <f t="shared" si="252"/>
        <v>41791.993414351848</v>
      </c>
      <c r="T3186" s="11">
        <f t="shared" si="253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 s="13">
        <f t="shared" si="251"/>
        <v>41.67</v>
      </c>
      <c r="Q3187" s="10" t="s">
        <v>8315</v>
      </c>
      <c r="R3187" t="s">
        <v>8316</v>
      </c>
      <c r="S3187" s="11">
        <f t="shared" si="252"/>
        <v>41829.977326388893</v>
      </c>
      <c r="T3187" s="11">
        <f t="shared" si="253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 s="13">
        <f t="shared" si="251"/>
        <v>46.71</v>
      </c>
      <c r="Q3188" s="10" t="s">
        <v>8315</v>
      </c>
      <c r="R3188" t="s">
        <v>8316</v>
      </c>
      <c r="S3188" s="11">
        <f t="shared" si="252"/>
        <v>41868.924050925925</v>
      </c>
      <c r="T3188" s="11">
        <f t="shared" si="253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 s="13">
        <f t="shared" si="251"/>
        <v>71.489999999999995</v>
      </c>
      <c r="Q3189" s="10" t="s">
        <v>8315</v>
      </c>
      <c r="R3189" t="s">
        <v>8316</v>
      </c>
      <c r="S3189" s="11">
        <f t="shared" si="252"/>
        <v>41835.666354166664</v>
      </c>
      <c r="T3189" s="11">
        <f t="shared" si="253"/>
        <v>41855.666354166664</v>
      </c>
      <c r="U3189">
        <f t="shared" si="249"/>
        <v>2014</v>
      </c>
    </row>
    <row r="3190" spans="1:21" ht="60" hidden="1" x14ac:dyDescent="0.25">
      <c r="A3190">
        <v>3876</v>
      </c>
      <c r="B3190" s="3" t="s">
        <v>3873</v>
      </c>
      <c r="C3190" s="3" t="s">
        <v>7985</v>
      </c>
      <c r="D3190" s="6">
        <v>3900</v>
      </c>
      <c r="E3190" s="8">
        <v>2059</v>
      </c>
      <c r="F3190" t="s">
        <v>8219</v>
      </c>
      <c r="G3190" t="s">
        <v>8224</v>
      </c>
      <c r="H3190" t="s">
        <v>8246</v>
      </c>
      <c r="I3190">
        <v>1454425128</v>
      </c>
      <c r="J3190">
        <v>1451833128</v>
      </c>
      <c r="K3190" t="b">
        <v>0</v>
      </c>
      <c r="L3190">
        <v>46</v>
      </c>
      <c r="M3190" t="b">
        <v>0</v>
      </c>
      <c r="N3190" t="s">
        <v>8303</v>
      </c>
      <c r="O3190">
        <f t="shared" si="250"/>
        <v>53</v>
      </c>
      <c r="P3190">
        <f t="shared" si="251"/>
        <v>44.76</v>
      </c>
      <c r="Q3190" s="10" t="s">
        <v>8315</v>
      </c>
      <c r="R3190" t="s">
        <v>8357</v>
      </c>
      <c r="S3190" s="11">
        <f t="shared" si="252"/>
        <v>42372.624166666668</v>
      </c>
      <c r="T3190" s="11">
        <f t="shared" si="253"/>
        <v>42402.624166666668</v>
      </c>
      <c r="U3190">
        <f t="shared" si="249"/>
        <v>2016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t="s">
        <v>8357</v>
      </c>
      <c r="S3191" s="11">
        <f t="shared" si="252"/>
        <v>42118.346435185187</v>
      </c>
      <c r="T3191" s="11">
        <f t="shared" si="253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t="s">
        <v>8357</v>
      </c>
      <c r="S3192" s="11">
        <f t="shared" si="252"/>
        <v>42683.151331018518</v>
      </c>
      <c r="T3192" s="11">
        <f t="shared" si="253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t="s">
        <v>8357</v>
      </c>
      <c r="S3193" s="11">
        <f t="shared" si="252"/>
        <v>42538.755428240736</v>
      </c>
      <c r="T3193" s="11">
        <f t="shared" si="253"/>
        <v>42598.755428240736</v>
      </c>
      <c r="U3193">
        <f t="shared" si="249"/>
        <v>2016</v>
      </c>
    </row>
    <row r="3194" spans="1:21" ht="30" hidden="1" x14ac:dyDescent="0.25">
      <c r="A3194">
        <v>3868</v>
      </c>
      <c r="B3194" s="3" t="s">
        <v>3865</v>
      </c>
      <c r="C3194" s="3" t="s">
        <v>7977</v>
      </c>
      <c r="D3194" s="6">
        <v>5000</v>
      </c>
      <c r="E3194" s="8">
        <v>10</v>
      </c>
      <c r="F3194" t="s">
        <v>8219</v>
      </c>
      <c r="G3194" t="s">
        <v>8224</v>
      </c>
      <c r="H3194" t="s">
        <v>8246</v>
      </c>
      <c r="I3194">
        <v>1410191405</v>
      </c>
      <c r="J3194">
        <v>1408031405</v>
      </c>
      <c r="K3194" t="b">
        <v>0</v>
      </c>
      <c r="L3194">
        <v>1</v>
      </c>
      <c r="M3194" t="b">
        <v>0</v>
      </c>
      <c r="N3194" t="s">
        <v>8303</v>
      </c>
      <c r="O3194">
        <f t="shared" si="250"/>
        <v>0</v>
      </c>
      <c r="P3194">
        <f t="shared" si="251"/>
        <v>10</v>
      </c>
      <c r="Q3194" s="10" t="s">
        <v>8315</v>
      </c>
      <c r="R3194" t="s">
        <v>8357</v>
      </c>
      <c r="S3194" s="11">
        <f t="shared" si="252"/>
        <v>41865.659780092588</v>
      </c>
      <c r="T3194" s="11">
        <f t="shared" si="253"/>
        <v>41890.659780092588</v>
      </c>
      <c r="U3194">
        <f t="shared" si="249"/>
        <v>2014</v>
      </c>
    </row>
    <row r="3195" spans="1:21" ht="45" hidden="1" x14ac:dyDescent="0.25">
      <c r="A3195">
        <v>3795</v>
      </c>
      <c r="B3195" s="3" t="s">
        <v>3792</v>
      </c>
      <c r="C3195" s="3" t="s">
        <v>7905</v>
      </c>
      <c r="D3195" s="6">
        <v>600</v>
      </c>
      <c r="E3195" s="8">
        <v>10</v>
      </c>
      <c r="F3195" t="s">
        <v>8220</v>
      </c>
      <c r="G3195" t="s">
        <v>8224</v>
      </c>
      <c r="H3195" t="s">
        <v>8246</v>
      </c>
      <c r="I3195">
        <v>1440801000</v>
      </c>
      <c r="J3195">
        <v>1437042490</v>
      </c>
      <c r="K3195" t="b">
        <v>0</v>
      </c>
      <c r="L3195">
        <v>2</v>
      </c>
      <c r="M3195" t="b">
        <v>0</v>
      </c>
      <c r="N3195" t="s">
        <v>8303</v>
      </c>
      <c r="O3195">
        <f t="shared" si="250"/>
        <v>2</v>
      </c>
      <c r="P3195">
        <f t="shared" si="251"/>
        <v>5</v>
      </c>
      <c r="Q3195" s="10" t="s">
        <v>8315</v>
      </c>
      <c r="R3195" t="s">
        <v>8357</v>
      </c>
      <c r="S3195" s="11">
        <f t="shared" si="252"/>
        <v>42201.436226851853</v>
      </c>
      <c r="T3195" s="11">
        <f t="shared" si="253"/>
        <v>42244.9375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1">
        <f t="shared" si="252"/>
        <v>42182.062476851846</v>
      </c>
      <c r="T3196" s="11">
        <f t="shared" si="253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1">
        <f t="shared" si="252"/>
        <v>42017.594236111108</v>
      </c>
      <c r="T3197" s="11">
        <f t="shared" si="253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1">
        <f t="shared" si="252"/>
        <v>42157.598090277781</v>
      </c>
      <c r="T3198" s="11">
        <f t="shared" si="253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1">
        <f t="shared" si="252"/>
        <v>42009.493263888886</v>
      </c>
      <c r="T3199" s="11">
        <f t="shared" si="253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1">
        <f t="shared" si="252"/>
        <v>42013.424502314811</v>
      </c>
      <c r="T3200" s="11">
        <f t="shared" si="253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1">
        <f t="shared" si="252"/>
        <v>41858.761782407404</v>
      </c>
      <c r="T3201" s="11">
        <f t="shared" si="253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1">
        <f t="shared" si="252"/>
        <v>42460.320613425924</v>
      </c>
      <c r="T3202" s="11">
        <f t="shared" si="253"/>
        <v>42490.231944444444</v>
      </c>
      <c r="U3202">
        <f t="shared" si="249"/>
        <v>2016</v>
      </c>
    </row>
    <row r="3203" spans="1:21" ht="60" hidden="1" x14ac:dyDescent="0.25">
      <c r="A3203">
        <v>3794</v>
      </c>
      <c r="B3203" s="3" t="s">
        <v>3791</v>
      </c>
      <c r="C3203" s="3" t="s">
        <v>7904</v>
      </c>
      <c r="D3203" s="6">
        <v>5000</v>
      </c>
      <c r="E3203" s="8">
        <v>50</v>
      </c>
      <c r="F3203" t="s">
        <v>8220</v>
      </c>
      <c r="G3203" t="s">
        <v>8224</v>
      </c>
      <c r="H3203" t="s">
        <v>8246</v>
      </c>
      <c r="I3203">
        <v>1433685354</v>
      </c>
      <c r="J3203">
        <v>1431093354</v>
      </c>
      <c r="K3203" t="b">
        <v>0</v>
      </c>
      <c r="L3203">
        <v>1</v>
      </c>
      <c r="M3203" t="b">
        <v>0</v>
      </c>
      <c r="N3203" t="s">
        <v>8303</v>
      </c>
      <c r="O3203">
        <f t="shared" si="250"/>
        <v>1</v>
      </c>
      <c r="P3203">
        <f t="shared" si="251"/>
        <v>50</v>
      </c>
      <c r="Q3203" s="10" t="s">
        <v>8315</v>
      </c>
      <c r="R3203" t="s">
        <v>8357</v>
      </c>
      <c r="S3203" s="11">
        <f t="shared" si="252"/>
        <v>42132.58048611111</v>
      </c>
      <c r="T3203" s="11">
        <f t="shared" si="253"/>
        <v>42162.58048611111</v>
      </c>
      <c r="U3203">
        <f t="shared" ref="U3203:U3266" si="254">YEAR(S3203)</f>
        <v>2015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5" hidden="1" x14ac:dyDescent="0.25">
      <c r="A3207">
        <v>3789</v>
      </c>
      <c r="B3207" s="3" t="s">
        <v>3786</v>
      </c>
      <c r="C3207" s="3" t="s">
        <v>7899</v>
      </c>
      <c r="D3207" s="6">
        <v>3550</v>
      </c>
      <c r="E3207" s="8">
        <v>116</v>
      </c>
      <c r="F3207" t="s">
        <v>8220</v>
      </c>
      <c r="G3207" t="s">
        <v>8224</v>
      </c>
      <c r="H3207" t="s">
        <v>8246</v>
      </c>
      <c r="I3207">
        <v>1434395418</v>
      </c>
      <c r="J3207">
        <v>1431630618</v>
      </c>
      <c r="K3207" t="b">
        <v>0</v>
      </c>
      <c r="L3207">
        <v>4</v>
      </c>
      <c r="M3207" t="b">
        <v>0</v>
      </c>
      <c r="N3207" t="s">
        <v>8303</v>
      </c>
      <c r="O3207">
        <f t="shared" si="250"/>
        <v>3</v>
      </c>
      <c r="P3207">
        <f t="shared" si="251"/>
        <v>29</v>
      </c>
      <c r="Q3207" s="10" t="s">
        <v>8315</v>
      </c>
      <c r="R3207" t="s">
        <v>8357</v>
      </c>
      <c r="S3207" s="11">
        <f t="shared" si="252"/>
        <v>42138.798819444448</v>
      </c>
      <c r="T3207" s="11">
        <f t="shared" si="253"/>
        <v>42170.798819444448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3">
        <f t="shared" si="251"/>
        <v>63.11</v>
      </c>
      <c r="Q3210" s="10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3">
        <f t="shared" si="251"/>
        <v>50.16</v>
      </c>
      <c r="Q3211" s="10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3">
        <f t="shared" si="251"/>
        <v>62.88</v>
      </c>
      <c r="Q3212" s="10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3">
        <f t="shared" si="251"/>
        <v>85.53</v>
      </c>
      <c r="Q3213" s="10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3">
        <f t="shared" si="251"/>
        <v>53.72</v>
      </c>
      <c r="Q3214" s="10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3">
        <f t="shared" si="251"/>
        <v>127.81</v>
      </c>
      <c r="Q3215" s="10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3">
        <f t="shared" si="251"/>
        <v>106.57</v>
      </c>
      <c r="Q3216" s="10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3">
        <f t="shared" si="251"/>
        <v>262.11</v>
      </c>
      <c r="Q3217" s="10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3">
        <f t="shared" si="251"/>
        <v>57.17</v>
      </c>
      <c r="Q3218" s="10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3">
        <f t="shared" si="251"/>
        <v>50.2</v>
      </c>
      <c r="Q3219" s="10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3">
        <f t="shared" si="251"/>
        <v>66.59</v>
      </c>
      <c r="Q3220" s="10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3">
        <f t="shared" si="251"/>
        <v>168.25</v>
      </c>
      <c r="Q3221" s="10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3">
        <f t="shared" si="251"/>
        <v>256.37</v>
      </c>
      <c r="Q3222" s="10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3">
        <f t="shared" si="251"/>
        <v>36.61</v>
      </c>
      <c r="Q3223" s="10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3">
        <f t="shared" si="251"/>
        <v>37.14</v>
      </c>
      <c r="Q3224" s="10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3">
        <f t="shared" si="251"/>
        <v>45.88</v>
      </c>
      <c r="Q3225" s="10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3">
        <f t="shared" si="251"/>
        <v>141.71</v>
      </c>
      <c r="Q3226" s="10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3">
        <f t="shared" si="251"/>
        <v>52.49</v>
      </c>
      <c r="Q3227" s="10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3">
        <f t="shared" si="251"/>
        <v>59.52</v>
      </c>
      <c r="Q3228" s="10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3">
        <f t="shared" si="251"/>
        <v>50</v>
      </c>
      <c r="Q3229" s="10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3">
        <f t="shared" si="251"/>
        <v>193.62</v>
      </c>
      <c r="Q3230" s="10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3">
        <f t="shared" si="251"/>
        <v>106.8</v>
      </c>
      <c r="Q3231" s="10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3">
        <f t="shared" si="251"/>
        <v>77.22</v>
      </c>
      <c r="Q3232" s="10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3">
        <f t="shared" si="251"/>
        <v>57.5</v>
      </c>
      <c r="Q3233" s="10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3">
        <f t="shared" si="251"/>
        <v>50.46</v>
      </c>
      <c r="Q3234" s="10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3">
        <f t="shared" si="251"/>
        <v>97.38</v>
      </c>
      <c r="Q3235" s="10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3">
        <f t="shared" si="251"/>
        <v>34.92</v>
      </c>
      <c r="Q3236" s="10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3">
        <f t="shared" si="251"/>
        <v>85.53</v>
      </c>
      <c r="Q3237" s="10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3">
        <f t="shared" si="251"/>
        <v>182.91</v>
      </c>
      <c r="Q3238" s="10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3">
        <f t="shared" si="251"/>
        <v>131.13999999999999</v>
      </c>
      <c r="Q3239" s="10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3">
        <f t="shared" si="251"/>
        <v>39.81</v>
      </c>
      <c r="Q3240" s="10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3">
        <f t="shared" si="251"/>
        <v>59.7</v>
      </c>
      <c r="Q3241" s="10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3">
        <f t="shared" si="251"/>
        <v>88.74</v>
      </c>
      <c r="Q3242" s="10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3">
        <f t="shared" si="251"/>
        <v>58.69</v>
      </c>
      <c r="Q3243" s="10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ref="O3244:O3307" si="255">ROUND(E3244/D3244*100,0)</f>
        <v>127</v>
      </c>
      <c r="P3244" s="13">
        <f t="shared" ref="P3244:P3307" si="256">IFERROR(ROUND(E3244/L3244,2),0)</f>
        <v>69.569999999999993</v>
      </c>
      <c r="Q3244" s="10" t="s">
        <v>8315</v>
      </c>
      <c r="R3244" t="s">
        <v>8316</v>
      </c>
      <c r="S3244" s="11">
        <f t="shared" ref="S3244:S3307" si="257">(((J3244/60)/60/24)+DATE(1970,1,1))</f>
        <v>41871.755694444444</v>
      </c>
      <c r="T3244" s="11">
        <f t="shared" ref="T3244:T3307" si="258">(((I3244/60)/60/24)+DATE(1970,1,1))</f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 s="13">
        <f t="shared" si="256"/>
        <v>115.87</v>
      </c>
      <c r="Q3245" s="10" t="s">
        <v>8315</v>
      </c>
      <c r="R3245" t="s">
        <v>8316</v>
      </c>
      <c r="S3245" s="11">
        <f t="shared" si="257"/>
        <v>42262.096782407403</v>
      </c>
      <c r="T3245" s="11">
        <f t="shared" si="258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 s="13">
        <f t="shared" si="256"/>
        <v>23.87</v>
      </c>
      <c r="Q3246" s="10" t="s">
        <v>8315</v>
      </c>
      <c r="R3246" t="s">
        <v>8316</v>
      </c>
      <c r="S3246" s="11">
        <f t="shared" si="257"/>
        <v>42675.694236111114</v>
      </c>
      <c r="T3246" s="11">
        <f t="shared" si="258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 s="13">
        <f t="shared" si="256"/>
        <v>81.13</v>
      </c>
      <c r="Q3247" s="10" t="s">
        <v>8315</v>
      </c>
      <c r="R3247" t="s">
        <v>8316</v>
      </c>
      <c r="S3247" s="11">
        <f t="shared" si="257"/>
        <v>42135.60020833333</v>
      </c>
      <c r="T3247" s="11">
        <f t="shared" si="258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 s="13">
        <f t="shared" si="256"/>
        <v>57.63</v>
      </c>
      <c r="Q3248" s="10" t="s">
        <v>8315</v>
      </c>
      <c r="R3248" t="s">
        <v>8316</v>
      </c>
      <c r="S3248" s="11">
        <f t="shared" si="257"/>
        <v>42230.472222222219</v>
      </c>
      <c r="T3248" s="11">
        <f t="shared" si="258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 s="13">
        <f t="shared" si="256"/>
        <v>46.43</v>
      </c>
      <c r="Q3249" s="10" t="s">
        <v>8315</v>
      </c>
      <c r="R3249" t="s">
        <v>8316</v>
      </c>
      <c r="S3249" s="11">
        <f t="shared" si="257"/>
        <v>42167.434166666666</v>
      </c>
      <c r="T3249" s="11">
        <f t="shared" si="258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 s="13">
        <f t="shared" si="256"/>
        <v>60.48</v>
      </c>
      <c r="Q3250" s="10" t="s">
        <v>8315</v>
      </c>
      <c r="R3250" t="s">
        <v>8316</v>
      </c>
      <c r="S3250" s="11">
        <f t="shared" si="257"/>
        <v>42068.888391203705</v>
      </c>
      <c r="T3250" s="11">
        <f t="shared" si="258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 s="13">
        <f t="shared" si="256"/>
        <v>65.58</v>
      </c>
      <c r="Q3251" s="10" t="s">
        <v>8315</v>
      </c>
      <c r="R3251" t="s">
        <v>8316</v>
      </c>
      <c r="S3251" s="11">
        <f t="shared" si="257"/>
        <v>42145.746689814812</v>
      </c>
      <c r="T3251" s="11">
        <f t="shared" si="258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 s="13">
        <f t="shared" si="256"/>
        <v>119.19</v>
      </c>
      <c r="Q3252" s="10" t="s">
        <v>8315</v>
      </c>
      <c r="R3252" t="s">
        <v>8316</v>
      </c>
      <c r="S3252" s="11">
        <f t="shared" si="257"/>
        <v>41918.742175925923</v>
      </c>
      <c r="T3252" s="11">
        <f t="shared" si="258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 s="13">
        <f t="shared" si="256"/>
        <v>83.05</v>
      </c>
      <c r="Q3253" s="10" t="s">
        <v>8315</v>
      </c>
      <c r="R3253" t="s">
        <v>8316</v>
      </c>
      <c r="S3253" s="11">
        <f t="shared" si="257"/>
        <v>42146.731087962966</v>
      </c>
      <c r="T3253" s="11">
        <f t="shared" si="258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 s="13">
        <f t="shared" si="256"/>
        <v>57.52</v>
      </c>
      <c r="Q3254" s="10" t="s">
        <v>8315</v>
      </c>
      <c r="R3254" t="s">
        <v>8316</v>
      </c>
      <c r="S3254" s="11">
        <f t="shared" si="257"/>
        <v>42590.472685185188</v>
      </c>
      <c r="T3254" s="11">
        <f t="shared" si="258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 s="13">
        <f t="shared" si="256"/>
        <v>177.09</v>
      </c>
      <c r="Q3255" s="10" t="s">
        <v>8315</v>
      </c>
      <c r="R3255" t="s">
        <v>8316</v>
      </c>
      <c r="S3255" s="11">
        <f t="shared" si="257"/>
        <v>42602.576712962968</v>
      </c>
      <c r="T3255" s="11">
        <f t="shared" si="258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 s="13">
        <f t="shared" si="256"/>
        <v>70.77</v>
      </c>
      <c r="Q3256" s="10" t="s">
        <v>8315</v>
      </c>
      <c r="R3256" t="s">
        <v>8316</v>
      </c>
      <c r="S3256" s="11">
        <f t="shared" si="257"/>
        <v>42059.085752314815</v>
      </c>
      <c r="T3256" s="11">
        <f t="shared" si="258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 s="13">
        <f t="shared" si="256"/>
        <v>29.17</v>
      </c>
      <c r="Q3257" s="10" t="s">
        <v>8315</v>
      </c>
      <c r="R3257" t="s">
        <v>8316</v>
      </c>
      <c r="S3257" s="11">
        <f t="shared" si="257"/>
        <v>41889.768229166664</v>
      </c>
      <c r="T3257" s="11">
        <f t="shared" si="258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 s="13">
        <f t="shared" si="256"/>
        <v>72.760000000000005</v>
      </c>
      <c r="Q3258" s="10" t="s">
        <v>8315</v>
      </c>
      <c r="R3258" t="s">
        <v>8316</v>
      </c>
      <c r="S3258" s="11">
        <f t="shared" si="257"/>
        <v>42144.573807870373</v>
      </c>
      <c r="T3258" s="11">
        <f t="shared" si="258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 s="13">
        <f t="shared" si="256"/>
        <v>51.85</v>
      </c>
      <c r="Q3259" s="10" t="s">
        <v>8315</v>
      </c>
      <c r="R3259" t="s">
        <v>8316</v>
      </c>
      <c r="S3259" s="11">
        <f t="shared" si="257"/>
        <v>42758.559629629628</v>
      </c>
      <c r="T3259" s="11">
        <f t="shared" si="258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 s="13">
        <f t="shared" si="256"/>
        <v>98.2</v>
      </c>
      <c r="Q3260" s="10" t="s">
        <v>8315</v>
      </c>
      <c r="R3260" t="s">
        <v>8316</v>
      </c>
      <c r="S3260" s="11">
        <f t="shared" si="257"/>
        <v>41982.887280092589</v>
      </c>
      <c r="T3260" s="11">
        <f t="shared" si="258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 s="13">
        <f t="shared" si="256"/>
        <v>251.74</v>
      </c>
      <c r="Q3261" s="10" t="s">
        <v>8315</v>
      </c>
      <c r="R3261" t="s">
        <v>8316</v>
      </c>
      <c r="S3261" s="11">
        <f t="shared" si="257"/>
        <v>42614.760937500003</v>
      </c>
      <c r="T3261" s="11">
        <f t="shared" si="258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 s="13">
        <f t="shared" si="256"/>
        <v>74.819999999999993</v>
      </c>
      <c r="Q3262" s="10" t="s">
        <v>8315</v>
      </c>
      <c r="R3262" t="s">
        <v>8316</v>
      </c>
      <c r="S3262" s="11">
        <f t="shared" si="257"/>
        <v>42303.672662037032</v>
      </c>
      <c r="T3262" s="11">
        <f t="shared" si="258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 s="13">
        <f t="shared" si="256"/>
        <v>67.650000000000006</v>
      </c>
      <c r="Q3263" s="10" t="s">
        <v>8315</v>
      </c>
      <c r="R3263" t="s">
        <v>8316</v>
      </c>
      <c r="S3263" s="11">
        <f t="shared" si="257"/>
        <v>42171.725416666668</v>
      </c>
      <c r="T3263" s="11">
        <f t="shared" si="258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 s="13">
        <f t="shared" si="256"/>
        <v>93.81</v>
      </c>
      <c r="Q3264" s="10" t="s">
        <v>8315</v>
      </c>
      <c r="R3264" t="s">
        <v>8316</v>
      </c>
      <c r="S3264" s="11">
        <f t="shared" si="257"/>
        <v>41964.315532407403</v>
      </c>
      <c r="T3264" s="11">
        <f t="shared" si="258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 s="13">
        <f t="shared" si="256"/>
        <v>41.24</v>
      </c>
      <c r="Q3265" s="10" t="s">
        <v>8315</v>
      </c>
      <c r="R3265" t="s">
        <v>8316</v>
      </c>
      <c r="S3265" s="11">
        <f t="shared" si="257"/>
        <v>42284.516064814816</v>
      </c>
      <c r="T3265" s="11">
        <f t="shared" si="258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 s="13">
        <f t="shared" si="256"/>
        <v>52.55</v>
      </c>
      <c r="Q3266" s="10" t="s">
        <v>8315</v>
      </c>
      <c r="R3266" t="s">
        <v>8316</v>
      </c>
      <c r="S3266" s="11">
        <f t="shared" si="257"/>
        <v>42016.800208333334</v>
      </c>
      <c r="T3266" s="11">
        <f t="shared" si="258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3">
        <f t="shared" si="256"/>
        <v>70.290000000000006</v>
      </c>
      <c r="Q3267" s="10" t="s">
        <v>8315</v>
      </c>
      <c r="R3267" t="s">
        <v>8316</v>
      </c>
      <c r="S3267" s="11">
        <f t="shared" si="257"/>
        <v>42311.711979166663</v>
      </c>
      <c r="T3267" s="11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3">
        <f t="shared" si="256"/>
        <v>48.33</v>
      </c>
      <c r="Q3268" s="10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3">
        <f t="shared" si="256"/>
        <v>53.18</v>
      </c>
      <c r="Q3269" s="10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3">
        <f t="shared" si="256"/>
        <v>60.95</v>
      </c>
      <c r="Q3270" s="10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3">
        <f t="shared" si="256"/>
        <v>116</v>
      </c>
      <c r="Q3271" s="10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3">
        <f t="shared" si="256"/>
        <v>61</v>
      </c>
      <c r="Q3272" s="10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3">
        <f t="shared" si="256"/>
        <v>38.24</v>
      </c>
      <c r="Q3273" s="10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3">
        <f t="shared" si="256"/>
        <v>106.5</v>
      </c>
      <c r="Q3274" s="10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3">
        <f t="shared" si="256"/>
        <v>204.57</v>
      </c>
      <c r="Q3275" s="10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3">
        <f t="shared" si="256"/>
        <v>54.91</v>
      </c>
      <c r="Q3276" s="10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3">
        <f t="shared" si="256"/>
        <v>150.41999999999999</v>
      </c>
      <c r="Q3277" s="10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3">
        <f t="shared" si="256"/>
        <v>52.58</v>
      </c>
      <c r="Q3278" s="10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3">
        <f t="shared" si="256"/>
        <v>54.3</v>
      </c>
      <c r="Q3279" s="10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3">
        <f t="shared" si="256"/>
        <v>76.03</v>
      </c>
      <c r="Q3280" s="10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3">
        <f t="shared" si="256"/>
        <v>105.21</v>
      </c>
      <c r="Q3281" s="10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3">
        <f t="shared" si="256"/>
        <v>68.67</v>
      </c>
      <c r="Q3282" s="10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3">
        <f t="shared" si="256"/>
        <v>129.36000000000001</v>
      </c>
      <c r="Q3283" s="10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3">
        <f t="shared" si="256"/>
        <v>134.26</v>
      </c>
      <c r="Q3284" s="10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3">
        <f t="shared" si="256"/>
        <v>17.829999999999998</v>
      </c>
      <c r="Q3285" s="10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3">
        <f t="shared" si="256"/>
        <v>203.2</v>
      </c>
      <c r="Q3286" s="10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3">
        <f t="shared" si="256"/>
        <v>69.19</v>
      </c>
      <c r="Q3287" s="10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3">
        <f t="shared" si="256"/>
        <v>125.12</v>
      </c>
      <c r="Q3288" s="10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3">
        <f t="shared" si="256"/>
        <v>73.53</v>
      </c>
      <c r="Q3289" s="10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3">
        <f t="shared" si="256"/>
        <v>48.44</v>
      </c>
      <c r="Q3290" s="10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3">
        <f t="shared" si="256"/>
        <v>26.61</v>
      </c>
      <c r="Q3291" s="10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3">
        <f t="shared" si="256"/>
        <v>33.67</v>
      </c>
      <c r="Q3292" s="10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3">
        <f t="shared" si="256"/>
        <v>40.71</v>
      </c>
      <c r="Q3293" s="10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3">
        <f t="shared" si="256"/>
        <v>19.27</v>
      </c>
      <c r="Q3294" s="10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3">
        <f t="shared" si="256"/>
        <v>84.29</v>
      </c>
      <c r="Q3295" s="10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3">
        <f t="shared" si="256"/>
        <v>29.58</v>
      </c>
      <c r="Q3296" s="10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3">
        <f t="shared" si="256"/>
        <v>26.67</v>
      </c>
      <c r="Q3297" s="10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3">
        <f t="shared" si="256"/>
        <v>45.98</v>
      </c>
      <c r="Q3298" s="10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3">
        <f t="shared" si="256"/>
        <v>125.09</v>
      </c>
      <c r="Q3299" s="10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3">
        <f t="shared" si="256"/>
        <v>141.29</v>
      </c>
      <c r="Q3300" s="10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3">
        <f t="shared" si="256"/>
        <v>55.33</v>
      </c>
      <c r="Q3301" s="10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3">
        <f t="shared" si="256"/>
        <v>46.42</v>
      </c>
      <c r="Q3302" s="10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3">
        <f t="shared" si="256"/>
        <v>57.2</v>
      </c>
      <c r="Q3303" s="10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3">
        <f t="shared" si="256"/>
        <v>173.7</v>
      </c>
      <c r="Q3304" s="10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3">
        <f t="shared" si="256"/>
        <v>59.6</v>
      </c>
      <c r="Q3305" s="10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3">
        <f t="shared" si="256"/>
        <v>89.59</v>
      </c>
      <c r="Q3306" s="10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3">
        <f t="shared" si="256"/>
        <v>204.05</v>
      </c>
      <c r="Q3307" s="10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ref="O3308:O3371" si="260">ROUND(E3308/D3308*100,0)</f>
        <v>175</v>
      </c>
      <c r="P3308" s="13">
        <f t="shared" ref="P3308:P3371" si="261">IFERROR(ROUND(E3308/L3308,2),0)</f>
        <v>48.7</v>
      </c>
      <c r="Q3308" s="10" t="s">
        <v>8315</v>
      </c>
      <c r="R3308" t="s">
        <v>8316</v>
      </c>
      <c r="S3308" s="11">
        <f t="shared" ref="S3308:S3371" si="262">(((J3308/60)/60/24)+DATE(1970,1,1))</f>
        <v>42493.219236111108</v>
      </c>
      <c r="T3308" s="11">
        <f t="shared" ref="T3308:T3371" si="263">(((I3308/60)/60/24)+DATE(1970,1,1))</f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 s="13">
        <f t="shared" si="261"/>
        <v>53.34</v>
      </c>
      <c r="Q3309" s="10" t="s">
        <v>8315</v>
      </c>
      <c r="R3309" t="s">
        <v>8316</v>
      </c>
      <c r="S3309" s="11">
        <f t="shared" si="262"/>
        <v>42475.057164351849</v>
      </c>
      <c r="T3309" s="11">
        <f t="shared" si="263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 s="13">
        <f t="shared" si="261"/>
        <v>75.09</v>
      </c>
      <c r="Q3310" s="10" t="s">
        <v>8315</v>
      </c>
      <c r="R3310" t="s">
        <v>8316</v>
      </c>
      <c r="S3310" s="11">
        <f t="shared" si="262"/>
        <v>42452.876909722225</v>
      </c>
      <c r="T3310" s="11">
        <f t="shared" si="263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 s="13">
        <f t="shared" si="261"/>
        <v>18</v>
      </c>
      <c r="Q3311" s="10" t="s">
        <v>8315</v>
      </c>
      <c r="R3311" t="s">
        <v>8316</v>
      </c>
      <c r="S3311" s="11">
        <f t="shared" si="262"/>
        <v>42628.650208333333</v>
      </c>
      <c r="T3311" s="11">
        <f t="shared" si="263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 s="13">
        <f t="shared" si="261"/>
        <v>209.84</v>
      </c>
      <c r="Q3312" s="10" t="s">
        <v>8315</v>
      </c>
      <c r="R3312" t="s">
        <v>8316</v>
      </c>
      <c r="S3312" s="11">
        <f t="shared" si="262"/>
        <v>42253.928530092591</v>
      </c>
      <c r="T3312" s="11">
        <f t="shared" si="263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 s="13">
        <f t="shared" si="261"/>
        <v>61.02</v>
      </c>
      <c r="Q3313" s="10" t="s">
        <v>8315</v>
      </c>
      <c r="R3313" t="s">
        <v>8316</v>
      </c>
      <c r="S3313" s="11">
        <f t="shared" si="262"/>
        <v>42264.29178240741</v>
      </c>
      <c r="T3313" s="11">
        <f t="shared" si="263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 s="13">
        <f t="shared" si="261"/>
        <v>61</v>
      </c>
      <c r="Q3314" s="10" t="s">
        <v>8315</v>
      </c>
      <c r="R3314" t="s">
        <v>8316</v>
      </c>
      <c r="S3314" s="11">
        <f t="shared" si="262"/>
        <v>42664.809560185182</v>
      </c>
      <c r="T3314" s="11">
        <f t="shared" si="263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 s="13">
        <f t="shared" si="261"/>
        <v>80.03</v>
      </c>
      <c r="Q3315" s="10" t="s">
        <v>8315</v>
      </c>
      <c r="R3315" t="s">
        <v>8316</v>
      </c>
      <c r="S3315" s="11">
        <f t="shared" si="262"/>
        <v>42382.244409722218</v>
      </c>
      <c r="T3315" s="11">
        <f t="shared" si="263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 s="13">
        <f t="shared" si="261"/>
        <v>29.07</v>
      </c>
      <c r="Q3316" s="10" t="s">
        <v>8315</v>
      </c>
      <c r="R3316" t="s">
        <v>8316</v>
      </c>
      <c r="S3316" s="11">
        <f t="shared" si="262"/>
        <v>42105.267488425925</v>
      </c>
      <c r="T3316" s="11">
        <f t="shared" si="263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 s="13">
        <f t="shared" si="261"/>
        <v>49.44</v>
      </c>
      <c r="Q3317" s="10" t="s">
        <v>8315</v>
      </c>
      <c r="R3317" t="s">
        <v>8316</v>
      </c>
      <c r="S3317" s="11">
        <f t="shared" si="262"/>
        <v>42466.303715277783</v>
      </c>
      <c r="T3317" s="11">
        <f t="shared" si="263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 s="13">
        <f t="shared" si="261"/>
        <v>93.98</v>
      </c>
      <c r="Q3318" s="10" t="s">
        <v>8315</v>
      </c>
      <c r="R3318" t="s">
        <v>8316</v>
      </c>
      <c r="S3318" s="11">
        <f t="shared" si="262"/>
        <v>41826.871238425927</v>
      </c>
      <c r="T3318" s="11">
        <f t="shared" si="263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 s="13">
        <f t="shared" si="261"/>
        <v>61.94</v>
      </c>
      <c r="Q3319" s="10" t="s">
        <v>8315</v>
      </c>
      <c r="R3319" t="s">
        <v>8316</v>
      </c>
      <c r="S3319" s="11">
        <f t="shared" si="262"/>
        <v>42499.039629629624</v>
      </c>
      <c r="T3319" s="11">
        <f t="shared" si="263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 s="13">
        <f t="shared" si="261"/>
        <v>78.5</v>
      </c>
      <c r="Q3320" s="10" t="s">
        <v>8315</v>
      </c>
      <c r="R3320" t="s">
        <v>8316</v>
      </c>
      <c r="S3320" s="11">
        <f t="shared" si="262"/>
        <v>42431.302002314813</v>
      </c>
      <c r="T3320" s="11">
        <f t="shared" si="263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 s="13">
        <f t="shared" si="261"/>
        <v>33.75</v>
      </c>
      <c r="Q3321" s="10" t="s">
        <v>8315</v>
      </c>
      <c r="R3321" t="s">
        <v>8316</v>
      </c>
      <c r="S3321" s="11">
        <f t="shared" si="262"/>
        <v>41990.585486111115</v>
      </c>
      <c r="T3321" s="11">
        <f t="shared" si="263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 s="13">
        <f t="shared" si="261"/>
        <v>66.45</v>
      </c>
      <c r="Q3322" s="10" t="s">
        <v>8315</v>
      </c>
      <c r="R3322" t="s">
        <v>8316</v>
      </c>
      <c r="S3322" s="11">
        <f t="shared" si="262"/>
        <v>42513.045798611114</v>
      </c>
      <c r="T3322" s="11">
        <f t="shared" si="263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 s="13">
        <f t="shared" si="261"/>
        <v>35.799999999999997</v>
      </c>
      <c r="Q3323" s="10" t="s">
        <v>8315</v>
      </c>
      <c r="R3323" t="s">
        <v>8316</v>
      </c>
      <c r="S3323" s="11">
        <f t="shared" si="262"/>
        <v>41914.100289351853</v>
      </c>
      <c r="T3323" s="11">
        <f t="shared" si="263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 s="13">
        <f t="shared" si="261"/>
        <v>145.65</v>
      </c>
      <c r="Q3324" s="10" t="s">
        <v>8315</v>
      </c>
      <c r="R3324" t="s">
        <v>8316</v>
      </c>
      <c r="S3324" s="11">
        <f t="shared" si="262"/>
        <v>42521.010370370372</v>
      </c>
      <c r="T3324" s="11">
        <f t="shared" si="263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 s="13">
        <f t="shared" si="261"/>
        <v>25.69</v>
      </c>
      <c r="Q3325" s="10" t="s">
        <v>8315</v>
      </c>
      <c r="R3325" t="s">
        <v>8316</v>
      </c>
      <c r="S3325" s="11">
        <f t="shared" si="262"/>
        <v>42608.36583333333</v>
      </c>
      <c r="T3325" s="11">
        <f t="shared" si="263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 s="13">
        <f t="shared" si="261"/>
        <v>152.5</v>
      </c>
      <c r="Q3326" s="10" t="s">
        <v>8315</v>
      </c>
      <c r="R3326" t="s">
        <v>8316</v>
      </c>
      <c r="S3326" s="11">
        <f t="shared" si="262"/>
        <v>42512.58321759259</v>
      </c>
      <c r="T3326" s="11">
        <f t="shared" si="263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 s="13">
        <f t="shared" si="261"/>
        <v>30</v>
      </c>
      <c r="Q3327" s="10" t="s">
        <v>8315</v>
      </c>
      <c r="R3327" t="s">
        <v>8316</v>
      </c>
      <c r="S3327" s="11">
        <f t="shared" si="262"/>
        <v>42064.785613425927</v>
      </c>
      <c r="T3327" s="11">
        <f t="shared" si="263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 s="13">
        <f t="shared" si="261"/>
        <v>142.28</v>
      </c>
      <c r="Q3328" s="10" t="s">
        <v>8315</v>
      </c>
      <c r="R3328" t="s">
        <v>8316</v>
      </c>
      <c r="S3328" s="11">
        <f t="shared" si="262"/>
        <v>42041.714178240742</v>
      </c>
      <c r="T3328" s="11">
        <f t="shared" si="263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 s="13">
        <f t="shared" si="261"/>
        <v>24.55</v>
      </c>
      <c r="Q3329" s="10" t="s">
        <v>8315</v>
      </c>
      <c r="R3329" t="s">
        <v>8316</v>
      </c>
      <c r="S3329" s="11">
        <f t="shared" si="262"/>
        <v>42468.374606481477</v>
      </c>
      <c r="T3329" s="11">
        <f t="shared" si="263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 s="13">
        <f t="shared" si="261"/>
        <v>292.77999999999997</v>
      </c>
      <c r="Q3330" s="10" t="s">
        <v>8315</v>
      </c>
      <c r="R3330" t="s">
        <v>8316</v>
      </c>
      <c r="S3330" s="11">
        <f t="shared" si="262"/>
        <v>41822.57503472222</v>
      </c>
      <c r="T3330" s="11">
        <f t="shared" si="263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3">
        <f t="shared" si="261"/>
        <v>44.92</v>
      </c>
      <c r="Q3331" s="10" t="s">
        <v>8315</v>
      </c>
      <c r="R3331" t="s">
        <v>8316</v>
      </c>
      <c r="S3331" s="11">
        <f t="shared" si="262"/>
        <v>41837.323009259257</v>
      </c>
      <c r="T3331" s="11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3">
        <f t="shared" si="261"/>
        <v>23.1</v>
      </c>
      <c r="Q3332" s="10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3">
        <f t="shared" si="261"/>
        <v>80.400000000000006</v>
      </c>
      <c r="Q3333" s="10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3">
        <f t="shared" si="261"/>
        <v>72.290000000000006</v>
      </c>
      <c r="Q3334" s="10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3">
        <f t="shared" si="261"/>
        <v>32.97</v>
      </c>
      <c r="Q3335" s="10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3">
        <f t="shared" si="261"/>
        <v>116.65</v>
      </c>
      <c r="Q3336" s="10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3">
        <f t="shared" si="261"/>
        <v>79.62</v>
      </c>
      <c r="Q3337" s="10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3">
        <f t="shared" si="261"/>
        <v>27.78</v>
      </c>
      <c r="Q3338" s="10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3">
        <f t="shared" si="261"/>
        <v>81.03</v>
      </c>
      <c r="Q3339" s="10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3">
        <f t="shared" si="261"/>
        <v>136.85</v>
      </c>
      <c r="Q3340" s="10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3">
        <f t="shared" si="261"/>
        <v>177.62</v>
      </c>
      <c r="Q3341" s="10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3">
        <f t="shared" si="261"/>
        <v>109.08</v>
      </c>
      <c r="Q3342" s="10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3">
        <f t="shared" si="261"/>
        <v>119.64</v>
      </c>
      <c r="Q3343" s="10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3">
        <f t="shared" si="261"/>
        <v>78.209999999999994</v>
      </c>
      <c r="Q3344" s="10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3">
        <f t="shared" si="261"/>
        <v>52.17</v>
      </c>
      <c r="Q3345" s="10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3">
        <f t="shared" si="261"/>
        <v>114.13</v>
      </c>
      <c r="Q3346" s="10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3">
        <f t="shared" si="261"/>
        <v>50</v>
      </c>
      <c r="Q3347" s="10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3">
        <f t="shared" si="261"/>
        <v>91.67</v>
      </c>
      <c r="Q3348" s="10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3">
        <f t="shared" si="261"/>
        <v>108.59</v>
      </c>
      <c r="Q3349" s="10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3">
        <f t="shared" si="261"/>
        <v>69.819999999999993</v>
      </c>
      <c r="Q3350" s="10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3">
        <f t="shared" si="261"/>
        <v>109.57</v>
      </c>
      <c r="Q3351" s="10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3">
        <f t="shared" si="261"/>
        <v>71.67</v>
      </c>
      <c r="Q3352" s="10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3">
        <f t="shared" si="261"/>
        <v>93.61</v>
      </c>
      <c r="Q3353" s="10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3">
        <f t="shared" si="261"/>
        <v>76.8</v>
      </c>
      <c r="Q3354" s="10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3">
        <f t="shared" si="261"/>
        <v>35.799999999999997</v>
      </c>
      <c r="Q3355" s="10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3">
        <f t="shared" si="261"/>
        <v>55.6</v>
      </c>
      <c r="Q3356" s="10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3">
        <f t="shared" si="261"/>
        <v>147.33000000000001</v>
      </c>
      <c r="Q3357" s="10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3">
        <f t="shared" si="261"/>
        <v>56.33</v>
      </c>
      <c r="Q3358" s="10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3">
        <f t="shared" si="261"/>
        <v>96.19</v>
      </c>
      <c r="Q3359" s="10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3">
        <f t="shared" si="261"/>
        <v>63.57</v>
      </c>
      <c r="Q3360" s="10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3">
        <f t="shared" si="261"/>
        <v>184.78</v>
      </c>
      <c r="Q3361" s="10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3">
        <f t="shared" si="261"/>
        <v>126.72</v>
      </c>
      <c r="Q3362" s="10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3">
        <f t="shared" si="261"/>
        <v>83.43</v>
      </c>
      <c r="Q3363" s="10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3">
        <f t="shared" si="261"/>
        <v>54.5</v>
      </c>
      <c r="Q3364" s="10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3">
        <f t="shared" si="261"/>
        <v>302.31</v>
      </c>
      <c r="Q3365" s="10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3">
        <f t="shared" si="261"/>
        <v>44.14</v>
      </c>
      <c r="Q3366" s="10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3">
        <f t="shared" si="261"/>
        <v>866.67</v>
      </c>
      <c r="Q3367" s="10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3">
        <f t="shared" si="261"/>
        <v>61.39</v>
      </c>
      <c r="Q3368" s="10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3">
        <f t="shared" si="261"/>
        <v>29.67</v>
      </c>
      <c r="Q3369" s="10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3">
        <f t="shared" si="261"/>
        <v>45.48</v>
      </c>
      <c r="Q3370" s="10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3">
        <f t="shared" si="261"/>
        <v>96.2</v>
      </c>
      <c r="Q3371" s="10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ref="O3372:O3435" si="265">ROUND(E3372/D3372*100,0)</f>
        <v>118</v>
      </c>
      <c r="P3372" s="13">
        <f t="shared" ref="P3372:P3435" si="266">IFERROR(ROUND(E3372/L3372,2),0)</f>
        <v>67.92</v>
      </c>
      <c r="Q3372" s="10" t="s">
        <v>8315</v>
      </c>
      <c r="R3372" t="s">
        <v>8316</v>
      </c>
      <c r="S3372" s="11">
        <f t="shared" ref="S3372:S3435" si="267">(((J3372/60)/60/24)+DATE(1970,1,1))</f>
        <v>42690.334317129629</v>
      </c>
      <c r="T3372" s="11">
        <f t="shared" ref="T3372:T3435" si="268">(((I3372/60)/60/24)+DATE(1970,1,1))</f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 s="13">
        <f t="shared" si="266"/>
        <v>30.78</v>
      </c>
      <c r="Q3373" s="10" t="s">
        <v>8315</v>
      </c>
      <c r="R3373" t="s">
        <v>8316</v>
      </c>
      <c r="S3373" s="11">
        <f t="shared" si="267"/>
        <v>42312.874594907407</v>
      </c>
      <c r="T3373" s="11">
        <f t="shared" si="268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 s="13">
        <f t="shared" si="266"/>
        <v>38.33</v>
      </c>
      <c r="Q3374" s="10" t="s">
        <v>8315</v>
      </c>
      <c r="R3374" t="s">
        <v>8316</v>
      </c>
      <c r="S3374" s="11">
        <f t="shared" si="267"/>
        <v>41855.548101851848</v>
      </c>
      <c r="T3374" s="11">
        <f t="shared" si="268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 s="13">
        <f t="shared" si="266"/>
        <v>66.83</v>
      </c>
      <c r="Q3375" s="10" t="s">
        <v>8315</v>
      </c>
      <c r="R3375" t="s">
        <v>8316</v>
      </c>
      <c r="S3375" s="11">
        <f t="shared" si="267"/>
        <v>42179.854629629626</v>
      </c>
      <c r="T3375" s="11">
        <f t="shared" si="268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 s="13">
        <f t="shared" si="266"/>
        <v>71.73</v>
      </c>
      <c r="Q3376" s="10" t="s">
        <v>8315</v>
      </c>
      <c r="R3376" t="s">
        <v>8316</v>
      </c>
      <c r="S3376" s="11">
        <f t="shared" si="267"/>
        <v>42275.731666666667</v>
      </c>
      <c r="T3376" s="11">
        <f t="shared" si="268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 s="13">
        <f t="shared" si="266"/>
        <v>176.47</v>
      </c>
      <c r="Q3377" s="10" t="s">
        <v>8315</v>
      </c>
      <c r="R3377" t="s">
        <v>8316</v>
      </c>
      <c r="S3377" s="11">
        <f t="shared" si="267"/>
        <v>41765.610798611109</v>
      </c>
      <c r="T3377" s="11">
        <f t="shared" si="268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 s="13">
        <f t="shared" si="266"/>
        <v>421.11</v>
      </c>
      <c r="Q3378" s="10" t="s">
        <v>8315</v>
      </c>
      <c r="R3378" t="s">
        <v>8316</v>
      </c>
      <c r="S3378" s="11">
        <f t="shared" si="267"/>
        <v>42059.701319444444</v>
      </c>
      <c r="T3378" s="11">
        <f t="shared" si="268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 s="13">
        <f t="shared" si="266"/>
        <v>104.99</v>
      </c>
      <c r="Q3379" s="10" t="s">
        <v>8315</v>
      </c>
      <c r="R3379" t="s">
        <v>8316</v>
      </c>
      <c r="S3379" s="11">
        <f t="shared" si="267"/>
        <v>42053.732627314821</v>
      </c>
      <c r="T3379" s="11">
        <f t="shared" si="268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 s="13">
        <f t="shared" si="266"/>
        <v>28.19</v>
      </c>
      <c r="Q3380" s="10" t="s">
        <v>8315</v>
      </c>
      <c r="R3380" t="s">
        <v>8316</v>
      </c>
      <c r="S3380" s="11">
        <f t="shared" si="267"/>
        <v>41858.355393518519</v>
      </c>
      <c r="T3380" s="11">
        <f t="shared" si="268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 s="13">
        <f t="shared" si="266"/>
        <v>54.55</v>
      </c>
      <c r="Q3381" s="10" t="s">
        <v>8315</v>
      </c>
      <c r="R3381" t="s">
        <v>8316</v>
      </c>
      <c r="S3381" s="11">
        <f t="shared" si="267"/>
        <v>42225.513888888891</v>
      </c>
      <c r="T3381" s="11">
        <f t="shared" si="268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 s="13">
        <f t="shared" si="266"/>
        <v>111.89</v>
      </c>
      <c r="Q3382" s="10" t="s">
        <v>8315</v>
      </c>
      <c r="R3382" t="s">
        <v>8316</v>
      </c>
      <c r="S3382" s="11">
        <f t="shared" si="267"/>
        <v>41937.95344907407</v>
      </c>
      <c r="T3382" s="11">
        <f t="shared" si="268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 s="13">
        <f t="shared" si="266"/>
        <v>85.21</v>
      </c>
      <c r="Q3383" s="10" t="s">
        <v>8315</v>
      </c>
      <c r="R3383" t="s">
        <v>8316</v>
      </c>
      <c r="S3383" s="11">
        <f t="shared" si="267"/>
        <v>42044.184988425928</v>
      </c>
      <c r="T3383" s="11">
        <f t="shared" si="268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 s="13">
        <f t="shared" si="266"/>
        <v>76.650000000000006</v>
      </c>
      <c r="Q3384" s="10" t="s">
        <v>8315</v>
      </c>
      <c r="R3384" t="s">
        <v>8316</v>
      </c>
      <c r="S3384" s="11">
        <f t="shared" si="267"/>
        <v>42559.431203703702</v>
      </c>
      <c r="T3384" s="11">
        <f t="shared" si="268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 s="13">
        <f t="shared" si="266"/>
        <v>65.17</v>
      </c>
      <c r="Q3385" s="10" t="s">
        <v>8315</v>
      </c>
      <c r="R3385" t="s">
        <v>8316</v>
      </c>
      <c r="S3385" s="11">
        <f t="shared" si="267"/>
        <v>42524.782638888893</v>
      </c>
      <c r="T3385" s="11">
        <f t="shared" si="268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 s="13">
        <f t="shared" si="266"/>
        <v>93.76</v>
      </c>
      <c r="Q3386" s="10" t="s">
        <v>8315</v>
      </c>
      <c r="R3386" t="s">
        <v>8316</v>
      </c>
      <c r="S3386" s="11">
        <f t="shared" si="267"/>
        <v>42292.087592592594</v>
      </c>
      <c r="T3386" s="11">
        <f t="shared" si="268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 s="13">
        <f t="shared" si="266"/>
        <v>133.33000000000001</v>
      </c>
      <c r="Q3387" s="10" t="s">
        <v>8315</v>
      </c>
      <c r="R3387" t="s">
        <v>8316</v>
      </c>
      <c r="S3387" s="11">
        <f t="shared" si="267"/>
        <v>41953.8675</v>
      </c>
      <c r="T3387" s="11">
        <f t="shared" si="268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 s="13">
        <f t="shared" si="266"/>
        <v>51.22</v>
      </c>
      <c r="Q3388" s="10" t="s">
        <v>8315</v>
      </c>
      <c r="R3388" t="s">
        <v>8316</v>
      </c>
      <c r="S3388" s="11">
        <f t="shared" si="267"/>
        <v>41946.644745370373</v>
      </c>
      <c r="T3388" s="11">
        <f t="shared" si="268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 s="13">
        <f t="shared" si="266"/>
        <v>100.17</v>
      </c>
      <c r="Q3389" s="10" t="s">
        <v>8315</v>
      </c>
      <c r="R3389" t="s">
        <v>8316</v>
      </c>
      <c r="S3389" s="11">
        <f t="shared" si="267"/>
        <v>41947.762592592589</v>
      </c>
      <c r="T3389" s="11">
        <f t="shared" si="268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 s="13">
        <f t="shared" si="266"/>
        <v>34.6</v>
      </c>
      <c r="Q3390" s="10" t="s">
        <v>8315</v>
      </c>
      <c r="R3390" t="s">
        <v>8316</v>
      </c>
      <c r="S3390" s="11">
        <f t="shared" si="267"/>
        <v>42143.461122685185</v>
      </c>
      <c r="T3390" s="11">
        <f t="shared" si="268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 s="13">
        <f t="shared" si="266"/>
        <v>184.68</v>
      </c>
      <c r="Q3391" s="10" t="s">
        <v>8315</v>
      </c>
      <c r="R3391" t="s">
        <v>8316</v>
      </c>
      <c r="S3391" s="11">
        <f t="shared" si="267"/>
        <v>42494.563449074078</v>
      </c>
      <c r="T3391" s="11">
        <f t="shared" si="268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 s="13">
        <f t="shared" si="266"/>
        <v>69.819999999999993</v>
      </c>
      <c r="Q3392" s="10" t="s">
        <v>8315</v>
      </c>
      <c r="R3392" t="s">
        <v>8316</v>
      </c>
      <c r="S3392" s="11">
        <f t="shared" si="267"/>
        <v>41815.774826388886</v>
      </c>
      <c r="T3392" s="11">
        <f t="shared" si="268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 s="13">
        <f t="shared" si="266"/>
        <v>61.94</v>
      </c>
      <c r="Q3393" s="10" t="s">
        <v>8315</v>
      </c>
      <c r="R3393" t="s">
        <v>8316</v>
      </c>
      <c r="S3393" s="11">
        <f t="shared" si="267"/>
        <v>41830.545694444445</v>
      </c>
      <c r="T3393" s="11">
        <f t="shared" si="268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 s="13">
        <f t="shared" si="266"/>
        <v>41.67</v>
      </c>
      <c r="Q3394" s="10" t="s">
        <v>8315</v>
      </c>
      <c r="R3394" t="s">
        <v>8316</v>
      </c>
      <c r="S3394" s="11">
        <f t="shared" si="267"/>
        <v>42446.845543981486</v>
      </c>
      <c r="T3394" s="11">
        <f t="shared" si="268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3">
        <f t="shared" si="266"/>
        <v>36.07</v>
      </c>
      <c r="Q3395" s="10" t="s">
        <v>8315</v>
      </c>
      <c r="R3395" t="s">
        <v>8316</v>
      </c>
      <c r="S3395" s="11">
        <f t="shared" si="267"/>
        <v>41923.921643518523</v>
      </c>
      <c r="T3395" s="11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3">
        <f t="shared" si="266"/>
        <v>29</v>
      </c>
      <c r="Q3396" s="10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3">
        <f t="shared" si="266"/>
        <v>24.21</v>
      </c>
      <c r="Q3397" s="10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3">
        <f t="shared" si="266"/>
        <v>55.89</v>
      </c>
      <c r="Q3398" s="10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3">
        <f t="shared" si="266"/>
        <v>11.67</v>
      </c>
      <c r="Q3399" s="10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3">
        <f t="shared" si="266"/>
        <v>68.349999999999994</v>
      </c>
      <c r="Q3400" s="10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3">
        <f t="shared" si="266"/>
        <v>27.07</v>
      </c>
      <c r="Q3401" s="10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3">
        <f t="shared" si="266"/>
        <v>118.13</v>
      </c>
      <c r="Q3402" s="10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3">
        <f t="shared" si="266"/>
        <v>44.76</v>
      </c>
      <c r="Q3403" s="10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3">
        <f t="shared" si="266"/>
        <v>99.79</v>
      </c>
      <c r="Q3404" s="10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3">
        <f t="shared" si="266"/>
        <v>117.65</v>
      </c>
      <c r="Q3405" s="10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3">
        <f t="shared" si="266"/>
        <v>203.33</v>
      </c>
      <c r="Q3406" s="10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3">
        <f t="shared" si="266"/>
        <v>28.32</v>
      </c>
      <c r="Q3407" s="10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3">
        <f t="shared" si="266"/>
        <v>110.23</v>
      </c>
      <c r="Q3408" s="10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3">
        <f t="shared" si="266"/>
        <v>31.97</v>
      </c>
      <c r="Q3409" s="10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3">
        <f t="shared" si="266"/>
        <v>58.61</v>
      </c>
      <c r="Q3410" s="10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3">
        <f t="shared" si="266"/>
        <v>29.43</v>
      </c>
      <c r="Q3411" s="10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3">
        <f t="shared" si="266"/>
        <v>81.38</v>
      </c>
      <c r="Q3412" s="10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3">
        <f t="shared" si="266"/>
        <v>199.17</v>
      </c>
      <c r="Q3413" s="10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3">
        <f t="shared" si="266"/>
        <v>115.38</v>
      </c>
      <c r="Q3414" s="10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3">
        <f t="shared" si="266"/>
        <v>46.43</v>
      </c>
      <c r="Q3415" s="10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3">
        <f t="shared" si="266"/>
        <v>70.569999999999993</v>
      </c>
      <c r="Q3416" s="10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3">
        <f t="shared" si="266"/>
        <v>22.22</v>
      </c>
      <c r="Q3417" s="10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3">
        <f t="shared" si="266"/>
        <v>159.47</v>
      </c>
      <c r="Q3418" s="10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3">
        <f t="shared" si="266"/>
        <v>37.78</v>
      </c>
      <c r="Q3419" s="10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3">
        <f t="shared" si="266"/>
        <v>72.05</v>
      </c>
      <c r="Q3420" s="10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3">
        <f t="shared" si="266"/>
        <v>63.7</v>
      </c>
      <c r="Q3421" s="10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3">
        <f t="shared" si="266"/>
        <v>28.41</v>
      </c>
      <c r="Q3422" s="10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3">
        <f t="shared" si="266"/>
        <v>103.21</v>
      </c>
      <c r="Q3423" s="10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3">
        <f t="shared" si="266"/>
        <v>71.150000000000006</v>
      </c>
      <c r="Q3424" s="10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3">
        <f t="shared" si="266"/>
        <v>35</v>
      </c>
      <c r="Q3425" s="10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3">
        <f t="shared" si="266"/>
        <v>81.78</v>
      </c>
      <c r="Q3426" s="10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3">
        <f t="shared" si="266"/>
        <v>297.02999999999997</v>
      </c>
      <c r="Q3427" s="10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3">
        <f t="shared" si="266"/>
        <v>46.61</v>
      </c>
      <c r="Q3428" s="10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3">
        <f t="shared" si="266"/>
        <v>51.72</v>
      </c>
      <c r="Q3429" s="10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3">
        <f t="shared" si="266"/>
        <v>40.29</v>
      </c>
      <c r="Q3430" s="10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3">
        <f t="shared" si="266"/>
        <v>16.25</v>
      </c>
      <c r="Q3431" s="10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3">
        <f t="shared" si="266"/>
        <v>30.15</v>
      </c>
      <c r="Q3432" s="10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3">
        <f t="shared" si="266"/>
        <v>95.24</v>
      </c>
      <c r="Q3433" s="10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3">
        <f t="shared" si="266"/>
        <v>52.21</v>
      </c>
      <c r="Q3434" s="10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3">
        <f t="shared" si="266"/>
        <v>134.15</v>
      </c>
      <c r="Q3435" s="10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ref="O3436:O3499" si="270">ROUND(E3436/D3436*100,0)</f>
        <v>106</v>
      </c>
      <c r="P3436" s="13">
        <f t="shared" ref="P3436:P3499" si="271">IFERROR(ROUND(E3436/L3436,2),0)</f>
        <v>62.83</v>
      </c>
      <c r="Q3436" s="10" t="s">
        <v>8315</v>
      </c>
      <c r="R3436" t="s">
        <v>8316</v>
      </c>
      <c r="S3436" s="11">
        <f t="shared" ref="S3436:S3499" si="272">(((J3436/60)/60/24)+DATE(1970,1,1))</f>
        <v>41800.380428240744</v>
      </c>
      <c r="T3436" s="11">
        <f t="shared" ref="T3436:T3499" si="273">(((I3436/60)/60/24)+DATE(1970,1,1))</f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 s="13">
        <f t="shared" si="271"/>
        <v>58.95</v>
      </c>
      <c r="Q3437" s="10" t="s">
        <v>8315</v>
      </c>
      <c r="R3437" t="s">
        <v>8316</v>
      </c>
      <c r="S3437" s="11">
        <f t="shared" si="272"/>
        <v>42572.61681712963</v>
      </c>
      <c r="T3437" s="11">
        <f t="shared" si="273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 s="13">
        <f t="shared" si="271"/>
        <v>143.11000000000001</v>
      </c>
      <c r="Q3438" s="10" t="s">
        <v>8315</v>
      </c>
      <c r="R3438" t="s">
        <v>8316</v>
      </c>
      <c r="S3438" s="11">
        <f t="shared" si="272"/>
        <v>41851.541585648149</v>
      </c>
      <c r="T3438" s="11">
        <f t="shared" si="273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 s="13">
        <f t="shared" si="271"/>
        <v>84.17</v>
      </c>
      <c r="Q3439" s="10" t="s">
        <v>8315</v>
      </c>
      <c r="R3439" t="s">
        <v>8316</v>
      </c>
      <c r="S3439" s="11">
        <f t="shared" si="272"/>
        <v>42205.710879629631</v>
      </c>
      <c r="T3439" s="11">
        <f t="shared" si="273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 s="13">
        <f t="shared" si="271"/>
        <v>186.07</v>
      </c>
      <c r="Q3440" s="10" t="s">
        <v>8315</v>
      </c>
      <c r="R3440" t="s">
        <v>8316</v>
      </c>
      <c r="S3440" s="11">
        <f t="shared" si="272"/>
        <v>42100.927858796291</v>
      </c>
      <c r="T3440" s="11">
        <f t="shared" si="273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 s="13">
        <f t="shared" si="271"/>
        <v>89.79</v>
      </c>
      <c r="Q3441" s="10" t="s">
        <v>8315</v>
      </c>
      <c r="R3441" t="s">
        <v>8316</v>
      </c>
      <c r="S3441" s="11">
        <f t="shared" si="272"/>
        <v>42374.911226851851</v>
      </c>
      <c r="T3441" s="11">
        <f t="shared" si="273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 s="13">
        <f t="shared" si="271"/>
        <v>64.16</v>
      </c>
      <c r="Q3442" s="10" t="s">
        <v>8315</v>
      </c>
      <c r="R3442" t="s">
        <v>8316</v>
      </c>
      <c r="S3442" s="11">
        <f t="shared" si="272"/>
        <v>41809.12300925926</v>
      </c>
      <c r="T3442" s="11">
        <f t="shared" si="273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 s="13">
        <f t="shared" si="271"/>
        <v>59.65</v>
      </c>
      <c r="Q3443" s="10" t="s">
        <v>8315</v>
      </c>
      <c r="R3443" t="s">
        <v>8316</v>
      </c>
      <c r="S3443" s="11">
        <f t="shared" si="272"/>
        <v>42294.429641203707</v>
      </c>
      <c r="T3443" s="11">
        <f t="shared" si="273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 s="13">
        <f t="shared" si="271"/>
        <v>31.25</v>
      </c>
      <c r="Q3444" s="10" t="s">
        <v>8315</v>
      </c>
      <c r="R3444" t="s">
        <v>8316</v>
      </c>
      <c r="S3444" s="11">
        <f t="shared" si="272"/>
        <v>42124.841111111105</v>
      </c>
      <c r="T3444" s="11">
        <f t="shared" si="273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 s="13">
        <f t="shared" si="271"/>
        <v>41.22</v>
      </c>
      <c r="Q3445" s="10" t="s">
        <v>8315</v>
      </c>
      <c r="R3445" t="s">
        <v>8316</v>
      </c>
      <c r="S3445" s="11">
        <f t="shared" si="272"/>
        <v>41861.524837962963</v>
      </c>
      <c r="T3445" s="11">
        <f t="shared" si="273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 s="13">
        <f t="shared" si="271"/>
        <v>43.35</v>
      </c>
      <c r="Q3446" s="10" t="s">
        <v>8315</v>
      </c>
      <c r="R3446" t="s">
        <v>8316</v>
      </c>
      <c r="S3446" s="11">
        <f t="shared" si="272"/>
        <v>42521.291504629626</v>
      </c>
      <c r="T3446" s="11">
        <f t="shared" si="273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 s="13">
        <f t="shared" si="271"/>
        <v>64.52</v>
      </c>
      <c r="Q3447" s="10" t="s">
        <v>8315</v>
      </c>
      <c r="R3447" t="s">
        <v>8316</v>
      </c>
      <c r="S3447" s="11">
        <f t="shared" si="272"/>
        <v>42272.530509259261</v>
      </c>
      <c r="T3447" s="11">
        <f t="shared" si="273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 s="13">
        <f t="shared" si="271"/>
        <v>43.28</v>
      </c>
      <c r="Q3448" s="10" t="s">
        <v>8315</v>
      </c>
      <c r="R3448" t="s">
        <v>8316</v>
      </c>
      <c r="S3448" s="11">
        <f t="shared" si="272"/>
        <v>42016.832465277781</v>
      </c>
      <c r="T3448" s="11">
        <f t="shared" si="273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 s="13">
        <f t="shared" si="271"/>
        <v>77</v>
      </c>
      <c r="Q3449" s="10" t="s">
        <v>8315</v>
      </c>
      <c r="R3449" t="s">
        <v>8316</v>
      </c>
      <c r="S3449" s="11">
        <f t="shared" si="272"/>
        <v>42402.889027777783</v>
      </c>
      <c r="T3449" s="11">
        <f t="shared" si="273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 s="13">
        <f t="shared" si="271"/>
        <v>51.22</v>
      </c>
      <c r="Q3450" s="10" t="s">
        <v>8315</v>
      </c>
      <c r="R3450" t="s">
        <v>8316</v>
      </c>
      <c r="S3450" s="11">
        <f t="shared" si="272"/>
        <v>41960.119085648148</v>
      </c>
      <c r="T3450" s="11">
        <f t="shared" si="273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 s="13">
        <f t="shared" si="271"/>
        <v>68.25</v>
      </c>
      <c r="Q3451" s="10" t="s">
        <v>8315</v>
      </c>
      <c r="R3451" t="s">
        <v>8316</v>
      </c>
      <c r="S3451" s="11">
        <f t="shared" si="272"/>
        <v>42532.052523148144</v>
      </c>
      <c r="T3451" s="11">
        <f t="shared" si="273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 s="13">
        <f t="shared" si="271"/>
        <v>19.489999999999998</v>
      </c>
      <c r="Q3452" s="10" t="s">
        <v>8315</v>
      </c>
      <c r="R3452" t="s">
        <v>8316</v>
      </c>
      <c r="S3452" s="11">
        <f t="shared" si="272"/>
        <v>42036.704525462963</v>
      </c>
      <c r="T3452" s="11">
        <f t="shared" si="273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 s="13">
        <f t="shared" si="271"/>
        <v>41.13</v>
      </c>
      <c r="Q3453" s="10" t="s">
        <v>8315</v>
      </c>
      <c r="R3453" t="s">
        <v>8316</v>
      </c>
      <c r="S3453" s="11">
        <f t="shared" si="272"/>
        <v>42088.723692129628</v>
      </c>
      <c r="T3453" s="11">
        <f t="shared" si="273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 s="13">
        <f t="shared" si="271"/>
        <v>41.41</v>
      </c>
      <c r="Q3454" s="10" t="s">
        <v>8315</v>
      </c>
      <c r="R3454" t="s">
        <v>8316</v>
      </c>
      <c r="S3454" s="11">
        <f t="shared" si="272"/>
        <v>41820.639189814814</v>
      </c>
      <c r="T3454" s="11">
        <f t="shared" si="273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 s="13">
        <f t="shared" si="271"/>
        <v>27.5</v>
      </c>
      <c r="Q3455" s="10" t="s">
        <v>8315</v>
      </c>
      <c r="R3455" t="s">
        <v>8316</v>
      </c>
      <c r="S3455" s="11">
        <f t="shared" si="272"/>
        <v>42535.97865740741</v>
      </c>
      <c r="T3455" s="11">
        <f t="shared" si="273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 s="13">
        <f t="shared" si="271"/>
        <v>33.57</v>
      </c>
      <c r="Q3456" s="10" t="s">
        <v>8315</v>
      </c>
      <c r="R3456" t="s">
        <v>8316</v>
      </c>
      <c r="S3456" s="11">
        <f t="shared" si="272"/>
        <v>41821.698599537034</v>
      </c>
      <c r="T3456" s="11">
        <f t="shared" si="273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 s="13">
        <f t="shared" si="271"/>
        <v>145.87</v>
      </c>
      <c r="Q3457" s="10" t="s">
        <v>8315</v>
      </c>
      <c r="R3457" t="s">
        <v>8316</v>
      </c>
      <c r="S3457" s="11">
        <f t="shared" si="272"/>
        <v>42626.7503125</v>
      </c>
      <c r="T3457" s="11">
        <f t="shared" si="273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 s="13">
        <f t="shared" si="271"/>
        <v>358.69</v>
      </c>
      <c r="Q3458" s="10" t="s">
        <v>8315</v>
      </c>
      <c r="R3458" t="s">
        <v>8316</v>
      </c>
      <c r="S3458" s="11">
        <f t="shared" si="272"/>
        <v>41821.205636574072</v>
      </c>
      <c r="T3458" s="11">
        <f t="shared" si="273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3">
        <f t="shared" si="271"/>
        <v>50.98</v>
      </c>
      <c r="Q3459" s="10" t="s">
        <v>8315</v>
      </c>
      <c r="R3459" t="s">
        <v>8316</v>
      </c>
      <c r="S3459" s="11">
        <f t="shared" si="272"/>
        <v>42016.706678240742</v>
      </c>
      <c r="T3459" s="11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3">
        <f t="shared" si="271"/>
        <v>45.04</v>
      </c>
      <c r="Q3460" s="10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3">
        <f t="shared" si="271"/>
        <v>17.53</v>
      </c>
      <c r="Q3461" s="10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3">
        <f t="shared" si="271"/>
        <v>50</v>
      </c>
      <c r="Q3462" s="10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3">
        <f t="shared" si="271"/>
        <v>57.92</v>
      </c>
      <c r="Q3463" s="10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3">
        <f t="shared" si="271"/>
        <v>29.71</v>
      </c>
      <c r="Q3464" s="10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3">
        <f t="shared" si="271"/>
        <v>90.68</v>
      </c>
      <c r="Q3465" s="10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3">
        <f t="shared" si="271"/>
        <v>55.01</v>
      </c>
      <c r="Q3466" s="10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3">
        <f t="shared" si="271"/>
        <v>57.22</v>
      </c>
      <c r="Q3467" s="10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3">
        <f t="shared" si="271"/>
        <v>72.95</v>
      </c>
      <c r="Q3468" s="10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3">
        <f t="shared" si="271"/>
        <v>64.47</v>
      </c>
      <c r="Q3469" s="10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3">
        <f t="shared" si="271"/>
        <v>716.35</v>
      </c>
      <c r="Q3470" s="10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3">
        <f t="shared" si="271"/>
        <v>50.4</v>
      </c>
      <c r="Q3471" s="10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3">
        <f t="shared" si="271"/>
        <v>41.67</v>
      </c>
      <c r="Q3472" s="10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3">
        <f t="shared" si="271"/>
        <v>35.770000000000003</v>
      </c>
      <c r="Q3473" s="10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3">
        <f t="shared" si="271"/>
        <v>88.74</v>
      </c>
      <c r="Q3474" s="10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3">
        <f t="shared" si="271"/>
        <v>148.47999999999999</v>
      </c>
      <c r="Q3475" s="10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3">
        <f t="shared" si="271"/>
        <v>51.79</v>
      </c>
      <c r="Q3476" s="10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3">
        <f t="shared" si="271"/>
        <v>20</v>
      </c>
      <c r="Q3477" s="10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3">
        <f t="shared" si="271"/>
        <v>52</v>
      </c>
      <c r="Q3478" s="10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3">
        <f t="shared" si="271"/>
        <v>53.23</v>
      </c>
      <c r="Q3479" s="10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3">
        <f t="shared" si="271"/>
        <v>39.6</v>
      </c>
      <c r="Q3480" s="10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3">
        <f t="shared" si="271"/>
        <v>34.25</v>
      </c>
      <c r="Q3481" s="10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3">
        <f t="shared" si="271"/>
        <v>164.62</v>
      </c>
      <c r="Q3482" s="10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3">
        <f t="shared" si="271"/>
        <v>125.05</v>
      </c>
      <c r="Q3483" s="10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3">
        <f t="shared" si="271"/>
        <v>51.88</v>
      </c>
      <c r="Q3484" s="10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3">
        <f t="shared" si="271"/>
        <v>40.29</v>
      </c>
      <c r="Q3485" s="10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3">
        <f t="shared" si="271"/>
        <v>64.91</v>
      </c>
      <c r="Q3486" s="10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3">
        <f t="shared" si="271"/>
        <v>55.33</v>
      </c>
      <c r="Q3487" s="10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3">
        <f t="shared" si="271"/>
        <v>83.14</v>
      </c>
      <c r="Q3488" s="10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3">
        <f t="shared" si="271"/>
        <v>38.71</v>
      </c>
      <c r="Q3489" s="10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3">
        <f t="shared" si="271"/>
        <v>125.38</v>
      </c>
      <c r="Q3490" s="10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3">
        <f t="shared" si="271"/>
        <v>78.260000000000005</v>
      </c>
      <c r="Q3491" s="10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3">
        <f t="shared" si="271"/>
        <v>47.22</v>
      </c>
      <c r="Q3492" s="10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3">
        <f t="shared" si="271"/>
        <v>79.099999999999994</v>
      </c>
      <c r="Q3493" s="10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3">
        <f t="shared" si="271"/>
        <v>114.29</v>
      </c>
      <c r="Q3494" s="10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3">
        <f t="shared" si="271"/>
        <v>51.72</v>
      </c>
      <c r="Q3495" s="10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3">
        <f t="shared" si="271"/>
        <v>30.77</v>
      </c>
      <c r="Q3496" s="10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3">
        <f t="shared" si="271"/>
        <v>74.209999999999994</v>
      </c>
      <c r="Q3497" s="10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3">
        <f t="shared" si="271"/>
        <v>47.85</v>
      </c>
      <c r="Q3498" s="10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3">
        <f t="shared" si="271"/>
        <v>34.409999999999997</v>
      </c>
      <c r="Q3499" s="10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ref="O3500:O3563" si="275">ROUND(E3500/D3500*100,0)</f>
        <v>102</v>
      </c>
      <c r="P3500" s="13">
        <f t="shared" ref="P3500:P3563" si="276">IFERROR(ROUND(E3500/L3500,2),0)</f>
        <v>40.24</v>
      </c>
      <c r="Q3500" s="10" t="s">
        <v>8315</v>
      </c>
      <c r="R3500" t="s">
        <v>8316</v>
      </c>
      <c r="S3500" s="11">
        <f t="shared" ref="S3500:S3563" si="277">(((J3500/60)/60/24)+DATE(1970,1,1))</f>
        <v>42459.15861111111</v>
      </c>
      <c r="T3500" s="11">
        <f t="shared" ref="T3500:T3563" si="278">(((I3500/60)/60/24)+DATE(1970,1,1))</f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 s="13">
        <f t="shared" si="276"/>
        <v>60.29</v>
      </c>
      <c r="Q3501" s="10" t="s">
        <v>8315</v>
      </c>
      <c r="R3501" t="s">
        <v>8316</v>
      </c>
      <c r="S3501" s="11">
        <f t="shared" si="277"/>
        <v>42132.036168981482</v>
      </c>
      <c r="T3501" s="11">
        <f t="shared" si="278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 s="13">
        <f t="shared" si="276"/>
        <v>25.31</v>
      </c>
      <c r="Q3502" s="10" t="s">
        <v>8315</v>
      </c>
      <c r="R3502" t="s">
        <v>8316</v>
      </c>
      <c r="S3502" s="11">
        <f t="shared" si="277"/>
        <v>42419.91942129629</v>
      </c>
      <c r="T3502" s="11">
        <f t="shared" si="278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 s="13">
        <f t="shared" si="276"/>
        <v>35.950000000000003</v>
      </c>
      <c r="Q3503" s="10" t="s">
        <v>8315</v>
      </c>
      <c r="R3503" t="s">
        <v>8316</v>
      </c>
      <c r="S3503" s="11">
        <f t="shared" si="277"/>
        <v>42233.763831018514</v>
      </c>
      <c r="T3503" s="11">
        <f t="shared" si="278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 s="13">
        <f t="shared" si="276"/>
        <v>136</v>
      </c>
      <c r="Q3504" s="10" t="s">
        <v>8315</v>
      </c>
      <c r="R3504" t="s">
        <v>8316</v>
      </c>
      <c r="S3504" s="11">
        <f t="shared" si="277"/>
        <v>42430.839398148149</v>
      </c>
      <c r="T3504" s="11">
        <f t="shared" si="278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 s="13">
        <f t="shared" si="276"/>
        <v>70.760000000000005</v>
      </c>
      <c r="Q3505" s="10" t="s">
        <v>8315</v>
      </c>
      <c r="R3505" t="s">
        <v>8316</v>
      </c>
      <c r="S3505" s="11">
        <f t="shared" si="277"/>
        <v>42545.478333333333</v>
      </c>
      <c r="T3505" s="11">
        <f t="shared" si="278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 s="13">
        <f t="shared" si="276"/>
        <v>125</v>
      </c>
      <c r="Q3506" s="10" t="s">
        <v>8315</v>
      </c>
      <c r="R3506" t="s">
        <v>8316</v>
      </c>
      <c r="S3506" s="11">
        <f t="shared" si="277"/>
        <v>42297.748738425929</v>
      </c>
      <c r="T3506" s="11">
        <f t="shared" si="278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 s="13">
        <f t="shared" si="276"/>
        <v>66.510000000000005</v>
      </c>
      <c r="Q3507" s="10" t="s">
        <v>8315</v>
      </c>
      <c r="R3507" t="s">
        <v>8316</v>
      </c>
      <c r="S3507" s="11">
        <f t="shared" si="277"/>
        <v>41760.935706018521</v>
      </c>
      <c r="T3507" s="11">
        <f t="shared" si="278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 s="13">
        <f t="shared" si="276"/>
        <v>105</v>
      </c>
      <c r="Q3508" s="10" t="s">
        <v>8315</v>
      </c>
      <c r="R3508" t="s">
        <v>8316</v>
      </c>
      <c r="S3508" s="11">
        <f t="shared" si="277"/>
        <v>41829.734259259261</v>
      </c>
      <c r="T3508" s="11">
        <f t="shared" si="278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 s="13">
        <f t="shared" si="276"/>
        <v>145</v>
      </c>
      <c r="Q3509" s="10" t="s">
        <v>8315</v>
      </c>
      <c r="R3509" t="s">
        <v>8316</v>
      </c>
      <c r="S3509" s="11">
        <f t="shared" si="277"/>
        <v>42491.92288194444</v>
      </c>
      <c r="T3509" s="11">
        <f t="shared" si="278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 s="13">
        <f t="shared" si="276"/>
        <v>12</v>
      </c>
      <c r="Q3510" s="10" t="s">
        <v>8315</v>
      </c>
      <c r="R3510" t="s">
        <v>8316</v>
      </c>
      <c r="S3510" s="11">
        <f t="shared" si="277"/>
        <v>42477.729780092588</v>
      </c>
      <c r="T3510" s="11">
        <f t="shared" si="278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 s="13">
        <f t="shared" si="276"/>
        <v>96.67</v>
      </c>
      <c r="Q3511" s="10" t="s">
        <v>8315</v>
      </c>
      <c r="R3511" t="s">
        <v>8316</v>
      </c>
      <c r="S3511" s="11">
        <f t="shared" si="277"/>
        <v>41950.859560185185</v>
      </c>
      <c r="T3511" s="11">
        <f t="shared" si="278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 s="13">
        <f t="shared" si="276"/>
        <v>60.33</v>
      </c>
      <c r="Q3512" s="10" t="s">
        <v>8315</v>
      </c>
      <c r="R3512" t="s">
        <v>8316</v>
      </c>
      <c r="S3512" s="11">
        <f t="shared" si="277"/>
        <v>41802.62090277778</v>
      </c>
      <c r="T3512" s="11">
        <f t="shared" si="278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 s="13">
        <f t="shared" si="276"/>
        <v>79.89</v>
      </c>
      <c r="Q3513" s="10" t="s">
        <v>8315</v>
      </c>
      <c r="R3513" t="s">
        <v>8316</v>
      </c>
      <c r="S3513" s="11">
        <f t="shared" si="277"/>
        <v>41927.873784722222</v>
      </c>
      <c r="T3513" s="11">
        <f t="shared" si="278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 s="13">
        <f t="shared" si="276"/>
        <v>58.82</v>
      </c>
      <c r="Q3514" s="10" t="s">
        <v>8315</v>
      </c>
      <c r="R3514" t="s">
        <v>8316</v>
      </c>
      <c r="S3514" s="11">
        <f t="shared" si="277"/>
        <v>42057.536944444444</v>
      </c>
      <c r="T3514" s="11">
        <f t="shared" si="278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 s="13">
        <f t="shared" si="276"/>
        <v>75.34</v>
      </c>
      <c r="Q3515" s="10" t="s">
        <v>8315</v>
      </c>
      <c r="R3515" t="s">
        <v>8316</v>
      </c>
      <c r="S3515" s="11">
        <f t="shared" si="277"/>
        <v>41781.096203703702</v>
      </c>
      <c r="T3515" s="11">
        <f t="shared" si="278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 s="13">
        <f t="shared" si="276"/>
        <v>55</v>
      </c>
      <c r="Q3516" s="10" t="s">
        <v>8315</v>
      </c>
      <c r="R3516" t="s">
        <v>8316</v>
      </c>
      <c r="S3516" s="11">
        <f t="shared" si="277"/>
        <v>42020.846666666665</v>
      </c>
      <c r="T3516" s="11">
        <f t="shared" si="278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 s="13">
        <f t="shared" si="276"/>
        <v>66.959999999999994</v>
      </c>
      <c r="Q3517" s="10" t="s">
        <v>8315</v>
      </c>
      <c r="R3517" t="s">
        <v>8316</v>
      </c>
      <c r="S3517" s="11">
        <f t="shared" si="277"/>
        <v>42125.772812499999</v>
      </c>
      <c r="T3517" s="11">
        <f t="shared" si="278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 s="13">
        <f t="shared" si="276"/>
        <v>227.27</v>
      </c>
      <c r="Q3518" s="10" t="s">
        <v>8315</v>
      </c>
      <c r="R3518" t="s">
        <v>8316</v>
      </c>
      <c r="S3518" s="11">
        <f t="shared" si="277"/>
        <v>41856.010069444441</v>
      </c>
      <c r="T3518" s="11">
        <f t="shared" si="278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 s="13">
        <f t="shared" si="276"/>
        <v>307.69</v>
      </c>
      <c r="Q3519" s="10" t="s">
        <v>8315</v>
      </c>
      <c r="R3519" t="s">
        <v>8316</v>
      </c>
      <c r="S3519" s="11">
        <f t="shared" si="277"/>
        <v>41794.817523148151</v>
      </c>
      <c r="T3519" s="11">
        <f t="shared" si="278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 s="13">
        <f t="shared" si="276"/>
        <v>50.02</v>
      </c>
      <c r="Q3520" s="10" t="s">
        <v>8315</v>
      </c>
      <c r="R3520" t="s">
        <v>8316</v>
      </c>
      <c r="S3520" s="11">
        <f t="shared" si="277"/>
        <v>41893.783553240741</v>
      </c>
      <c r="T3520" s="11">
        <f t="shared" si="278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 s="13">
        <f t="shared" si="276"/>
        <v>72.39</v>
      </c>
      <c r="Q3521" s="10" t="s">
        <v>8315</v>
      </c>
      <c r="R3521" t="s">
        <v>8316</v>
      </c>
      <c r="S3521" s="11">
        <f t="shared" si="277"/>
        <v>42037.598958333328</v>
      </c>
      <c r="T3521" s="11">
        <f t="shared" si="278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 s="13">
        <f t="shared" si="276"/>
        <v>95.95</v>
      </c>
      <c r="Q3522" s="10" t="s">
        <v>8315</v>
      </c>
      <c r="R3522" t="s">
        <v>8316</v>
      </c>
      <c r="S3522" s="11">
        <f t="shared" si="277"/>
        <v>42227.824212962965</v>
      </c>
      <c r="T3522" s="11">
        <f t="shared" si="278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3">
        <f t="shared" si="276"/>
        <v>45.62</v>
      </c>
      <c r="Q3523" s="10" t="s">
        <v>8315</v>
      </c>
      <c r="R3523" t="s">
        <v>8316</v>
      </c>
      <c r="S3523" s="11">
        <f t="shared" si="277"/>
        <v>41881.361342592594</v>
      </c>
      <c r="T3523" s="11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3">
        <f t="shared" si="276"/>
        <v>41.03</v>
      </c>
      <c r="Q3524" s="10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3">
        <f t="shared" si="276"/>
        <v>56.83</v>
      </c>
      <c r="Q3525" s="10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3">
        <f t="shared" si="276"/>
        <v>137.24</v>
      </c>
      <c r="Q3526" s="10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3">
        <f t="shared" si="276"/>
        <v>75.709999999999994</v>
      </c>
      <c r="Q3527" s="10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3">
        <f t="shared" si="276"/>
        <v>99</v>
      </c>
      <c r="Q3528" s="10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3">
        <f t="shared" si="276"/>
        <v>81.569999999999993</v>
      </c>
      <c r="Q3529" s="10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3">
        <f t="shared" si="276"/>
        <v>45.11</v>
      </c>
      <c r="Q3530" s="10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3">
        <f t="shared" si="276"/>
        <v>36.67</v>
      </c>
      <c r="Q3531" s="10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3">
        <f t="shared" si="276"/>
        <v>125</v>
      </c>
      <c r="Q3532" s="10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3">
        <f t="shared" si="276"/>
        <v>49.23</v>
      </c>
      <c r="Q3533" s="10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3">
        <f t="shared" si="276"/>
        <v>42.3</v>
      </c>
      <c r="Q3534" s="10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3">
        <f t="shared" si="276"/>
        <v>78.88</v>
      </c>
      <c r="Q3535" s="10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3">
        <f t="shared" si="276"/>
        <v>38.28</v>
      </c>
      <c r="Q3536" s="10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3">
        <f t="shared" si="276"/>
        <v>44.85</v>
      </c>
      <c r="Q3537" s="10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3">
        <f t="shared" si="276"/>
        <v>13.53</v>
      </c>
      <c r="Q3538" s="10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3">
        <f t="shared" si="276"/>
        <v>43.5</v>
      </c>
      <c r="Q3539" s="10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3">
        <f t="shared" si="276"/>
        <v>30.95</v>
      </c>
      <c r="Q3540" s="10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3">
        <f t="shared" si="276"/>
        <v>55.23</v>
      </c>
      <c r="Q3541" s="10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3">
        <f t="shared" si="276"/>
        <v>46.13</v>
      </c>
      <c r="Q3542" s="10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3">
        <f t="shared" si="276"/>
        <v>39.380000000000003</v>
      </c>
      <c r="Q3543" s="10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3">
        <f t="shared" si="276"/>
        <v>66.150000000000006</v>
      </c>
      <c r="Q3544" s="10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3">
        <f t="shared" si="276"/>
        <v>54.14</v>
      </c>
      <c r="Q3545" s="10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3">
        <f t="shared" si="276"/>
        <v>104.17</v>
      </c>
      <c r="Q3546" s="10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3">
        <f t="shared" si="276"/>
        <v>31.38</v>
      </c>
      <c r="Q3547" s="10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3">
        <f t="shared" si="276"/>
        <v>59.21</v>
      </c>
      <c r="Q3548" s="10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3">
        <f t="shared" si="276"/>
        <v>119.18</v>
      </c>
      <c r="Q3549" s="10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3">
        <f t="shared" si="276"/>
        <v>164.62</v>
      </c>
      <c r="Q3550" s="10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3">
        <f t="shared" si="276"/>
        <v>24.29</v>
      </c>
      <c r="Q3551" s="10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3">
        <f t="shared" si="276"/>
        <v>40.94</v>
      </c>
      <c r="Q3552" s="10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3">
        <f t="shared" si="276"/>
        <v>61.1</v>
      </c>
      <c r="Q3553" s="10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3">
        <f t="shared" si="276"/>
        <v>38.65</v>
      </c>
      <c r="Q3554" s="10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3">
        <f t="shared" si="276"/>
        <v>56.2</v>
      </c>
      <c r="Q3555" s="10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3">
        <f t="shared" si="276"/>
        <v>107</v>
      </c>
      <c r="Q3556" s="10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3">
        <f t="shared" si="276"/>
        <v>171.43</v>
      </c>
      <c r="Q3557" s="10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3">
        <f t="shared" si="276"/>
        <v>110.5</v>
      </c>
      <c r="Q3558" s="10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3">
        <f t="shared" si="276"/>
        <v>179.28</v>
      </c>
      <c r="Q3559" s="10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3">
        <f t="shared" si="276"/>
        <v>22.91</v>
      </c>
      <c r="Q3560" s="10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3">
        <f t="shared" si="276"/>
        <v>43.13</v>
      </c>
      <c r="Q3561" s="10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3">
        <f t="shared" si="276"/>
        <v>46.89</v>
      </c>
      <c r="Q3562" s="10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3">
        <f t="shared" si="276"/>
        <v>47.41</v>
      </c>
      <c r="Q3563" s="10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ref="O3564:O3627" si="280">ROUND(E3564/D3564*100,0)</f>
        <v>149</v>
      </c>
      <c r="P3564" s="13">
        <f t="shared" ref="P3564:P3627" si="281">IFERROR(ROUND(E3564/L3564,2),0)</f>
        <v>15.13</v>
      </c>
      <c r="Q3564" s="10" t="s">
        <v>8315</v>
      </c>
      <c r="R3564" t="s">
        <v>8316</v>
      </c>
      <c r="S3564" s="11">
        <f t="shared" ref="S3564:S3627" si="282">(((J3564/60)/60/24)+DATE(1970,1,1))</f>
        <v>42433.761886574073</v>
      </c>
      <c r="T3564" s="11">
        <f t="shared" ref="T3564:T3627" si="283">(((I3564/60)/60/24)+DATE(1970,1,1))</f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 s="13">
        <f t="shared" si="281"/>
        <v>21.1</v>
      </c>
      <c r="Q3565" s="10" t="s">
        <v>8315</v>
      </c>
      <c r="R3565" t="s">
        <v>8316</v>
      </c>
      <c r="S3565" s="11">
        <f t="shared" si="282"/>
        <v>42555.671944444446</v>
      </c>
      <c r="T3565" s="11">
        <f t="shared" si="283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 s="13">
        <f t="shared" si="281"/>
        <v>59.12</v>
      </c>
      <c r="Q3566" s="10" t="s">
        <v>8315</v>
      </c>
      <c r="R3566" t="s">
        <v>8316</v>
      </c>
      <c r="S3566" s="11">
        <f t="shared" si="282"/>
        <v>42236.623252314821</v>
      </c>
      <c r="T3566" s="11">
        <f t="shared" si="283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 s="13">
        <f t="shared" si="281"/>
        <v>97.92</v>
      </c>
      <c r="Q3567" s="10" t="s">
        <v>8315</v>
      </c>
      <c r="R3567" t="s">
        <v>8316</v>
      </c>
      <c r="S3567" s="11">
        <f t="shared" si="282"/>
        <v>41974.743148148147</v>
      </c>
      <c r="T3567" s="11">
        <f t="shared" si="283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 s="13">
        <f t="shared" si="281"/>
        <v>55.13</v>
      </c>
      <c r="Q3568" s="10" t="s">
        <v>8315</v>
      </c>
      <c r="R3568" t="s">
        <v>8316</v>
      </c>
      <c r="S3568" s="11">
        <f t="shared" si="282"/>
        <v>41997.507905092592</v>
      </c>
      <c r="T3568" s="11">
        <f t="shared" si="283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 s="13">
        <f t="shared" si="281"/>
        <v>26.54</v>
      </c>
      <c r="Q3569" s="10" t="s">
        <v>8315</v>
      </c>
      <c r="R3569" t="s">
        <v>8316</v>
      </c>
      <c r="S3569" s="11">
        <f t="shared" si="282"/>
        <v>42135.810694444444</v>
      </c>
      <c r="T3569" s="11">
        <f t="shared" si="283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 s="13">
        <f t="shared" si="281"/>
        <v>58.42</v>
      </c>
      <c r="Q3570" s="10" t="s">
        <v>8315</v>
      </c>
      <c r="R3570" t="s">
        <v>8316</v>
      </c>
      <c r="S3570" s="11">
        <f t="shared" si="282"/>
        <v>41869.740671296298</v>
      </c>
      <c r="T3570" s="11">
        <f t="shared" si="283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 s="13">
        <f t="shared" si="281"/>
        <v>122.54</v>
      </c>
      <c r="Q3571" s="10" t="s">
        <v>8315</v>
      </c>
      <c r="R3571" t="s">
        <v>8316</v>
      </c>
      <c r="S3571" s="11">
        <f t="shared" si="282"/>
        <v>41982.688611111109</v>
      </c>
      <c r="T3571" s="11">
        <f t="shared" si="283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 s="13">
        <f t="shared" si="281"/>
        <v>87.96</v>
      </c>
      <c r="Q3572" s="10" t="s">
        <v>8315</v>
      </c>
      <c r="R3572" t="s">
        <v>8316</v>
      </c>
      <c r="S3572" s="11">
        <f t="shared" si="282"/>
        <v>41976.331979166673</v>
      </c>
      <c r="T3572" s="11">
        <f t="shared" si="283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 s="13">
        <f t="shared" si="281"/>
        <v>73.239999999999995</v>
      </c>
      <c r="Q3573" s="10" t="s">
        <v>8315</v>
      </c>
      <c r="R3573" t="s">
        <v>8316</v>
      </c>
      <c r="S3573" s="11">
        <f t="shared" si="282"/>
        <v>41912.858946759261</v>
      </c>
      <c r="T3573" s="11">
        <f t="shared" si="283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 s="13">
        <f t="shared" si="281"/>
        <v>55.56</v>
      </c>
      <c r="Q3574" s="10" t="s">
        <v>8315</v>
      </c>
      <c r="R3574" t="s">
        <v>8316</v>
      </c>
      <c r="S3574" s="11">
        <f t="shared" si="282"/>
        <v>42146.570393518516</v>
      </c>
      <c r="T3574" s="11">
        <f t="shared" si="283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 s="13">
        <f t="shared" si="281"/>
        <v>39.54</v>
      </c>
      <c r="Q3575" s="10" t="s">
        <v>8315</v>
      </c>
      <c r="R3575" t="s">
        <v>8316</v>
      </c>
      <c r="S3575" s="11">
        <f t="shared" si="282"/>
        <v>41921.375532407408</v>
      </c>
      <c r="T3575" s="11">
        <f t="shared" si="283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 s="13">
        <f t="shared" si="281"/>
        <v>136.78</v>
      </c>
      <c r="Q3576" s="10" t="s">
        <v>8315</v>
      </c>
      <c r="R3576" t="s">
        <v>8316</v>
      </c>
      <c r="S3576" s="11">
        <f t="shared" si="282"/>
        <v>41926.942685185182</v>
      </c>
      <c r="T3576" s="11">
        <f t="shared" si="283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 s="13">
        <f t="shared" si="281"/>
        <v>99.34</v>
      </c>
      <c r="Q3577" s="10" t="s">
        <v>8315</v>
      </c>
      <c r="R3577" t="s">
        <v>8316</v>
      </c>
      <c r="S3577" s="11">
        <f t="shared" si="282"/>
        <v>42561.783877314811</v>
      </c>
      <c r="T3577" s="11">
        <f t="shared" si="283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 s="13">
        <f t="shared" si="281"/>
        <v>20</v>
      </c>
      <c r="Q3578" s="10" t="s">
        <v>8315</v>
      </c>
      <c r="R3578" t="s">
        <v>8316</v>
      </c>
      <c r="S3578" s="11">
        <f t="shared" si="282"/>
        <v>42649.54923611111</v>
      </c>
      <c r="T3578" s="11">
        <f t="shared" si="283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 s="13">
        <f t="shared" si="281"/>
        <v>28.89</v>
      </c>
      <c r="Q3579" s="10" t="s">
        <v>8315</v>
      </c>
      <c r="R3579" t="s">
        <v>8316</v>
      </c>
      <c r="S3579" s="11">
        <f t="shared" si="282"/>
        <v>42093.786840277782</v>
      </c>
      <c r="T3579" s="11">
        <f t="shared" si="283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 s="13">
        <f t="shared" si="281"/>
        <v>40.549999999999997</v>
      </c>
      <c r="Q3580" s="10" t="s">
        <v>8315</v>
      </c>
      <c r="R3580" t="s">
        <v>8316</v>
      </c>
      <c r="S3580" s="11">
        <f t="shared" si="282"/>
        <v>42460.733530092592</v>
      </c>
      <c r="T3580" s="11">
        <f t="shared" si="283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 s="13">
        <f t="shared" si="281"/>
        <v>35.71</v>
      </c>
      <c r="Q3581" s="10" t="s">
        <v>8315</v>
      </c>
      <c r="R3581" t="s">
        <v>8316</v>
      </c>
      <c r="S3581" s="11">
        <f t="shared" si="282"/>
        <v>42430.762222222227</v>
      </c>
      <c r="T3581" s="11">
        <f t="shared" si="283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 s="13">
        <f t="shared" si="281"/>
        <v>37.96</v>
      </c>
      <c r="Q3582" s="10" t="s">
        <v>8315</v>
      </c>
      <c r="R3582" t="s">
        <v>8316</v>
      </c>
      <c r="S3582" s="11">
        <f t="shared" si="282"/>
        <v>42026.176180555558</v>
      </c>
      <c r="T3582" s="11">
        <f t="shared" si="283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 s="13">
        <f t="shared" si="281"/>
        <v>33.33</v>
      </c>
      <c r="Q3583" s="10" t="s">
        <v>8315</v>
      </c>
      <c r="R3583" t="s">
        <v>8316</v>
      </c>
      <c r="S3583" s="11">
        <f t="shared" si="282"/>
        <v>41836.471180555556</v>
      </c>
      <c r="T3583" s="11">
        <f t="shared" si="283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 s="13">
        <f t="shared" si="281"/>
        <v>58.57</v>
      </c>
      <c r="Q3584" s="10" t="s">
        <v>8315</v>
      </c>
      <c r="R3584" t="s">
        <v>8316</v>
      </c>
      <c r="S3584" s="11">
        <f t="shared" si="282"/>
        <v>42451.095856481479</v>
      </c>
      <c r="T3584" s="11">
        <f t="shared" si="283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 s="13">
        <f t="shared" si="281"/>
        <v>135.63</v>
      </c>
      <c r="Q3585" s="10" t="s">
        <v>8315</v>
      </c>
      <c r="R3585" t="s">
        <v>8316</v>
      </c>
      <c r="S3585" s="11">
        <f t="shared" si="282"/>
        <v>42418.425983796296</v>
      </c>
      <c r="T3585" s="11">
        <f t="shared" si="283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 s="13">
        <f t="shared" si="281"/>
        <v>30.94</v>
      </c>
      <c r="Q3586" s="10" t="s">
        <v>8315</v>
      </c>
      <c r="R3586" t="s">
        <v>8316</v>
      </c>
      <c r="S3586" s="11">
        <f t="shared" si="282"/>
        <v>42168.316481481481</v>
      </c>
      <c r="T3586" s="11">
        <f t="shared" si="283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3">
        <f t="shared" si="281"/>
        <v>176.09</v>
      </c>
      <c r="Q3587" s="10" t="s">
        <v>8315</v>
      </c>
      <c r="R3587" t="s">
        <v>8316</v>
      </c>
      <c r="S3587" s="11">
        <f t="shared" si="282"/>
        <v>41964.716319444444</v>
      </c>
      <c r="T3587" s="11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3">
        <f t="shared" si="281"/>
        <v>151.97999999999999</v>
      </c>
      <c r="Q3588" s="10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3">
        <f t="shared" si="281"/>
        <v>22.61</v>
      </c>
      <c r="Q3589" s="10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3">
        <f t="shared" si="281"/>
        <v>18.27</v>
      </c>
      <c r="Q3590" s="10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3">
        <f t="shared" si="281"/>
        <v>82.26</v>
      </c>
      <c r="Q3591" s="10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3">
        <f t="shared" si="281"/>
        <v>68.53</v>
      </c>
      <c r="Q3592" s="10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3">
        <f t="shared" si="281"/>
        <v>68.06</v>
      </c>
      <c r="Q3593" s="10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3">
        <f t="shared" si="281"/>
        <v>72.709999999999994</v>
      </c>
      <c r="Q3594" s="10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3">
        <f t="shared" si="281"/>
        <v>77.19</v>
      </c>
      <c r="Q3595" s="10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3">
        <f t="shared" si="281"/>
        <v>55.97</v>
      </c>
      <c r="Q3596" s="10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3">
        <f t="shared" si="281"/>
        <v>49.69</v>
      </c>
      <c r="Q3597" s="10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3">
        <f t="shared" si="281"/>
        <v>79</v>
      </c>
      <c r="Q3598" s="10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3">
        <f t="shared" si="281"/>
        <v>77.73</v>
      </c>
      <c r="Q3599" s="10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3">
        <f t="shared" si="281"/>
        <v>40.78</v>
      </c>
      <c r="Q3600" s="10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3">
        <f t="shared" si="281"/>
        <v>59.41</v>
      </c>
      <c r="Q3601" s="10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3">
        <f t="shared" si="281"/>
        <v>3.25</v>
      </c>
      <c r="Q3602" s="10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3">
        <f t="shared" si="281"/>
        <v>39.380000000000003</v>
      </c>
      <c r="Q3603" s="10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3">
        <f t="shared" si="281"/>
        <v>81.67</v>
      </c>
      <c r="Q3604" s="10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3">
        <f t="shared" si="281"/>
        <v>44.91</v>
      </c>
      <c r="Q3605" s="10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3">
        <f t="shared" si="281"/>
        <v>49.06</v>
      </c>
      <c r="Q3606" s="10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3">
        <f t="shared" si="281"/>
        <v>30.67</v>
      </c>
      <c r="Q3607" s="10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3">
        <f t="shared" si="281"/>
        <v>61.06</v>
      </c>
      <c r="Q3608" s="10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3">
        <f t="shared" si="281"/>
        <v>29</v>
      </c>
      <c r="Q3609" s="10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3">
        <f t="shared" si="281"/>
        <v>29.63</v>
      </c>
      <c r="Q3610" s="10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3">
        <f t="shared" si="281"/>
        <v>143.1</v>
      </c>
      <c r="Q3611" s="10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3">
        <f t="shared" si="281"/>
        <v>52.35</v>
      </c>
      <c r="Q3612" s="10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3">
        <f t="shared" si="281"/>
        <v>66.67</v>
      </c>
      <c r="Q3613" s="10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3">
        <f t="shared" si="281"/>
        <v>126.67</v>
      </c>
      <c r="Q3614" s="10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3">
        <f t="shared" si="281"/>
        <v>62.5</v>
      </c>
      <c r="Q3615" s="10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3">
        <f t="shared" si="281"/>
        <v>35.49</v>
      </c>
      <c r="Q3616" s="10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3">
        <f t="shared" si="281"/>
        <v>37.08</v>
      </c>
      <c r="Q3617" s="10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3">
        <f t="shared" si="281"/>
        <v>69.33</v>
      </c>
      <c r="Q3618" s="10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3">
        <f t="shared" si="281"/>
        <v>17.25</v>
      </c>
      <c r="Q3619" s="10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3">
        <f t="shared" si="281"/>
        <v>36.07</v>
      </c>
      <c r="Q3620" s="10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3">
        <f t="shared" si="281"/>
        <v>66.47</v>
      </c>
      <c r="Q3621" s="10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3">
        <f t="shared" si="281"/>
        <v>56.07</v>
      </c>
      <c r="Q3622" s="10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3">
        <f t="shared" si="281"/>
        <v>47.03</v>
      </c>
      <c r="Q3623" s="10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3">
        <f t="shared" si="281"/>
        <v>47.67</v>
      </c>
      <c r="Q3624" s="10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3">
        <f t="shared" si="281"/>
        <v>88.24</v>
      </c>
      <c r="Q3625" s="10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3">
        <f t="shared" si="281"/>
        <v>80.72</v>
      </c>
      <c r="Q3626" s="10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3">
        <f t="shared" si="281"/>
        <v>39.49</v>
      </c>
      <c r="Q3627" s="10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ref="O3628:O3691" si="285">ROUND(E3628/D3628*100,0)</f>
        <v>102</v>
      </c>
      <c r="P3628" s="13">
        <f t="shared" ref="P3628:P3691" si="286">IFERROR(ROUND(E3628/L3628,2),0)</f>
        <v>84.85</v>
      </c>
      <c r="Q3628" s="10" t="s">
        <v>8315</v>
      </c>
      <c r="R3628" t="s">
        <v>8316</v>
      </c>
      <c r="S3628" s="11">
        <f t="shared" ref="S3628:S3691" si="287">(((J3628/60)/60/24)+DATE(1970,1,1))</f>
        <v>41846.667326388888</v>
      </c>
      <c r="T3628" s="11">
        <f t="shared" ref="T3628:T3691" si="288">(((I3628/60)/60/24)+DATE(1970,1,1))</f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 s="13">
        <f t="shared" si="286"/>
        <v>68.97</v>
      </c>
      <c r="Q3629" s="10" t="s">
        <v>8315</v>
      </c>
      <c r="R3629" t="s">
        <v>8316</v>
      </c>
      <c r="S3629" s="11">
        <f t="shared" si="287"/>
        <v>42460.741747685184</v>
      </c>
      <c r="T3629" s="11">
        <f t="shared" si="288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8315</v>
      </c>
      <c r="R3630" t="s">
        <v>8357</v>
      </c>
      <c r="S3630" s="11">
        <f t="shared" si="287"/>
        <v>42291.833287037036</v>
      </c>
      <c r="T3630" s="11">
        <f t="shared" si="288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8315</v>
      </c>
      <c r="R3631" t="s">
        <v>8357</v>
      </c>
      <c r="S3631" s="11">
        <f t="shared" si="287"/>
        <v>42437.094490740739</v>
      </c>
      <c r="T3631" s="11">
        <f t="shared" si="288"/>
        <v>42495.708333333328</v>
      </c>
      <c r="U3631">
        <f t="shared" si="284"/>
        <v>2016</v>
      </c>
    </row>
    <row r="3632" spans="1:21" ht="60" hidden="1" x14ac:dyDescent="0.25">
      <c r="A3632">
        <v>3785</v>
      </c>
      <c r="B3632" s="3" t="s">
        <v>3782</v>
      </c>
      <c r="C3632" s="3" t="s">
        <v>7895</v>
      </c>
      <c r="D3632" s="6">
        <v>2000</v>
      </c>
      <c r="E3632" s="8">
        <v>3015</v>
      </c>
      <c r="F3632" t="s">
        <v>8218</v>
      </c>
      <c r="G3632" t="s">
        <v>8224</v>
      </c>
      <c r="H3632" t="s">
        <v>8246</v>
      </c>
      <c r="I3632">
        <v>1470132180</v>
      </c>
      <c r="J3632">
        <v>1467040769</v>
      </c>
      <c r="K3632" t="b">
        <v>0</v>
      </c>
      <c r="L3632">
        <v>30</v>
      </c>
      <c r="M3632" t="b">
        <v>1</v>
      </c>
      <c r="N3632" t="s">
        <v>8303</v>
      </c>
      <c r="O3632">
        <f t="shared" si="285"/>
        <v>151</v>
      </c>
      <c r="P3632">
        <f t="shared" si="286"/>
        <v>100.5</v>
      </c>
      <c r="Q3632" s="10" t="s">
        <v>8315</v>
      </c>
      <c r="R3632" t="s">
        <v>8357</v>
      </c>
      <c r="S3632" s="11">
        <f t="shared" si="287"/>
        <v>42548.63853009259</v>
      </c>
      <c r="T3632" s="11">
        <f t="shared" si="288"/>
        <v>42584.418749999997</v>
      </c>
      <c r="U3632">
        <f t="shared" si="284"/>
        <v>2016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8315</v>
      </c>
      <c r="R3633" t="s">
        <v>8357</v>
      </c>
      <c r="S3633" s="11">
        <f t="shared" si="287"/>
        <v>41880.753437499996</v>
      </c>
      <c r="T3633" s="11">
        <f t="shared" si="288"/>
        <v>41905.165972222225</v>
      </c>
      <c r="U3633">
        <f t="shared" si="284"/>
        <v>2014</v>
      </c>
    </row>
    <row r="3634" spans="1:21" ht="60" hidden="1" x14ac:dyDescent="0.25">
      <c r="A3634">
        <v>3782</v>
      </c>
      <c r="B3634" s="3" t="s">
        <v>3779</v>
      </c>
      <c r="C3634" s="3" t="s">
        <v>7892</v>
      </c>
      <c r="D3634" s="6">
        <v>2000</v>
      </c>
      <c r="E3634" s="8">
        <v>2035</v>
      </c>
      <c r="F3634" t="s">
        <v>8218</v>
      </c>
      <c r="G3634" t="s">
        <v>8224</v>
      </c>
      <c r="H3634" t="s">
        <v>8246</v>
      </c>
      <c r="I3634">
        <v>1469401200</v>
      </c>
      <c r="J3634">
        <v>1466887297</v>
      </c>
      <c r="K3634" t="b">
        <v>0</v>
      </c>
      <c r="L3634">
        <v>27</v>
      </c>
      <c r="M3634" t="b">
        <v>1</v>
      </c>
      <c r="N3634" t="s">
        <v>8303</v>
      </c>
      <c r="O3634">
        <f t="shared" si="285"/>
        <v>102</v>
      </c>
      <c r="P3634">
        <f t="shared" si="286"/>
        <v>75.37</v>
      </c>
      <c r="Q3634" s="10" t="s">
        <v>8315</v>
      </c>
      <c r="R3634" t="s">
        <v>8357</v>
      </c>
      <c r="S3634" s="11">
        <f t="shared" si="287"/>
        <v>42546.862233796302</v>
      </c>
      <c r="T3634" s="11">
        <f t="shared" si="288"/>
        <v>42575.958333333328</v>
      </c>
      <c r="U3634">
        <f t="shared" si="284"/>
        <v>2016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8315</v>
      </c>
      <c r="R3635" t="s">
        <v>8357</v>
      </c>
      <c r="S3635" s="11">
        <f t="shared" si="287"/>
        <v>42649.623460648145</v>
      </c>
      <c r="T3635" s="11">
        <f t="shared" si="288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8315</v>
      </c>
      <c r="R3636" t="s">
        <v>8357</v>
      </c>
      <c r="S3636" s="11">
        <f t="shared" si="287"/>
        <v>42701.166365740741</v>
      </c>
      <c r="T3636" s="11">
        <f t="shared" si="288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8315</v>
      </c>
      <c r="R3637" t="s">
        <v>8357</v>
      </c>
      <c r="S3637" s="11">
        <f t="shared" si="287"/>
        <v>42450.88282407407</v>
      </c>
      <c r="T3637" s="11">
        <f t="shared" si="288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8315</v>
      </c>
      <c r="R3638" t="s">
        <v>8357</v>
      </c>
      <c r="S3638" s="11">
        <f t="shared" si="287"/>
        <v>42226.694780092599</v>
      </c>
      <c r="T3638" s="11">
        <f t="shared" si="288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8315</v>
      </c>
      <c r="R3639" t="s">
        <v>8357</v>
      </c>
      <c r="S3639" s="11">
        <f t="shared" si="287"/>
        <v>41975.700636574074</v>
      </c>
      <c r="T3639" s="11">
        <f t="shared" si="288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8315</v>
      </c>
      <c r="R3640" t="s">
        <v>8357</v>
      </c>
      <c r="S3640" s="11">
        <f t="shared" si="287"/>
        <v>42053.672824074078</v>
      </c>
      <c r="T3640" s="11">
        <f t="shared" si="288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8315</v>
      </c>
      <c r="R3641" t="s">
        <v>8357</v>
      </c>
      <c r="S3641" s="11">
        <f t="shared" si="287"/>
        <v>42590.677152777775</v>
      </c>
      <c r="T3641" s="11">
        <f t="shared" si="288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8315</v>
      </c>
      <c r="R3642" t="s">
        <v>8357</v>
      </c>
      <c r="S3642" s="11">
        <f t="shared" si="287"/>
        <v>42104.781597222223</v>
      </c>
      <c r="T3642" s="11">
        <f t="shared" si="288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1">
        <f t="shared" si="287"/>
        <v>41899.627071759263</v>
      </c>
      <c r="T3643" s="11">
        <f t="shared" si="288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1">
        <f t="shared" si="287"/>
        <v>42297.816284722227</v>
      </c>
      <c r="T3644" s="11">
        <f t="shared" si="288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1">
        <f t="shared" si="287"/>
        <v>42285.143969907411</v>
      </c>
      <c r="T3645" s="11">
        <f t="shared" si="288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1">
        <f t="shared" si="287"/>
        <v>42409.241747685184</v>
      </c>
      <c r="T3646" s="11">
        <f t="shared" si="288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1">
        <f t="shared" si="287"/>
        <v>42665.970347222217</v>
      </c>
      <c r="T3647" s="11">
        <f t="shared" si="288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1">
        <f t="shared" si="287"/>
        <v>42140.421319444446</v>
      </c>
      <c r="T3648" s="11">
        <f t="shared" si="288"/>
        <v>42171.979166666672</v>
      </c>
      <c r="U3648">
        <f t="shared" si="284"/>
        <v>2015</v>
      </c>
    </row>
    <row r="3649" spans="1:21" ht="60" hidden="1" x14ac:dyDescent="0.25">
      <c r="A3649">
        <v>3770</v>
      </c>
      <c r="B3649" s="3" t="s">
        <v>3767</v>
      </c>
      <c r="C3649" s="3" t="s">
        <v>7880</v>
      </c>
      <c r="D3649" s="6">
        <v>2000</v>
      </c>
      <c r="E3649" s="8">
        <v>2000</v>
      </c>
      <c r="F3649" t="s">
        <v>8218</v>
      </c>
      <c r="G3649" t="s">
        <v>8224</v>
      </c>
      <c r="H3649" t="s">
        <v>8246</v>
      </c>
      <c r="I3649">
        <v>1434234010</v>
      </c>
      <c r="J3649">
        <v>1431642010</v>
      </c>
      <c r="K3649" t="b">
        <v>0</v>
      </c>
      <c r="L3649">
        <v>20</v>
      </c>
      <c r="M3649" t="b">
        <v>1</v>
      </c>
      <c r="N3649" t="s">
        <v>8303</v>
      </c>
      <c r="O3649">
        <f t="shared" si="285"/>
        <v>100</v>
      </c>
      <c r="P3649">
        <f t="shared" si="286"/>
        <v>100</v>
      </c>
      <c r="Q3649" s="10" t="s">
        <v>8315</v>
      </c>
      <c r="R3649" t="s">
        <v>8357</v>
      </c>
      <c r="S3649" s="11">
        <f t="shared" si="287"/>
        <v>42138.930671296301</v>
      </c>
      <c r="T3649" s="11">
        <f t="shared" si="288"/>
        <v>42168.930671296301</v>
      </c>
      <c r="U3649">
        <f t="shared" si="284"/>
        <v>2015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 s="13">
        <f t="shared" si="286"/>
        <v>550.04</v>
      </c>
      <c r="Q3650" s="10" t="s">
        <v>8315</v>
      </c>
      <c r="R3650" t="s">
        <v>8316</v>
      </c>
      <c r="S3650" s="11">
        <f t="shared" si="287"/>
        <v>41887.292187500003</v>
      </c>
      <c r="T3650" s="11">
        <f t="shared" si="288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3">
        <f t="shared" si="286"/>
        <v>97.5</v>
      </c>
      <c r="Q3651" s="10" t="s">
        <v>8315</v>
      </c>
      <c r="R3651" t="s">
        <v>8316</v>
      </c>
      <c r="S3651" s="11">
        <f t="shared" si="287"/>
        <v>41780.712893518517</v>
      </c>
      <c r="T3651" s="11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3">
        <f t="shared" si="286"/>
        <v>29.41</v>
      </c>
      <c r="Q3652" s="10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3">
        <f t="shared" si="286"/>
        <v>57.78</v>
      </c>
      <c r="Q3653" s="10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3">
        <f t="shared" si="286"/>
        <v>44.24</v>
      </c>
      <c r="Q3654" s="10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3">
        <f t="shared" si="286"/>
        <v>60.91</v>
      </c>
      <c r="Q3655" s="10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3">
        <f t="shared" si="286"/>
        <v>68.84</v>
      </c>
      <c r="Q3656" s="10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3">
        <f t="shared" si="286"/>
        <v>73.58</v>
      </c>
      <c r="Q3657" s="10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3">
        <f t="shared" si="286"/>
        <v>115.02</v>
      </c>
      <c r="Q3658" s="10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3">
        <f t="shared" si="286"/>
        <v>110.75</v>
      </c>
      <c r="Q3659" s="10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3">
        <f t="shared" si="286"/>
        <v>75.5</v>
      </c>
      <c r="Q3660" s="10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3">
        <f t="shared" si="286"/>
        <v>235.46</v>
      </c>
      <c r="Q3661" s="10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3">
        <f t="shared" si="286"/>
        <v>11.36</v>
      </c>
      <c r="Q3662" s="10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3">
        <f t="shared" si="286"/>
        <v>92.5</v>
      </c>
      <c r="Q3663" s="10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3">
        <f t="shared" si="286"/>
        <v>202.85</v>
      </c>
      <c r="Q3664" s="10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3">
        <f t="shared" si="286"/>
        <v>26</v>
      </c>
      <c r="Q3665" s="10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3">
        <f t="shared" si="286"/>
        <v>46.05</v>
      </c>
      <c r="Q3666" s="10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3">
        <f t="shared" si="286"/>
        <v>51</v>
      </c>
      <c r="Q3667" s="10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3">
        <f t="shared" si="286"/>
        <v>31.58</v>
      </c>
      <c r="Q3668" s="10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3">
        <f t="shared" si="286"/>
        <v>53.36</v>
      </c>
      <c r="Q3669" s="10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3">
        <f t="shared" si="286"/>
        <v>36.96</v>
      </c>
      <c r="Q3670" s="10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3">
        <f t="shared" si="286"/>
        <v>81.290000000000006</v>
      </c>
      <c r="Q3671" s="10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3">
        <f t="shared" si="286"/>
        <v>20.079999999999998</v>
      </c>
      <c r="Q3672" s="10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3">
        <f t="shared" si="286"/>
        <v>88.25</v>
      </c>
      <c r="Q3673" s="10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3">
        <f t="shared" si="286"/>
        <v>53.44</v>
      </c>
      <c r="Q3674" s="10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3">
        <f t="shared" si="286"/>
        <v>39.869999999999997</v>
      </c>
      <c r="Q3675" s="10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3">
        <f t="shared" si="286"/>
        <v>145.16</v>
      </c>
      <c r="Q3676" s="10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3">
        <f t="shared" si="286"/>
        <v>23.33</v>
      </c>
      <c r="Q3677" s="10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3">
        <f t="shared" si="286"/>
        <v>64.38</v>
      </c>
      <c r="Q3678" s="10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3">
        <f t="shared" si="286"/>
        <v>62.05</v>
      </c>
      <c r="Q3679" s="10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3">
        <f t="shared" si="286"/>
        <v>66.13</v>
      </c>
      <c r="Q3680" s="10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3">
        <f t="shared" si="286"/>
        <v>73.400000000000006</v>
      </c>
      <c r="Q3681" s="10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3">
        <f t="shared" si="286"/>
        <v>99.5</v>
      </c>
      <c r="Q3682" s="10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3">
        <f t="shared" si="286"/>
        <v>62.17</v>
      </c>
      <c r="Q3683" s="10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3">
        <f t="shared" si="286"/>
        <v>62.33</v>
      </c>
      <c r="Q3684" s="10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3">
        <f t="shared" si="286"/>
        <v>58.79</v>
      </c>
      <c r="Q3685" s="10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3">
        <f t="shared" si="286"/>
        <v>45.35</v>
      </c>
      <c r="Q3686" s="10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3">
        <f t="shared" si="286"/>
        <v>41.94</v>
      </c>
      <c r="Q3687" s="10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3">
        <f t="shared" si="286"/>
        <v>59.17</v>
      </c>
      <c r="Q3688" s="10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3">
        <f t="shared" si="286"/>
        <v>200.49</v>
      </c>
      <c r="Q3689" s="10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3">
        <f t="shared" si="286"/>
        <v>83.97</v>
      </c>
      <c r="Q3690" s="10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3">
        <f t="shared" si="286"/>
        <v>57.26</v>
      </c>
      <c r="Q3691" s="10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ref="O3692:O3755" si="290">ROUND(E3692/D3692*100,0)</f>
        <v>120</v>
      </c>
      <c r="P3692" s="13">
        <f t="shared" ref="P3692:P3755" si="291">IFERROR(ROUND(E3692/L3692,2),0)</f>
        <v>58.06</v>
      </c>
      <c r="Q3692" s="10" t="s">
        <v>8315</v>
      </c>
      <c r="R3692" t="s">
        <v>8316</v>
      </c>
      <c r="S3692" s="11">
        <f t="shared" ref="S3692:S3755" si="292">(((J3692/60)/60/24)+DATE(1970,1,1))</f>
        <v>41940.598182870373</v>
      </c>
      <c r="T3692" s="11">
        <f t="shared" ref="T3692:T3755" si="293">(((I3692/60)/60/24)+DATE(1970,1,1))</f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 s="13">
        <f t="shared" si="291"/>
        <v>186.8</v>
      </c>
      <c r="Q3693" s="10" t="s">
        <v>8315</v>
      </c>
      <c r="R3693" t="s">
        <v>8316</v>
      </c>
      <c r="S3693" s="11">
        <f t="shared" si="292"/>
        <v>42020.700567129628</v>
      </c>
      <c r="T3693" s="11">
        <f t="shared" si="293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 s="13">
        <f t="shared" si="291"/>
        <v>74.12</v>
      </c>
      <c r="Q3694" s="10" t="s">
        <v>8315</v>
      </c>
      <c r="R3694" t="s">
        <v>8316</v>
      </c>
      <c r="S3694" s="11">
        <f t="shared" si="292"/>
        <v>41891.96503472222</v>
      </c>
      <c r="T3694" s="11">
        <f t="shared" si="293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 s="13">
        <f t="shared" si="291"/>
        <v>30.71</v>
      </c>
      <c r="Q3695" s="10" t="s">
        <v>8315</v>
      </c>
      <c r="R3695" t="s">
        <v>8316</v>
      </c>
      <c r="S3695" s="11">
        <f t="shared" si="292"/>
        <v>42309.191307870366</v>
      </c>
      <c r="T3695" s="11">
        <f t="shared" si="293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 s="13">
        <f t="shared" si="291"/>
        <v>62.67</v>
      </c>
      <c r="Q3696" s="10" t="s">
        <v>8315</v>
      </c>
      <c r="R3696" t="s">
        <v>8316</v>
      </c>
      <c r="S3696" s="11">
        <f t="shared" si="292"/>
        <v>42490.133877314816</v>
      </c>
      <c r="T3696" s="11">
        <f t="shared" si="293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 s="13">
        <f t="shared" si="291"/>
        <v>121.36</v>
      </c>
      <c r="Q3697" s="10" t="s">
        <v>8315</v>
      </c>
      <c r="R3697" t="s">
        <v>8316</v>
      </c>
      <c r="S3697" s="11">
        <f t="shared" si="292"/>
        <v>41995.870486111111</v>
      </c>
      <c r="T3697" s="11">
        <f t="shared" si="293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 s="13">
        <f t="shared" si="291"/>
        <v>39.74</v>
      </c>
      <c r="Q3698" s="10" t="s">
        <v>8315</v>
      </c>
      <c r="R3698" t="s">
        <v>8316</v>
      </c>
      <c r="S3698" s="11">
        <f t="shared" si="292"/>
        <v>41988.617083333331</v>
      </c>
      <c r="T3698" s="11">
        <f t="shared" si="293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 s="13">
        <f t="shared" si="291"/>
        <v>72</v>
      </c>
      <c r="Q3699" s="10" t="s">
        <v>8315</v>
      </c>
      <c r="R3699" t="s">
        <v>8316</v>
      </c>
      <c r="S3699" s="11">
        <f t="shared" si="292"/>
        <v>42479.465833333335</v>
      </c>
      <c r="T3699" s="11">
        <f t="shared" si="293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 s="13">
        <f t="shared" si="291"/>
        <v>40.630000000000003</v>
      </c>
      <c r="Q3700" s="10" t="s">
        <v>8315</v>
      </c>
      <c r="R3700" t="s">
        <v>8316</v>
      </c>
      <c r="S3700" s="11">
        <f t="shared" si="292"/>
        <v>42401.806562500002</v>
      </c>
      <c r="T3700" s="11">
        <f t="shared" si="293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 s="13">
        <f t="shared" si="291"/>
        <v>63</v>
      </c>
      <c r="Q3701" s="10" t="s">
        <v>8315</v>
      </c>
      <c r="R3701" t="s">
        <v>8316</v>
      </c>
      <c r="S3701" s="11">
        <f t="shared" si="292"/>
        <v>41897.602037037039</v>
      </c>
      <c r="T3701" s="11">
        <f t="shared" si="293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 s="13">
        <f t="shared" si="291"/>
        <v>33.67</v>
      </c>
      <c r="Q3702" s="10" t="s">
        <v>8315</v>
      </c>
      <c r="R3702" t="s">
        <v>8316</v>
      </c>
      <c r="S3702" s="11">
        <f t="shared" si="292"/>
        <v>41882.585648148146</v>
      </c>
      <c r="T3702" s="11">
        <f t="shared" si="293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 s="13">
        <f t="shared" si="291"/>
        <v>38.590000000000003</v>
      </c>
      <c r="Q3703" s="10" t="s">
        <v>8315</v>
      </c>
      <c r="R3703" t="s">
        <v>8316</v>
      </c>
      <c r="S3703" s="11">
        <f t="shared" si="292"/>
        <v>42129.541585648149</v>
      </c>
      <c r="T3703" s="11">
        <f t="shared" si="293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 s="13">
        <f t="shared" si="291"/>
        <v>155.94999999999999</v>
      </c>
      <c r="Q3704" s="10" t="s">
        <v>8315</v>
      </c>
      <c r="R3704" t="s">
        <v>8316</v>
      </c>
      <c r="S3704" s="11">
        <f t="shared" si="292"/>
        <v>42524.53800925926</v>
      </c>
      <c r="T3704" s="11">
        <f t="shared" si="293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 s="13">
        <f t="shared" si="291"/>
        <v>43.2</v>
      </c>
      <c r="Q3705" s="10" t="s">
        <v>8315</v>
      </c>
      <c r="R3705" t="s">
        <v>8316</v>
      </c>
      <c r="S3705" s="11">
        <f t="shared" si="292"/>
        <v>42556.504490740743</v>
      </c>
      <c r="T3705" s="11">
        <f t="shared" si="293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 s="13">
        <f t="shared" si="291"/>
        <v>15.15</v>
      </c>
      <c r="Q3706" s="10" t="s">
        <v>8315</v>
      </c>
      <c r="R3706" t="s">
        <v>8316</v>
      </c>
      <c r="S3706" s="11">
        <f t="shared" si="292"/>
        <v>42461.689745370371</v>
      </c>
      <c r="T3706" s="11">
        <f t="shared" si="293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 s="13">
        <f t="shared" si="291"/>
        <v>83.57</v>
      </c>
      <c r="Q3707" s="10" t="s">
        <v>8315</v>
      </c>
      <c r="R3707" t="s">
        <v>8316</v>
      </c>
      <c r="S3707" s="11">
        <f t="shared" si="292"/>
        <v>41792.542986111112</v>
      </c>
      <c r="T3707" s="11">
        <f t="shared" si="293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 s="13">
        <f t="shared" si="291"/>
        <v>140</v>
      </c>
      <c r="Q3708" s="10" t="s">
        <v>8315</v>
      </c>
      <c r="R3708" t="s">
        <v>8316</v>
      </c>
      <c r="S3708" s="11">
        <f t="shared" si="292"/>
        <v>41879.913761574076</v>
      </c>
      <c r="T3708" s="11">
        <f t="shared" si="293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 s="13">
        <f t="shared" si="291"/>
        <v>80.87</v>
      </c>
      <c r="Q3709" s="10" t="s">
        <v>8315</v>
      </c>
      <c r="R3709" t="s">
        <v>8316</v>
      </c>
      <c r="S3709" s="11">
        <f t="shared" si="292"/>
        <v>42552.048356481479</v>
      </c>
      <c r="T3709" s="11">
        <f t="shared" si="293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 s="13">
        <f t="shared" si="291"/>
        <v>53.85</v>
      </c>
      <c r="Q3710" s="10" t="s">
        <v>8315</v>
      </c>
      <c r="R3710" t="s">
        <v>8316</v>
      </c>
      <c r="S3710" s="11">
        <f t="shared" si="292"/>
        <v>41810.142199074071</v>
      </c>
      <c r="T3710" s="11">
        <f t="shared" si="293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 s="13">
        <f t="shared" si="291"/>
        <v>30.93</v>
      </c>
      <c r="Q3711" s="10" t="s">
        <v>8315</v>
      </c>
      <c r="R3711" t="s">
        <v>8316</v>
      </c>
      <c r="S3711" s="11">
        <f t="shared" si="292"/>
        <v>41785.707708333335</v>
      </c>
      <c r="T3711" s="11">
        <f t="shared" si="293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 s="13">
        <f t="shared" si="291"/>
        <v>67.959999999999994</v>
      </c>
      <c r="Q3712" s="10" t="s">
        <v>8315</v>
      </c>
      <c r="R3712" t="s">
        <v>8316</v>
      </c>
      <c r="S3712" s="11">
        <f t="shared" si="292"/>
        <v>42072.576249999998</v>
      </c>
      <c r="T3712" s="11">
        <f t="shared" si="293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 s="13">
        <f t="shared" si="291"/>
        <v>27.14</v>
      </c>
      <c r="Q3713" s="10" t="s">
        <v>8315</v>
      </c>
      <c r="R3713" t="s">
        <v>8316</v>
      </c>
      <c r="S3713" s="11">
        <f t="shared" si="292"/>
        <v>41779.724224537036</v>
      </c>
      <c r="T3713" s="11">
        <f t="shared" si="293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 s="13">
        <f t="shared" si="291"/>
        <v>110.87</v>
      </c>
      <c r="Q3714" s="10" t="s">
        <v>8315</v>
      </c>
      <c r="R3714" t="s">
        <v>8316</v>
      </c>
      <c r="S3714" s="11">
        <f t="shared" si="292"/>
        <v>42134.172071759262</v>
      </c>
      <c r="T3714" s="11">
        <f t="shared" si="293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3">
        <f t="shared" si="291"/>
        <v>106.84</v>
      </c>
      <c r="Q3715" s="10" t="s">
        <v>8315</v>
      </c>
      <c r="R3715" t="s">
        <v>8316</v>
      </c>
      <c r="S3715" s="11">
        <f t="shared" si="292"/>
        <v>42505.738032407404</v>
      </c>
      <c r="T3715" s="11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3">
        <f t="shared" si="291"/>
        <v>105.52</v>
      </c>
      <c r="Q3716" s="10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3">
        <f t="shared" si="291"/>
        <v>132.96</v>
      </c>
      <c r="Q3717" s="10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3">
        <f t="shared" si="291"/>
        <v>51.92</v>
      </c>
      <c r="Q3718" s="10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3">
        <f t="shared" si="291"/>
        <v>310</v>
      </c>
      <c r="Q3719" s="10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3">
        <f t="shared" si="291"/>
        <v>26.02</v>
      </c>
      <c r="Q3720" s="10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3">
        <f t="shared" si="291"/>
        <v>105</v>
      </c>
      <c r="Q3721" s="10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3">
        <f t="shared" si="291"/>
        <v>86.23</v>
      </c>
      <c r="Q3722" s="10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3">
        <f t="shared" si="291"/>
        <v>114.55</v>
      </c>
      <c r="Q3723" s="10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3">
        <f t="shared" si="291"/>
        <v>47.66</v>
      </c>
      <c r="Q3724" s="10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3">
        <f t="shared" si="291"/>
        <v>72.89</v>
      </c>
      <c r="Q3725" s="10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3">
        <f t="shared" si="291"/>
        <v>49.55</v>
      </c>
      <c r="Q3726" s="10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3">
        <f t="shared" si="291"/>
        <v>25.4</v>
      </c>
      <c r="Q3727" s="10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3">
        <f t="shared" si="291"/>
        <v>62.59</v>
      </c>
      <c r="Q3728" s="10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3">
        <f t="shared" si="291"/>
        <v>61.06</v>
      </c>
      <c r="Q3729" s="10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3">
        <f t="shared" si="291"/>
        <v>60.06</v>
      </c>
      <c r="Q3730" s="10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3">
        <f t="shared" si="291"/>
        <v>72.400000000000006</v>
      </c>
      <c r="Q3731" s="10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3">
        <f t="shared" si="291"/>
        <v>100</v>
      </c>
      <c r="Q3732" s="10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3">
        <f t="shared" si="291"/>
        <v>51.67</v>
      </c>
      <c r="Q3733" s="10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3">
        <f t="shared" si="291"/>
        <v>32.75</v>
      </c>
      <c r="Q3734" s="10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3">
        <f t="shared" si="291"/>
        <v>0</v>
      </c>
      <c r="Q3735" s="10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3">
        <f t="shared" si="291"/>
        <v>61</v>
      </c>
      <c r="Q3736" s="10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3">
        <f t="shared" si="291"/>
        <v>10</v>
      </c>
      <c r="Q3737" s="10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3">
        <f t="shared" si="291"/>
        <v>10</v>
      </c>
      <c r="Q3738" s="10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3">
        <f t="shared" si="291"/>
        <v>37.5</v>
      </c>
      <c r="Q3739" s="10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3">
        <f t="shared" si="291"/>
        <v>45</v>
      </c>
      <c r="Q3740" s="10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3">
        <f t="shared" si="291"/>
        <v>100.63</v>
      </c>
      <c r="Q3741" s="10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3">
        <f t="shared" si="291"/>
        <v>25.57</v>
      </c>
      <c r="Q3742" s="10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3">
        <f t="shared" si="291"/>
        <v>0</v>
      </c>
      <c r="Q3743" s="10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3">
        <f t="shared" si="291"/>
        <v>25</v>
      </c>
      <c r="Q3744" s="10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3">
        <f t="shared" si="291"/>
        <v>0</v>
      </c>
      <c r="Q3745" s="10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3">
        <f t="shared" si="291"/>
        <v>0</v>
      </c>
      <c r="Q3746" s="10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3">
        <f t="shared" si="291"/>
        <v>10</v>
      </c>
      <c r="Q3747" s="10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3">
        <f t="shared" si="291"/>
        <v>202</v>
      </c>
      <c r="Q3748" s="10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3">
        <f t="shared" si="291"/>
        <v>25</v>
      </c>
      <c r="Q3749" s="10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45" hidden="1" x14ac:dyDescent="0.25">
      <c r="A3754">
        <v>3762</v>
      </c>
      <c r="B3754" s="3" t="s">
        <v>3759</v>
      </c>
      <c r="C3754" s="3" t="s">
        <v>7872</v>
      </c>
      <c r="D3754" s="6">
        <v>1250</v>
      </c>
      <c r="E3754" s="8">
        <v>1328</v>
      </c>
      <c r="F3754" t="s">
        <v>8218</v>
      </c>
      <c r="G3754" t="s">
        <v>8224</v>
      </c>
      <c r="H3754" t="s">
        <v>8246</v>
      </c>
      <c r="I3754">
        <v>1438543889</v>
      </c>
      <c r="J3754">
        <v>1436383889</v>
      </c>
      <c r="K3754" t="b">
        <v>0</v>
      </c>
      <c r="L3754">
        <v>28</v>
      </c>
      <c r="M3754" t="b">
        <v>1</v>
      </c>
      <c r="N3754" t="s">
        <v>8303</v>
      </c>
      <c r="O3754">
        <f t="shared" si="290"/>
        <v>106</v>
      </c>
      <c r="P3754">
        <f t="shared" si="291"/>
        <v>47.43</v>
      </c>
      <c r="Q3754" s="10" t="s">
        <v>8315</v>
      </c>
      <c r="R3754" t="s">
        <v>8357</v>
      </c>
      <c r="S3754" s="11">
        <f t="shared" si="292"/>
        <v>42193.813530092593</v>
      </c>
      <c r="T3754" s="11">
        <f t="shared" si="293"/>
        <v>42218.813530092593</v>
      </c>
      <c r="U3754">
        <f t="shared" si="294"/>
        <v>2015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ref="O3756:O3819" si="295">ROUND(E3756/D3756*100,0)</f>
        <v>120</v>
      </c>
      <c r="P3756">
        <f t="shared" ref="P3756:P3819" si="296">IFERROR(ROUND(E3756/L3756,2),0)</f>
        <v>111.11</v>
      </c>
      <c r="Q3756" s="10" t="s">
        <v>8315</v>
      </c>
      <c r="R3756" t="s">
        <v>8357</v>
      </c>
      <c r="S3756" s="11">
        <f t="shared" ref="S3756:S3819" si="297">(((J3756/60)/60/24)+DATE(1970,1,1))</f>
        <v>41808.881215277775</v>
      </c>
      <c r="T3756" s="11">
        <f t="shared" ref="T3756:T3819" si="298">(((I3756/60)/60/24)+DATE(1970,1,1))</f>
        <v>41846.207638888889</v>
      </c>
      <c r="U3756">
        <f t="shared" si="294"/>
        <v>2014</v>
      </c>
    </row>
    <row r="3757" spans="1:21" ht="60" hidden="1" x14ac:dyDescent="0.25">
      <c r="A3757">
        <v>3761</v>
      </c>
      <c r="B3757" s="3" t="s">
        <v>3758</v>
      </c>
      <c r="C3757" s="3" t="s">
        <v>7871</v>
      </c>
      <c r="D3757" s="6">
        <v>500</v>
      </c>
      <c r="E3757" s="8">
        <v>500</v>
      </c>
      <c r="F3757" t="s">
        <v>8218</v>
      </c>
      <c r="G3757" t="s">
        <v>8224</v>
      </c>
      <c r="H3757" t="s">
        <v>8246</v>
      </c>
      <c r="I3757">
        <v>1439247600</v>
      </c>
      <c r="J3757">
        <v>1434625937</v>
      </c>
      <c r="K3757" t="b">
        <v>0</v>
      </c>
      <c r="L3757">
        <v>3</v>
      </c>
      <c r="M3757" t="b">
        <v>1</v>
      </c>
      <c r="N3757" t="s">
        <v>8303</v>
      </c>
      <c r="O3757">
        <f t="shared" si="295"/>
        <v>100</v>
      </c>
      <c r="P3757">
        <f t="shared" si="296"/>
        <v>166.67</v>
      </c>
      <c r="Q3757" s="10" t="s">
        <v>8315</v>
      </c>
      <c r="R3757" t="s">
        <v>8357</v>
      </c>
      <c r="S3757" s="11">
        <f t="shared" si="297"/>
        <v>42173.466863425929</v>
      </c>
      <c r="T3757" s="11">
        <f t="shared" si="298"/>
        <v>42226.958333333328</v>
      </c>
      <c r="U3757">
        <f t="shared" si="294"/>
        <v>2015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8315</v>
      </c>
      <c r="R3758" t="s">
        <v>8357</v>
      </c>
      <c r="S3758" s="11">
        <f t="shared" si="297"/>
        <v>41771.814791666664</v>
      </c>
      <c r="T3758" s="11">
        <f t="shared" si="298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8315</v>
      </c>
      <c r="R3759" t="s">
        <v>8357</v>
      </c>
      <c r="S3759" s="11">
        <f t="shared" si="297"/>
        <v>41954.850868055553</v>
      </c>
      <c r="T3759" s="11">
        <f t="shared" si="298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8315</v>
      </c>
      <c r="R3760" t="s">
        <v>8357</v>
      </c>
      <c r="S3760" s="11">
        <f t="shared" si="297"/>
        <v>41747.471504629626</v>
      </c>
      <c r="T3760" s="11">
        <f t="shared" si="298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8315</v>
      </c>
      <c r="R3761" t="s">
        <v>8357</v>
      </c>
      <c r="S3761" s="11">
        <f t="shared" si="297"/>
        <v>42182.108252314814</v>
      </c>
      <c r="T3761" s="11">
        <f t="shared" si="298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8315</v>
      </c>
      <c r="R3762" t="s">
        <v>8357</v>
      </c>
      <c r="S3762" s="11">
        <f t="shared" si="297"/>
        <v>41739.525300925925</v>
      </c>
      <c r="T3762" s="11">
        <f t="shared" si="298"/>
        <v>41764.525300925925</v>
      </c>
      <c r="U3762">
        <f t="shared" si="294"/>
        <v>2014</v>
      </c>
    </row>
    <row r="3763" spans="1:21" ht="60" hidden="1" x14ac:dyDescent="0.25">
      <c r="A3763">
        <v>3755</v>
      </c>
      <c r="B3763" s="3" t="s">
        <v>3752</v>
      </c>
      <c r="C3763" s="3" t="s">
        <v>7865</v>
      </c>
      <c r="D3763" s="6">
        <v>550</v>
      </c>
      <c r="E3763" s="8">
        <v>713</v>
      </c>
      <c r="F3763" t="s">
        <v>8218</v>
      </c>
      <c r="G3763" t="s">
        <v>8224</v>
      </c>
      <c r="H3763" t="s">
        <v>8246</v>
      </c>
      <c r="I3763">
        <v>1460753307</v>
      </c>
      <c r="J3763">
        <v>1458161307</v>
      </c>
      <c r="K3763" t="b">
        <v>0</v>
      </c>
      <c r="L3763">
        <v>28</v>
      </c>
      <c r="M3763" t="b">
        <v>1</v>
      </c>
      <c r="N3763" t="s">
        <v>8303</v>
      </c>
      <c r="O3763">
        <f t="shared" si="295"/>
        <v>130</v>
      </c>
      <c r="P3763">
        <f t="shared" si="296"/>
        <v>25.46</v>
      </c>
      <c r="Q3763" s="10" t="s">
        <v>8315</v>
      </c>
      <c r="R3763" t="s">
        <v>8357</v>
      </c>
      <c r="S3763" s="11">
        <f t="shared" si="297"/>
        <v>42445.866979166662</v>
      </c>
      <c r="T3763" s="11">
        <f t="shared" si="298"/>
        <v>42475.866979166662</v>
      </c>
      <c r="U3763">
        <f t="shared" si="294"/>
        <v>2016</v>
      </c>
    </row>
    <row r="3764" spans="1:21" ht="60" hidden="1" x14ac:dyDescent="0.25">
      <c r="A3764">
        <v>3752</v>
      </c>
      <c r="B3764" s="3" t="s">
        <v>3749</v>
      </c>
      <c r="C3764" s="3" t="s">
        <v>7862</v>
      </c>
      <c r="D3764" s="6">
        <v>500</v>
      </c>
      <c r="E3764" s="8">
        <v>565</v>
      </c>
      <c r="F3764" t="s">
        <v>8218</v>
      </c>
      <c r="G3764" t="s">
        <v>8224</v>
      </c>
      <c r="H3764" t="s">
        <v>8246</v>
      </c>
      <c r="I3764">
        <v>1476651600</v>
      </c>
      <c r="J3764">
        <v>1473189335</v>
      </c>
      <c r="K3764" t="b">
        <v>0</v>
      </c>
      <c r="L3764">
        <v>15</v>
      </c>
      <c r="M3764" t="b">
        <v>1</v>
      </c>
      <c r="N3764" t="s">
        <v>8303</v>
      </c>
      <c r="O3764">
        <f t="shared" si="295"/>
        <v>113</v>
      </c>
      <c r="P3764">
        <f t="shared" si="296"/>
        <v>37.67</v>
      </c>
      <c r="Q3764" s="10" t="s">
        <v>8315</v>
      </c>
      <c r="R3764" t="s">
        <v>8357</v>
      </c>
      <c r="S3764" s="11">
        <f t="shared" si="297"/>
        <v>42619.802488425921</v>
      </c>
      <c r="T3764" s="11">
        <f t="shared" si="298"/>
        <v>42659.875</v>
      </c>
      <c r="U3764">
        <f t="shared" si="294"/>
        <v>2016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8315</v>
      </c>
      <c r="R3765" t="s">
        <v>8357</v>
      </c>
      <c r="S3765" s="11">
        <f t="shared" si="297"/>
        <v>42065.750300925924</v>
      </c>
      <c r="T3765" s="11">
        <f t="shared" si="298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8315</v>
      </c>
      <c r="R3766" t="s">
        <v>8357</v>
      </c>
      <c r="S3766" s="11">
        <f t="shared" si="297"/>
        <v>42499.842962962968</v>
      </c>
      <c r="T3766" s="11">
        <f t="shared" si="298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8315</v>
      </c>
      <c r="R3767" t="s">
        <v>8357</v>
      </c>
      <c r="S3767" s="11">
        <f t="shared" si="297"/>
        <v>41820.776412037041</v>
      </c>
      <c r="T3767" s="11">
        <f t="shared" si="298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8315</v>
      </c>
      <c r="R3768" t="s">
        <v>8357</v>
      </c>
      <c r="S3768" s="11">
        <f t="shared" si="297"/>
        <v>41788.167187500003</v>
      </c>
      <c r="T3768" s="11">
        <f t="shared" si="298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8315</v>
      </c>
      <c r="R3769" t="s">
        <v>8357</v>
      </c>
      <c r="S3769" s="11">
        <f t="shared" si="297"/>
        <v>42050.019641203704</v>
      </c>
      <c r="T3769" s="11">
        <f t="shared" si="298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8315</v>
      </c>
      <c r="R3770" t="s">
        <v>8357</v>
      </c>
      <c r="S3770" s="11">
        <f t="shared" si="297"/>
        <v>41772.727893518517</v>
      </c>
      <c r="T3770" s="11">
        <f t="shared" si="298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1">
        <f t="shared" si="297"/>
        <v>42445.598136574074</v>
      </c>
      <c r="T3771" s="11">
        <f t="shared" si="298"/>
        <v>42475.598136574074</v>
      </c>
      <c r="U3771">
        <f t="shared" si="294"/>
        <v>2016</v>
      </c>
    </row>
    <row r="3772" spans="1:21" ht="60" hidden="1" x14ac:dyDescent="0.25">
      <c r="A3772">
        <v>3647</v>
      </c>
      <c r="B3772" s="3" t="s">
        <v>3645</v>
      </c>
      <c r="C3772" s="3" t="s">
        <v>7757</v>
      </c>
      <c r="D3772" s="6">
        <v>500</v>
      </c>
      <c r="E3772" s="8">
        <v>30</v>
      </c>
      <c r="F3772" t="s">
        <v>8220</v>
      </c>
      <c r="G3772" t="s">
        <v>8224</v>
      </c>
      <c r="H3772" t="s">
        <v>8246</v>
      </c>
      <c r="I3772">
        <v>1475258327</v>
      </c>
      <c r="J3772">
        <v>1471370327</v>
      </c>
      <c r="K3772" t="b">
        <v>0</v>
      </c>
      <c r="L3772">
        <v>2</v>
      </c>
      <c r="M3772" t="b">
        <v>0</v>
      </c>
      <c r="N3772" t="s">
        <v>8303</v>
      </c>
      <c r="O3772">
        <f t="shared" si="295"/>
        <v>6</v>
      </c>
      <c r="P3772">
        <f t="shared" si="296"/>
        <v>15</v>
      </c>
      <c r="Q3772" s="10" t="s">
        <v>8315</v>
      </c>
      <c r="R3772" t="s">
        <v>8357</v>
      </c>
      <c r="S3772" s="11">
        <f t="shared" si="297"/>
        <v>42598.749155092592</v>
      </c>
      <c r="T3772" s="11">
        <f t="shared" si="298"/>
        <v>42643.749155092592</v>
      </c>
      <c r="U3772">
        <f t="shared" si="294"/>
        <v>2016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1">
        <f t="shared" si="297"/>
        <v>42493.857083333336</v>
      </c>
      <c r="T3773" s="11">
        <f t="shared" si="298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1">
        <f t="shared" si="297"/>
        <v>42682.616967592592</v>
      </c>
      <c r="T3774" s="11">
        <f t="shared" si="298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1">
        <f t="shared" si="297"/>
        <v>42656.005173611105</v>
      </c>
      <c r="T3775" s="11">
        <f t="shared" si="298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1">
        <f t="shared" si="297"/>
        <v>42087.792303240742</v>
      </c>
      <c r="T3776" s="11">
        <f t="shared" si="298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1">
        <f t="shared" si="297"/>
        <v>42075.942627314813</v>
      </c>
      <c r="T3777" s="11">
        <f t="shared" si="298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1">
        <f t="shared" si="297"/>
        <v>41814.367800925924</v>
      </c>
      <c r="T3778" s="11">
        <f t="shared" si="298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1">
        <f t="shared" si="297"/>
        <v>41887.111354166671</v>
      </c>
      <c r="T3779" s="11">
        <f t="shared" si="298"/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3632</v>
      </c>
      <c r="B3784" s="3" t="s">
        <v>3630</v>
      </c>
      <c r="C3784" s="3" t="s">
        <v>7742</v>
      </c>
      <c r="D3784" s="6">
        <v>500</v>
      </c>
      <c r="E3784" s="8">
        <v>100</v>
      </c>
      <c r="F3784" t="s">
        <v>8220</v>
      </c>
      <c r="G3784" t="s">
        <v>8224</v>
      </c>
      <c r="H3784" t="s">
        <v>8246</v>
      </c>
      <c r="I3784">
        <v>1416781749</v>
      </c>
      <c r="J3784">
        <v>1415053749</v>
      </c>
      <c r="K3784" t="b">
        <v>0</v>
      </c>
      <c r="L3784">
        <v>1</v>
      </c>
      <c r="M3784" t="b">
        <v>0</v>
      </c>
      <c r="N3784" t="s">
        <v>8303</v>
      </c>
      <c r="O3784">
        <f t="shared" si="295"/>
        <v>20</v>
      </c>
      <c r="P3784">
        <f t="shared" si="296"/>
        <v>100</v>
      </c>
      <c r="Q3784" s="10" t="s">
        <v>8315</v>
      </c>
      <c r="R3784" t="s">
        <v>8357</v>
      </c>
      <c r="S3784" s="11">
        <f t="shared" si="297"/>
        <v>41946.936909722222</v>
      </c>
      <c r="T3784" s="11">
        <f t="shared" si="298"/>
        <v>41966.936909722222</v>
      </c>
      <c r="U3784">
        <f t="shared" si="299"/>
        <v>2014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3630</v>
      </c>
      <c r="B3787" s="3" t="s">
        <v>3628</v>
      </c>
      <c r="C3787" s="3" t="s">
        <v>7740</v>
      </c>
      <c r="D3787" s="6">
        <v>3000</v>
      </c>
      <c r="E3787" s="8">
        <v>1</v>
      </c>
      <c r="F3787" t="s">
        <v>8220</v>
      </c>
      <c r="G3787" t="s">
        <v>8224</v>
      </c>
      <c r="H3787" t="s">
        <v>8246</v>
      </c>
      <c r="I3787">
        <v>1417295990</v>
      </c>
      <c r="J3787">
        <v>1414700390</v>
      </c>
      <c r="K3787" t="b">
        <v>0</v>
      </c>
      <c r="L3787">
        <v>1</v>
      </c>
      <c r="M3787" t="b">
        <v>0</v>
      </c>
      <c r="N3787" t="s">
        <v>8303</v>
      </c>
      <c r="O3787">
        <f t="shared" si="295"/>
        <v>0</v>
      </c>
      <c r="P3787">
        <f t="shared" si="296"/>
        <v>1</v>
      </c>
      <c r="Q3787" s="10" t="s">
        <v>8315</v>
      </c>
      <c r="R3787" t="s">
        <v>8357</v>
      </c>
      <c r="S3787" s="11">
        <f t="shared" si="297"/>
        <v>41942.84710648148</v>
      </c>
      <c r="T3787" s="11">
        <f t="shared" si="298"/>
        <v>41972.888773148152</v>
      </c>
      <c r="U3787">
        <f t="shared" si="299"/>
        <v>2014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60" hidden="1" x14ac:dyDescent="0.25">
      <c r="A3791">
        <v>3205</v>
      </c>
      <c r="B3791" s="3" t="s">
        <v>3205</v>
      </c>
      <c r="C3791" s="3" t="s">
        <v>7315</v>
      </c>
      <c r="D3791" s="6">
        <v>8000</v>
      </c>
      <c r="E3791" s="8">
        <v>273</v>
      </c>
      <c r="F3791" t="s">
        <v>8220</v>
      </c>
      <c r="G3791" t="s">
        <v>8224</v>
      </c>
      <c r="H3791" t="s">
        <v>8246</v>
      </c>
      <c r="I3791">
        <v>1430470772</v>
      </c>
      <c r="J3791">
        <v>1427878772</v>
      </c>
      <c r="K3791" t="b">
        <v>0</v>
      </c>
      <c r="L3791">
        <v>12</v>
      </c>
      <c r="M3791" t="b">
        <v>0</v>
      </c>
      <c r="N3791" t="s">
        <v>8303</v>
      </c>
      <c r="O3791">
        <f t="shared" si="295"/>
        <v>3</v>
      </c>
      <c r="P3791">
        <f t="shared" si="296"/>
        <v>22.75</v>
      </c>
      <c r="Q3791" s="10" t="s">
        <v>8315</v>
      </c>
      <c r="R3791" t="s">
        <v>8357</v>
      </c>
      <c r="S3791" s="11">
        <f t="shared" si="297"/>
        <v>42095.374675925923</v>
      </c>
      <c r="T3791" s="11">
        <f t="shared" si="298"/>
        <v>42125.374675925923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3201</v>
      </c>
      <c r="B3796" s="3" t="s">
        <v>3201</v>
      </c>
      <c r="C3796" s="3" t="s">
        <v>7311</v>
      </c>
      <c r="D3796" s="6">
        <v>2000</v>
      </c>
      <c r="E3796" s="8">
        <v>25</v>
      </c>
      <c r="F3796" t="s">
        <v>8220</v>
      </c>
      <c r="G3796" t="s">
        <v>8224</v>
      </c>
      <c r="H3796" t="s">
        <v>8246</v>
      </c>
      <c r="I3796">
        <v>1409509477</v>
      </c>
      <c r="J3796">
        <v>1407695077</v>
      </c>
      <c r="K3796" t="b">
        <v>0</v>
      </c>
      <c r="L3796">
        <v>2</v>
      </c>
      <c r="M3796" t="b">
        <v>0</v>
      </c>
      <c r="N3796" t="s">
        <v>8303</v>
      </c>
      <c r="O3796">
        <f t="shared" si="295"/>
        <v>1</v>
      </c>
      <c r="P3796">
        <f t="shared" si="296"/>
        <v>12.5</v>
      </c>
      <c r="Q3796" s="10" t="s">
        <v>8315</v>
      </c>
      <c r="R3796" t="s">
        <v>8357</v>
      </c>
      <c r="S3796" s="11">
        <f t="shared" si="297"/>
        <v>41861.767094907409</v>
      </c>
      <c r="T3796" s="11">
        <f t="shared" si="298"/>
        <v>41882.767094907409</v>
      </c>
      <c r="U3796">
        <f t="shared" si="299"/>
        <v>2014</v>
      </c>
    </row>
    <row r="3797" spans="1:21" ht="45" hidden="1" x14ac:dyDescent="0.25">
      <c r="A3797">
        <v>3193</v>
      </c>
      <c r="B3797" s="3" t="s">
        <v>3193</v>
      </c>
      <c r="C3797" s="3" t="s">
        <v>7303</v>
      </c>
      <c r="D3797" s="6">
        <v>5000</v>
      </c>
      <c r="E3797" s="8">
        <v>587</v>
      </c>
      <c r="F3797" t="s">
        <v>8220</v>
      </c>
      <c r="G3797" t="s">
        <v>8224</v>
      </c>
      <c r="H3797" t="s">
        <v>8246</v>
      </c>
      <c r="I3797">
        <v>1424474056</v>
      </c>
      <c r="J3797">
        <v>1420586056</v>
      </c>
      <c r="K3797" t="b">
        <v>0</v>
      </c>
      <c r="L3797">
        <v>24</v>
      </c>
      <c r="M3797" t="b">
        <v>0</v>
      </c>
      <c r="N3797" t="s">
        <v>8303</v>
      </c>
      <c r="O3797">
        <f t="shared" si="295"/>
        <v>12</v>
      </c>
      <c r="P3797">
        <f t="shared" si="296"/>
        <v>24.46</v>
      </c>
      <c r="Q3797" s="10" t="s">
        <v>8315</v>
      </c>
      <c r="R3797" t="s">
        <v>8357</v>
      </c>
      <c r="S3797" s="11">
        <f t="shared" si="297"/>
        <v>42010.968240740738</v>
      </c>
      <c r="T3797" s="11">
        <f t="shared" si="298"/>
        <v>42055.968240740738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3">
        <f t="shared" si="296"/>
        <v>41.67</v>
      </c>
      <c r="Q3810" s="10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3">
        <f t="shared" si="296"/>
        <v>53.29</v>
      </c>
      <c r="Q3811" s="10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3">
        <f t="shared" si="296"/>
        <v>70.23</v>
      </c>
      <c r="Q3812" s="10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3">
        <f t="shared" si="296"/>
        <v>43.42</v>
      </c>
      <c r="Q3813" s="10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3">
        <f t="shared" si="296"/>
        <v>199.18</v>
      </c>
      <c r="Q3814" s="10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3">
        <f t="shared" si="296"/>
        <v>78.52</v>
      </c>
      <c r="Q3815" s="10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3">
        <f t="shared" si="296"/>
        <v>61.82</v>
      </c>
      <c r="Q3816" s="10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3">
        <f t="shared" si="296"/>
        <v>50</v>
      </c>
      <c r="Q3817" s="10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3">
        <f t="shared" si="296"/>
        <v>48.34</v>
      </c>
      <c r="Q3818" s="10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3">
        <f t="shared" si="296"/>
        <v>107.25</v>
      </c>
      <c r="Q3819" s="10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ref="O3820:O3885" si="300">ROUND(E3820/D3820*100,0)</f>
        <v>228</v>
      </c>
      <c r="P3820" s="13">
        <f t="shared" ref="P3820:P3885" si="301">IFERROR(ROUND(E3820/L3820,2),0)</f>
        <v>57</v>
      </c>
      <c r="Q3820" s="10" t="s">
        <v>8315</v>
      </c>
      <c r="R3820" t="s">
        <v>8316</v>
      </c>
      <c r="S3820" s="11">
        <f t="shared" ref="S3820:S3885" si="302">(((J3820/60)/60/24)+DATE(1970,1,1))</f>
        <v>42045.84238425926</v>
      </c>
      <c r="T3820" s="11">
        <f t="shared" ref="T3820:T3885" si="303">(((I3820/60)/60/24)+DATE(1970,1,1))</f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 s="13">
        <f t="shared" si="301"/>
        <v>40.92</v>
      </c>
      <c r="Q3821" s="10" t="s">
        <v>8315</v>
      </c>
      <c r="R3821" t="s">
        <v>8316</v>
      </c>
      <c r="S3821" s="11">
        <f t="shared" si="302"/>
        <v>42184.209537037037</v>
      </c>
      <c r="T3821" s="11">
        <f t="shared" si="303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 s="13">
        <f t="shared" si="301"/>
        <v>21.5</v>
      </c>
      <c r="Q3822" s="10" t="s">
        <v>8315</v>
      </c>
      <c r="R3822" t="s">
        <v>8316</v>
      </c>
      <c r="S3822" s="11">
        <f t="shared" si="302"/>
        <v>42160.651817129634</v>
      </c>
      <c r="T3822" s="11">
        <f t="shared" si="303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 s="13">
        <f t="shared" si="301"/>
        <v>79.540000000000006</v>
      </c>
      <c r="Q3823" s="10" t="s">
        <v>8315</v>
      </c>
      <c r="R3823" t="s">
        <v>8316</v>
      </c>
      <c r="S3823" s="11">
        <f t="shared" si="302"/>
        <v>42341.180636574078</v>
      </c>
      <c r="T3823" s="11">
        <f t="shared" si="303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 s="13">
        <f t="shared" si="301"/>
        <v>72.38</v>
      </c>
      <c r="Q3824" s="10" t="s">
        <v>8315</v>
      </c>
      <c r="R3824" t="s">
        <v>8316</v>
      </c>
      <c r="S3824" s="11">
        <f t="shared" si="302"/>
        <v>42329.838159722218</v>
      </c>
      <c r="T3824" s="11">
        <f t="shared" si="303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 s="13">
        <f t="shared" si="301"/>
        <v>64.63</v>
      </c>
      <c r="Q3825" s="10" t="s">
        <v>8315</v>
      </c>
      <c r="R3825" t="s">
        <v>8316</v>
      </c>
      <c r="S3825" s="11">
        <f t="shared" si="302"/>
        <v>42170.910231481481</v>
      </c>
      <c r="T3825" s="11">
        <f t="shared" si="303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 s="13">
        <f t="shared" si="301"/>
        <v>38.57</v>
      </c>
      <c r="Q3826" s="10" t="s">
        <v>8315</v>
      </c>
      <c r="R3826" t="s">
        <v>8316</v>
      </c>
      <c r="S3826" s="11">
        <f t="shared" si="302"/>
        <v>42571.626192129625</v>
      </c>
      <c r="T3826" s="11">
        <f t="shared" si="303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 s="13">
        <f t="shared" si="301"/>
        <v>107.57</v>
      </c>
      <c r="Q3827" s="10" t="s">
        <v>8315</v>
      </c>
      <c r="R3827" t="s">
        <v>8316</v>
      </c>
      <c r="S3827" s="11">
        <f t="shared" si="302"/>
        <v>42151.069606481484</v>
      </c>
      <c r="T3827" s="11">
        <f t="shared" si="303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 s="13">
        <f t="shared" si="301"/>
        <v>27.5</v>
      </c>
      <c r="Q3828" s="10" t="s">
        <v>8315</v>
      </c>
      <c r="R3828" t="s">
        <v>8316</v>
      </c>
      <c r="S3828" s="11">
        <f t="shared" si="302"/>
        <v>42101.423541666663</v>
      </c>
      <c r="T3828" s="11">
        <f t="shared" si="303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 s="13">
        <f t="shared" si="301"/>
        <v>70.459999999999994</v>
      </c>
      <c r="Q3829" s="10" t="s">
        <v>8315</v>
      </c>
      <c r="R3829" t="s">
        <v>8316</v>
      </c>
      <c r="S3829" s="11">
        <f t="shared" si="302"/>
        <v>42034.928252314814</v>
      </c>
      <c r="T3829" s="11">
        <f t="shared" si="303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 s="13">
        <f t="shared" si="301"/>
        <v>178.57</v>
      </c>
      <c r="Q3830" s="10" t="s">
        <v>8315</v>
      </c>
      <c r="R3830" t="s">
        <v>8316</v>
      </c>
      <c r="S3830" s="11">
        <f t="shared" si="302"/>
        <v>41944.527627314819</v>
      </c>
      <c r="T3830" s="11">
        <f t="shared" si="303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 s="13">
        <f t="shared" si="301"/>
        <v>62.63</v>
      </c>
      <c r="Q3831" s="10" t="s">
        <v>8315</v>
      </c>
      <c r="R3831" t="s">
        <v>8316</v>
      </c>
      <c r="S3831" s="11">
        <f t="shared" si="302"/>
        <v>42593.865405092598</v>
      </c>
      <c r="T3831" s="11">
        <f t="shared" si="303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 s="13">
        <f t="shared" si="301"/>
        <v>75</v>
      </c>
      <c r="Q3832" s="10" t="s">
        <v>8315</v>
      </c>
      <c r="R3832" t="s">
        <v>8316</v>
      </c>
      <c r="S3832" s="11">
        <f t="shared" si="302"/>
        <v>42503.740868055553</v>
      </c>
      <c r="T3832" s="11">
        <f t="shared" si="303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 s="13">
        <f t="shared" si="301"/>
        <v>58.9</v>
      </c>
      <c r="Q3833" s="10" t="s">
        <v>8315</v>
      </c>
      <c r="R3833" t="s">
        <v>8316</v>
      </c>
      <c r="S3833" s="11">
        <f t="shared" si="302"/>
        <v>41927.848900462966</v>
      </c>
      <c r="T3833" s="11">
        <f t="shared" si="303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 s="13">
        <f t="shared" si="301"/>
        <v>139.56</v>
      </c>
      <c r="Q3834" s="10" t="s">
        <v>8315</v>
      </c>
      <c r="R3834" t="s">
        <v>8316</v>
      </c>
      <c r="S3834" s="11">
        <f t="shared" si="302"/>
        <v>42375.114988425921</v>
      </c>
      <c r="T3834" s="11">
        <f t="shared" si="303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 s="13">
        <f t="shared" si="301"/>
        <v>70</v>
      </c>
      <c r="Q3835" s="10" t="s">
        <v>8315</v>
      </c>
      <c r="R3835" t="s">
        <v>8316</v>
      </c>
      <c r="S3835" s="11">
        <f t="shared" si="302"/>
        <v>41963.872361111105</v>
      </c>
      <c r="T3835" s="11">
        <f t="shared" si="303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 s="13">
        <f t="shared" si="301"/>
        <v>57.39</v>
      </c>
      <c r="Q3836" s="10" t="s">
        <v>8315</v>
      </c>
      <c r="R3836" t="s">
        <v>8316</v>
      </c>
      <c r="S3836" s="11">
        <f t="shared" si="302"/>
        <v>42143.445219907408</v>
      </c>
      <c r="T3836" s="11">
        <f t="shared" si="303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 s="13">
        <f t="shared" si="301"/>
        <v>40</v>
      </c>
      <c r="Q3837" s="10" t="s">
        <v>8315</v>
      </c>
      <c r="R3837" t="s">
        <v>8316</v>
      </c>
      <c r="S3837" s="11">
        <f t="shared" si="302"/>
        <v>42460.94222222222</v>
      </c>
      <c r="T3837" s="11">
        <f t="shared" si="303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 s="13">
        <f t="shared" si="301"/>
        <v>64.290000000000006</v>
      </c>
      <c r="Q3838" s="10" t="s">
        <v>8315</v>
      </c>
      <c r="R3838" t="s">
        <v>8316</v>
      </c>
      <c r="S3838" s="11">
        <f t="shared" si="302"/>
        <v>42553.926527777774</v>
      </c>
      <c r="T3838" s="11">
        <f t="shared" si="303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 s="13">
        <f t="shared" si="301"/>
        <v>120.12</v>
      </c>
      <c r="Q3839" s="10" t="s">
        <v>8315</v>
      </c>
      <c r="R3839" t="s">
        <v>8316</v>
      </c>
      <c r="S3839" s="11">
        <f t="shared" si="302"/>
        <v>42152.765717592592</v>
      </c>
      <c r="T3839" s="11">
        <f t="shared" si="303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 s="13">
        <f t="shared" si="301"/>
        <v>1008.24</v>
      </c>
      <c r="Q3840" s="10" t="s">
        <v>8315</v>
      </c>
      <c r="R3840" t="s">
        <v>8316</v>
      </c>
      <c r="S3840" s="11">
        <f t="shared" si="302"/>
        <v>42116.710752314815</v>
      </c>
      <c r="T3840" s="11">
        <f t="shared" si="303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 s="13">
        <f t="shared" si="301"/>
        <v>63.28</v>
      </c>
      <c r="Q3841" s="10" t="s">
        <v>8315</v>
      </c>
      <c r="R3841" t="s">
        <v>8316</v>
      </c>
      <c r="S3841" s="11">
        <f t="shared" si="302"/>
        <v>42155.142638888887</v>
      </c>
      <c r="T3841" s="11">
        <f t="shared" si="303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 s="13">
        <f t="shared" si="301"/>
        <v>21.67</v>
      </c>
      <c r="Q3842" s="10" t="s">
        <v>8315</v>
      </c>
      <c r="R3842" t="s">
        <v>8316</v>
      </c>
      <c r="S3842" s="11">
        <f t="shared" si="302"/>
        <v>42432.701724537037</v>
      </c>
      <c r="T3842" s="11">
        <f t="shared" si="303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3">
        <f t="shared" si="301"/>
        <v>25.65</v>
      </c>
      <c r="Q3843" s="10" t="s">
        <v>8315</v>
      </c>
      <c r="R3843" t="s">
        <v>8316</v>
      </c>
      <c r="S3843" s="11">
        <f t="shared" si="302"/>
        <v>41780.785729166666</v>
      </c>
      <c r="T3843" s="11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3">
        <f t="shared" si="301"/>
        <v>47.7</v>
      </c>
      <c r="Q3844" s="10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3">
        <f t="shared" si="301"/>
        <v>56.05</v>
      </c>
      <c r="Q3845" s="10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3">
        <f t="shared" si="301"/>
        <v>81.319999999999993</v>
      </c>
      <c r="Q3846" s="10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3">
        <f t="shared" si="301"/>
        <v>70.17</v>
      </c>
      <c r="Q3847" s="10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3">
        <f t="shared" si="301"/>
        <v>23.63</v>
      </c>
      <c r="Q3848" s="10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3">
        <f t="shared" si="301"/>
        <v>188.56</v>
      </c>
      <c r="Q3849" s="10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3">
        <f t="shared" si="301"/>
        <v>49.51</v>
      </c>
      <c r="Q3850" s="10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3">
        <f t="shared" si="301"/>
        <v>75.459999999999994</v>
      </c>
      <c r="Q3851" s="10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3">
        <f t="shared" si="301"/>
        <v>9.5</v>
      </c>
      <c r="Q3852" s="10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3">
        <f t="shared" si="301"/>
        <v>35.5</v>
      </c>
      <c r="Q3853" s="10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3">
        <f t="shared" si="301"/>
        <v>10</v>
      </c>
      <c r="Q3854" s="10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3">
        <f t="shared" si="301"/>
        <v>13</v>
      </c>
      <c r="Q3855" s="10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3">
        <f t="shared" si="301"/>
        <v>89.4</v>
      </c>
      <c r="Q3856" s="10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3">
        <f t="shared" si="301"/>
        <v>25</v>
      </c>
      <c r="Q3857" s="10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3">
        <f t="shared" si="301"/>
        <v>1</v>
      </c>
      <c r="Q3858" s="10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3">
        <f t="shared" si="301"/>
        <v>65</v>
      </c>
      <c r="Q3859" s="10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3">
        <f t="shared" si="301"/>
        <v>10</v>
      </c>
      <c r="Q3860" s="10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3">
        <f t="shared" si="301"/>
        <v>1</v>
      </c>
      <c r="Q3861" s="10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3">
        <f t="shared" si="301"/>
        <v>81.540000000000006</v>
      </c>
      <c r="Q3862" s="10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3">
        <f t="shared" si="301"/>
        <v>100</v>
      </c>
      <c r="Q3863" s="10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3">
        <f t="shared" si="301"/>
        <v>1</v>
      </c>
      <c r="Q3864" s="10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3">
        <f t="shared" si="301"/>
        <v>0</v>
      </c>
      <c r="Q3865" s="10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3">
        <f t="shared" si="301"/>
        <v>20</v>
      </c>
      <c r="Q3866" s="10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3">
        <f t="shared" si="301"/>
        <v>46.43</v>
      </c>
      <c r="Q3867" s="10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3">
        <f t="shared" si="301"/>
        <v>5.5</v>
      </c>
      <c r="Q3868" s="10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3">
        <f t="shared" si="301"/>
        <v>50.2</v>
      </c>
      <c r="Q3869" s="10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60" hidden="1" x14ac:dyDescent="0.25">
      <c r="A3870">
        <v>3192</v>
      </c>
      <c r="B3870" s="3" t="s">
        <v>3192</v>
      </c>
      <c r="C3870" s="3" t="s">
        <v>7302</v>
      </c>
      <c r="D3870" s="6">
        <v>10000</v>
      </c>
      <c r="E3870" s="8">
        <v>102</v>
      </c>
      <c r="F3870" t="s">
        <v>8220</v>
      </c>
      <c r="G3870" t="s">
        <v>8224</v>
      </c>
      <c r="H3870" t="s">
        <v>8246</v>
      </c>
      <c r="I3870">
        <v>1425160800</v>
      </c>
      <c r="J3870">
        <v>1421274859</v>
      </c>
      <c r="K3870" t="b">
        <v>0</v>
      </c>
      <c r="L3870">
        <v>8</v>
      </c>
      <c r="M3870" t="b">
        <v>0</v>
      </c>
      <c r="N3870" t="s">
        <v>8303</v>
      </c>
      <c r="O3870">
        <f t="shared" si="300"/>
        <v>1</v>
      </c>
      <c r="P3870">
        <f t="shared" si="301"/>
        <v>12.75</v>
      </c>
      <c r="Q3870" s="10" t="s">
        <v>8315</v>
      </c>
      <c r="R3870" t="s">
        <v>8357</v>
      </c>
      <c r="S3870" s="11">
        <f t="shared" si="302"/>
        <v>42018.94049768518</v>
      </c>
      <c r="T3870" s="11">
        <f t="shared" si="303"/>
        <v>42063.916666666672</v>
      </c>
      <c r="U3870">
        <f t="shared" si="304"/>
        <v>2015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3188</v>
      </c>
      <c r="B3878" s="3" t="s">
        <v>3188</v>
      </c>
      <c r="C3878" s="3" t="s">
        <v>7298</v>
      </c>
      <c r="D3878" s="6">
        <v>200</v>
      </c>
      <c r="E3878" s="8">
        <v>130</v>
      </c>
      <c r="F3878" t="s">
        <v>8220</v>
      </c>
      <c r="G3878" t="s">
        <v>8224</v>
      </c>
      <c r="H3878" t="s">
        <v>8246</v>
      </c>
      <c r="I3878">
        <v>1433930302</v>
      </c>
      <c r="J3878">
        <v>1432115902</v>
      </c>
      <c r="K3878" t="b">
        <v>0</v>
      </c>
      <c r="L3878">
        <v>9</v>
      </c>
      <c r="M3878" t="b">
        <v>0</v>
      </c>
      <c r="N3878" t="s">
        <v>8303</v>
      </c>
      <c r="O3878">
        <f t="shared" si="300"/>
        <v>65</v>
      </c>
      <c r="P3878">
        <f t="shared" si="301"/>
        <v>14.44</v>
      </c>
      <c r="Q3878" s="10" t="s">
        <v>8315</v>
      </c>
      <c r="R3878" t="s">
        <v>8357</v>
      </c>
      <c r="S3878" s="11">
        <f t="shared" si="302"/>
        <v>42144.415532407409</v>
      </c>
      <c r="T3878" s="11">
        <f t="shared" si="303"/>
        <v>42165.415532407409</v>
      </c>
      <c r="U3878">
        <f t="shared" si="304"/>
        <v>2015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30" hidden="1" x14ac:dyDescent="0.25">
      <c r="A3881">
        <v>2937</v>
      </c>
      <c r="B3881" s="3" t="s">
        <v>2937</v>
      </c>
      <c r="C3881" s="3" t="s">
        <v>7047</v>
      </c>
      <c r="D3881" s="6">
        <v>1500</v>
      </c>
      <c r="E3881" s="8">
        <v>2000</v>
      </c>
      <c r="F3881" t="s">
        <v>8218</v>
      </c>
      <c r="G3881" t="s">
        <v>8224</v>
      </c>
      <c r="H3881" t="s">
        <v>8246</v>
      </c>
      <c r="I3881">
        <v>1405249113</v>
      </c>
      <c r="J3881">
        <v>1402657113</v>
      </c>
      <c r="K3881" t="b">
        <v>0</v>
      </c>
      <c r="L3881">
        <v>55</v>
      </c>
      <c r="M3881" t="b">
        <v>1</v>
      </c>
      <c r="N3881" t="s">
        <v>8303</v>
      </c>
      <c r="O3881">
        <f t="shared" si="300"/>
        <v>133</v>
      </c>
      <c r="P3881">
        <f t="shared" si="301"/>
        <v>36.36</v>
      </c>
      <c r="Q3881" s="10" t="s">
        <v>8315</v>
      </c>
      <c r="R3881" t="s">
        <v>8357</v>
      </c>
      <c r="S3881" s="11">
        <f t="shared" si="302"/>
        <v>41803.457326388889</v>
      </c>
      <c r="T3881" s="11">
        <f t="shared" si="303"/>
        <v>41833.457326388889</v>
      </c>
      <c r="U3881">
        <f t="shared" si="304"/>
        <v>2014</v>
      </c>
    </row>
    <row r="3882" spans="1:21" ht="60" hidden="1" x14ac:dyDescent="0.25">
      <c r="A3882">
        <v>2930</v>
      </c>
      <c r="B3882" s="3" t="s">
        <v>2930</v>
      </c>
      <c r="C3882" s="3" t="s">
        <v>7040</v>
      </c>
      <c r="D3882" s="6">
        <v>10000</v>
      </c>
      <c r="E3882" s="8">
        <v>10092</v>
      </c>
      <c r="F3882" t="s">
        <v>8218</v>
      </c>
      <c r="G3882" t="s">
        <v>8224</v>
      </c>
      <c r="H3882" t="s">
        <v>8246</v>
      </c>
      <c r="I3882">
        <v>1431007264</v>
      </c>
      <c r="J3882">
        <v>1428415264</v>
      </c>
      <c r="K3882" t="b">
        <v>0</v>
      </c>
      <c r="L3882">
        <v>62</v>
      </c>
      <c r="M3882" t="b">
        <v>1</v>
      </c>
      <c r="N3882" t="s">
        <v>8303</v>
      </c>
      <c r="O3882">
        <f t="shared" si="300"/>
        <v>101</v>
      </c>
      <c r="P3882">
        <f t="shared" si="301"/>
        <v>162.77000000000001</v>
      </c>
      <c r="Q3882" s="10" t="s">
        <v>8315</v>
      </c>
      <c r="R3882" t="s">
        <v>8357</v>
      </c>
      <c r="S3882" s="11">
        <f t="shared" si="302"/>
        <v>42101.584074074075</v>
      </c>
      <c r="T3882" s="11">
        <f t="shared" si="303"/>
        <v>42131.584074074075</v>
      </c>
      <c r="U3882">
        <f t="shared" si="304"/>
        <v>2015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2922</v>
      </c>
      <c r="B3885" s="3" t="s">
        <v>2922</v>
      </c>
      <c r="C3885" s="3" t="s">
        <v>7032</v>
      </c>
      <c r="D3885" s="6">
        <v>500</v>
      </c>
      <c r="E3885" s="8">
        <v>500</v>
      </c>
      <c r="F3885" t="s">
        <v>8218</v>
      </c>
      <c r="G3885" t="s">
        <v>8224</v>
      </c>
      <c r="H3885" t="s">
        <v>8246</v>
      </c>
      <c r="I3885">
        <v>1431982727</v>
      </c>
      <c r="J3885">
        <v>1428094727</v>
      </c>
      <c r="K3885" t="b">
        <v>0</v>
      </c>
      <c r="L3885">
        <v>6</v>
      </c>
      <c r="M3885" t="b">
        <v>1</v>
      </c>
      <c r="N3885" t="s">
        <v>8303</v>
      </c>
      <c r="O3885">
        <f t="shared" si="300"/>
        <v>100</v>
      </c>
      <c r="P3885">
        <f t="shared" si="301"/>
        <v>83.33</v>
      </c>
      <c r="Q3885" s="10" t="s">
        <v>8315</v>
      </c>
      <c r="R3885" t="s">
        <v>8357</v>
      </c>
      <c r="S3885" s="11">
        <f t="shared" si="302"/>
        <v>42097.874155092592</v>
      </c>
      <c r="T3885" s="11">
        <f t="shared" si="303"/>
        <v>42142.874155092592</v>
      </c>
      <c r="U3885">
        <f t="shared" si="304"/>
        <v>2015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86:O3905" si="305">ROUND(E3886/D3886*100,0)</f>
        <v>0</v>
      </c>
      <c r="P3886">
        <f t="shared" ref="P3886:P3906" si="306">IFERROR(ROUND(E3886/L3886,2),0)</f>
        <v>0</v>
      </c>
      <c r="Q3886" s="10" t="s">
        <v>8315</v>
      </c>
      <c r="R3886" t="s">
        <v>8357</v>
      </c>
      <c r="S3886" s="11">
        <f t="shared" ref="S3886:S3906" si="307">(((J3886/60)/60/24)+DATE(1970,1,1))</f>
        <v>42065.791574074072</v>
      </c>
      <c r="T3886" s="11">
        <f t="shared" ref="T3886:T3906" si="308">(((I3886/60)/60/24)+DATE(1970,1,1))</f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8315</v>
      </c>
      <c r="R3887" t="s">
        <v>8357</v>
      </c>
      <c r="S3887" s="11">
        <f t="shared" si="307"/>
        <v>42469.951284722221</v>
      </c>
      <c r="T3887" s="11">
        <f t="shared" si="308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8315</v>
      </c>
      <c r="R3888" t="s">
        <v>8357</v>
      </c>
      <c r="S3888" s="11">
        <f t="shared" si="307"/>
        <v>41954.228032407409</v>
      </c>
      <c r="T3888" s="11">
        <f t="shared" si="308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8315</v>
      </c>
      <c r="R3889" t="s">
        <v>8357</v>
      </c>
      <c r="S3889" s="11">
        <f t="shared" si="307"/>
        <v>42079.857974537037</v>
      </c>
      <c r="T3889" s="11">
        <f t="shared" si="308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 s="13">
        <f t="shared" si="306"/>
        <v>38.71</v>
      </c>
      <c r="Q3890" s="10" t="s">
        <v>8315</v>
      </c>
      <c r="R3890" t="s">
        <v>8316</v>
      </c>
      <c r="S3890" s="11">
        <f t="shared" si="307"/>
        <v>42762.545810185184</v>
      </c>
      <c r="T3890" s="11">
        <f t="shared" si="308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 s="13">
        <f t="shared" si="306"/>
        <v>13.11</v>
      </c>
      <c r="Q3891" s="10" t="s">
        <v>8315</v>
      </c>
      <c r="R3891" t="s">
        <v>8316</v>
      </c>
      <c r="S3891" s="11">
        <f t="shared" si="307"/>
        <v>41977.004976851851</v>
      </c>
      <c r="T3891" s="11">
        <f t="shared" si="308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 s="13">
        <f t="shared" si="306"/>
        <v>315.5</v>
      </c>
      <c r="Q3892" s="10" t="s">
        <v>8315</v>
      </c>
      <c r="R3892" t="s">
        <v>8316</v>
      </c>
      <c r="S3892" s="11">
        <f t="shared" si="307"/>
        <v>42171.758611111116</v>
      </c>
      <c r="T3892" s="11">
        <f t="shared" si="308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 s="13">
        <f t="shared" si="306"/>
        <v>37.14</v>
      </c>
      <c r="Q3893" s="10" t="s">
        <v>8315</v>
      </c>
      <c r="R3893" t="s">
        <v>8316</v>
      </c>
      <c r="S3893" s="11">
        <f t="shared" si="307"/>
        <v>42056.1324537037</v>
      </c>
      <c r="T3893" s="11">
        <f t="shared" si="308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s="13">
        <f t="shared" si="306"/>
        <v>0</v>
      </c>
      <c r="Q3894" s="10" t="s">
        <v>8315</v>
      </c>
      <c r="R3894" t="s">
        <v>8316</v>
      </c>
      <c r="S3894" s="11">
        <f t="shared" si="307"/>
        <v>41867.652280092596</v>
      </c>
      <c r="T3894" s="11">
        <f t="shared" si="308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 s="13">
        <f t="shared" si="306"/>
        <v>128.27000000000001</v>
      </c>
      <c r="Q3895" s="10" t="s">
        <v>8315</v>
      </c>
      <c r="R3895" t="s">
        <v>8316</v>
      </c>
      <c r="S3895" s="11">
        <f t="shared" si="307"/>
        <v>41779.657870370371</v>
      </c>
      <c r="T3895" s="11">
        <f t="shared" si="308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 s="13">
        <f t="shared" si="306"/>
        <v>47.27</v>
      </c>
      <c r="Q3896" s="10" t="s">
        <v>8315</v>
      </c>
      <c r="R3896" t="s">
        <v>8316</v>
      </c>
      <c r="S3896" s="11">
        <f t="shared" si="307"/>
        <v>42679.958472222221</v>
      </c>
      <c r="T3896" s="11">
        <f t="shared" si="308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 s="13">
        <f t="shared" si="306"/>
        <v>50</v>
      </c>
      <c r="Q3897" s="10" t="s">
        <v>8315</v>
      </c>
      <c r="R3897" t="s">
        <v>8316</v>
      </c>
      <c r="S3897" s="11">
        <f t="shared" si="307"/>
        <v>42032.250208333338</v>
      </c>
      <c r="T3897" s="11">
        <f t="shared" si="308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 s="13">
        <f t="shared" si="306"/>
        <v>42.5</v>
      </c>
      <c r="Q3898" s="10" t="s">
        <v>8315</v>
      </c>
      <c r="R3898" t="s">
        <v>8316</v>
      </c>
      <c r="S3898" s="11">
        <f t="shared" si="307"/>
        <v>41793.191875000004</v>
      </c>
      <c r="T3898" s="11">
        <f t="shared" si="308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 s="13">
        <f t="shared" si="306"/>
        <v>44</v>
      </c>
      <c r="Q3899" s="10" t="s">
        <v>8315</v>
      </c>
      <c r="R3899" t="s">
        <v>8316</v>
      </c>
      <c r="S3899" s="11">
        <f t="shared" si="307"/>
        <v>41982.87364583333</v>
      </c>
      <c r="T3899" s="11">
        <f t="shared" si="308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 s="13">
        <f t="shared" si="306"/>
        <v>50.88</v>
      </c>
      <c r="Q3900" s="10" t="s">
        <v>8315</v>
      </c>
      <c r="R3900" t="s">
        <v>8316</v>
      </c>
      <c r="S3900" s="11">
        <f t="shared" si="307"/>
        <v>42193.482291666667</v>
      </c>
      <c r="T3900" s="11">
        <f t="shared" si="308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 s="13">
        <f t="shared" si="306"/>
        <v>62.5</v>
      </c>
      <c r="Q3901" s="10" t="s">
        <v>8315</v>
      </c>
      <c r="R3901" t="s">
        <v>8316</v>
      </c>
      <c r="S3901" s="11">
        <f t="shared" si="307"/>
        <v>41843.775011574071</v>
      </c>
      <c r="T3901" s="11">
        <f t="shared" si="308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 s="13">
        <f t="shared" si="306"/>
        <v>27</v>
      </c>
      <c r="Q3902" s="10" t="s">
        <v>8315</v>
      </c>
      <c r="R3902" t="s">
        <v>8316</v>
      </c>
      <c r="S3902" s="11">
        <f t="shared" si="307"/>
        <v>42136.092488425929</v>
      </c>
      <c r="T3902" s="11">
        <f t="shared" si="308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 s="13">
        <f t="shared" si="306"/>
        <v>25</v>
      </c>
      <c r="Q3903" s="10" t="s">
        <v>8315</v>
      </c>
      <c r="R3903" t="s">
        <v>8316</v>
      </c>
      <c r="S3903" s="11">
        <f t="shared" si="307"/>
        <v>42317.826377314821</v>
      </c>
      <c r="T3903" s="11">
        <f t="shared" si="308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 s="13">
        <f t="shared" si="306"/>
        <v>47.26</v>
      </c>
      <c r="Q3904" s="10" t="s">
        <v>8315</v>
      </c>
      <c r="R3904" t="s">
        <v>8316</v>
      </c>
      <c r="S3904" s="11">
        <f t="shared" si="307"/>
        <v>42663.468078703707</v>
      </c>
      <c r="T3904" s="11">
        <f t="shared" si="308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s="13">
        <f t="shared" si="306"/>
        <v>0</v>
      </c>
      <c r="Q3905" s="10" t="s">
        <v>8315</v>
      </c>
      <c r="R3905" t="s">
        <v>8316</v>
      </c>
      <c r="S3905" s="11">
        <f t="shared" si="307"/>
        <v>42186.01116898148</v>
      </c>
      <c r="T3905" s="11">
        <f t="shared" si="308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9">ROUND(E3906/D3906*100,0)</f>
        <v>0</v>
      </c>
      <c r="P3906" s="13">
        <f t="shared" si="306"/>
        <v>1.5</v>
      </c>
      <c r="Q3906" s="10" t="s">
        <v>8315</v>
      </c>
      <c r="R3906" t="s">
        <v>8316</v>
      </c>
      <c r="S3906" s="11">
        <f t="shared" si="307"/>
        <v>42095.229166666672</v>
      </c>
      <c r="T3906" s="11">
        <f t="shared" si="308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 s="13">
        <f t="shared" ref="P3907:P3970" si="310">IFERROR(ROUND(E3907/L3907,2),0)</f>
        <v>24.71</v>
      </c>
      <c r="Q3907" s="10" t="s">
        <v>8315</v>
      </c>
      <c r="R3907" t="s">
        <v>8316</v>
      </c>
      <c r="S3907" s="11">
        <f t="shared" ref="S3907:S3970" si="311">(((J3907/60)/60/24)+DATE(1970,1,1))</f>
        <v>42124.623877314814</v>
      </c>
      <c r="T3907" s="11">
        <f t="shared" ref="T3907:T3970" si="312">(((I3907/60)/60/24)+DATE(1970,1,1))</f>
        <v>42166.958333333328</v>
      </c>
      <c r="U3907">
        <f t="shared" ref="U3907:U3970" si="313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 s="13">
        <f t="shared" si="310"/>
        <v>63.13</v>
      </c>
      <c r="Q3908" s="10" t="s">
        <v>8315</v>
      </c>
      <c r="R3908" t="s">
        <v>8316</v>
      </c>
      <c r="S3908" s="11">
        <f t="shared" si="311"/>
        <v>42143.917743055557</v>
      </c>
      <c r="T3908" s="11">
        <f t="shared" si="312"/>
        <v>42181.559027777781</v>
      </c>
      <c r="U3908">
        <f t="shared" si="31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 s="13">
        <f t="shared" si="310"/>
        <v>38.25</v>
      </c>
      <c r="Q3909" s="10" t="s">
        <v>8315</v>
      </c>
      <c r="R3909" t="s">
        <v>8316</v>
      </c>
      <c r="S3909" s="11">
        <f t="shared" si="311"/>
        <v>41906.819513888891</v>
      </c>
      <c r="T3909" s="11">
        <f t="shared" si="312"/>
        <v>41938.838888888888</v>
      </c>
      <c r="U3909">
        <f t="shared" si="31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 s="13">
        <f t="shared" si="310"/>
        <v>16.25</v>
      </c>
      <c r="Q3910" s="10" t="s">
        <v>8315</v>
      </c>
      <c r="R3910" t="s">
        <v>8316</v>
      </c>
      <c r="S3910" s="11">
        <f t="shared" si="311"/>
        <v>41834.135370370372</v>
      </c>
      <c r="T3910" s="11">
        <f t="shared" si="312"/>
        <v>41849.135370370372</v>
      </c>
      <c r="U3910">
        <f t="shared" si="31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 s="13">
        <f t="shared" si="310"/>
        <v>33.75</v>
      </c>
      <c r="Q3911" s="10" t="s">
        <v>8315</v>
      </c>
      <c r="R3911" t="s">
        <v>8316</v>
      </c>
      <c r="S3911" s="11">
        <f t="shared" si="311"/>
        <v>41863.359282407408</v>
      </c>
      <c r="T3911" s="11">
        <f t="shared" si="312"/>
        <v>41893.359282407408</v>
      </c>
      <c r="U3911">
        <f t="shared" si="31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 s="13">
        <f t="shared" si="310"/>
        <v>61.67</v>
      </c>
      <c r="Q3912" s="10" t="s">
        <v>8315</v>
      </c>
      <c r="R3912" t="s">
        <v>8316</v>
      </c>
      <c r="S3912" s="11">
        <f t="shared" si="311"/>
        <v>42224.756909722222</v>
      </c>
      <c r="T3912" s="11">
        <f t="shared" si="312"/>
        <v>42254.756909722222</v>
      </c>
      <c r="U3912">
        <f t="shared" si="31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 s="13">
        <f t="shared" si="310"/>
        <v>83.14</v>
      </c>
      <c r="Q3913" s="10" t="s">
        <v>8315</v>
      </c>
      <c r="R3913" t="s">
        <v>8316</v>
      </c>
      <c r="S3913" s="11">
        <f t="shared" si="311"/>
        <v>41939.8122337963</v>
      </c>
      <c r="T3913" s="11">
        <f t="shared" si="312"/>
        <v>41969.853900462964</v>
      </c>
      <c r="U3913">
        <f t="shared" si="31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 s="13">
        <f t="shared" si="310"/>
        <v>1</v>
      </c>
      <c r="Q3914" s="10" t="s">
        <v>8315</v>
      </c>
      <c r="R3914" t="s">
        <v>8316</v>
      </c>
      <c r="S3914" s="11">
        <f t="shared" si="311"/>
        <v>42059.270023148143</v>
      </c>
      <c r="T3914" s="11">
        <f t="shared" si="312"/>
        <v>42119.190972222219</v>
      </c>
      <c r="U3914">
        <f t="shared" si="31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 s="13">
        <f t="shared" si="310"/>
        <v>142.86000000000001</v>
      </c>
      <c r="Q3915" s="10" t="s">
        <v>8315</v>
      </c>
      <c r="R3915" t="s">
        <v>8316</v>
      </c>
      <c r="S3915" s="11">
        <f t="shared" si="311"/>
        <v>42308.211215277777</v>
      </c>
      <c r="T3915" s="11">
        <f t="shared" si="312"/>
        <v>42338.252881944441</v>
      </c>
      <c r="U3915">
        <f t="shared" si="31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 s="13">
        <f t="shared" si="310"/>
        <v>33.67</v>
      </c>
      <c r="Q3916" s="10" t="s">
        <v>8315</v>
      </c>
      <c r="R3916" t="s">
        <v>8316</v>
      </c>
      <c r="S3916" s="11">
        <f t="shared" si="311"/>
        <v>42114.818935185183</v>
      </c>
      <c r="T3916" s="11">
        <f t="shared" si="312"/>
        <v>42134.957638888889</v>
      </c>
      <c r="U3916">
        <f t="shared" si="31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 s="13">
        <f t="shared" si="310"/>
        <v>5</v>
      </c>
      <c r="Q3917" s="10" t="s">
        <v>8315</v>
      </c>
      <c r="R3917" t="s">
        <v>8316</v>
      </c>
      <c r="S3917" s="11">
        <f t="shared" si="311"/>
        <v>42492.98505787037</v>
      </c>
      <c r="T3917" s="11">
        <f t="shared" si="312"/>
        <v>42522.98505787037</v>
      </c>
      <c r="U3917">
        <f t="shared" si="31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 s="13">
        <f t="shared" si="310"/>
        <v>0</v>
      </c>
      <c r="Q3918" s="10" t="s">
        <v>8315</v>
      </c>
      <c r="R3918" t="s">
        <v>8316</v>
      </c>
      <c r="S3918" s="11">
        <f t="shared" si="311"/>
        <v>42494.471666666665</v>
      </c>
      <c r="T3918" s="11">
        <f t="shared" si="312"/>
        <v>42524.471666666665</v>
      </c>
      <c r="U3918">
        <f t="shared" si="31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 s="13">
        <f t="shared" si="310"/>
        <v>10</v>
      </c>
      <c r="Q3919" s="10" t="s">
        <v>8315</v>
      </c>
      <c r="R3919" t="s">
        <v>8316</v>
      </c>
      <c r="S3919" s="11">
        <f t="shared" si="311"/>
        <v>41863.527326388888</v>
      </c>
      <c r="T3919" s="11">
        <f t="shared" si="312"/>
        <v>41893.527326388888</v>
      </c>
      <c r="U3919">
        <f t="shared" si="31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 s="13">
        <f t="shared" si="310"/>
        <v>40</v>
      </c>
      <c r="Q3920" s="10" t="s">
        <v>8315</v>
      </c>
      <c r="R3920" t="s">
        <v>8316</v>
      </c>
      <c r="S3920" s="11">
        <f t="shared" si="311"/>
        <v>41843.664618055554</v>
      </c>
      <c r="T3920" s="11">
        <f t="shared" si="312"/>
        <v>41855.666666666664</v>
      </c>
      <c r="U3920">
        <f t="shared" si="31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 s="13">
        <f t="shared" si="310"/>
        <v>30</v>
      </c>
      <c r="Q3921" s="10" t="s">
        <v>8315</v>
      </c>
      <c r="R3921" t="s">
        <v>8316</v>
      </c>
      <c r="S3921" s="11">
        <f t="shared" si="311"/>
        <v>42358.684872685189</v>
      </c>
      <c r="T3921" s="11">
        <f t="shared" si="312"/>
        <v>42387</v>
      </c>
      <c r="U3921">
        <f t="shared" si="31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 s="13">
        <f t="shared" si="310"/>
        <v>45</v>
      </c>
      <c r="Q3922" s="10" t="s">
        <v>8315</v>
      </c>
      <c r="R3922" t="s">
        <v>8316</v>
      </c>
      <c r="S3922" s="11">
        <f t="shared" si="311"/>
        <v>42657.38726851852</v>
      </c>
      <c r="T3922" s="11">
        <f t="shared" si="312"/>
        <v>42687.428935185191</v>
      </c>
      <c r="U3922">
        <f t="shared" si="31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 s="13">
        <f t="shared" si="310"/>
        <v>0</v>
      </c>
      <c r="Q3923" s="10" t="s">
        <v>8315</v>
      </c>
      <c r="R3923" t="s">
        <v>8316</v>
      </c>
      <c r="S3923" s="11">
        <f t="shared" si="311"/>
        <v>41926.542303240742</v>
      </c>
      <c r="T3923" s="11">
        <f t="shared" si="312"/>
        <v>41938.75</v>
      </c>
      <c r="U3923">
        <f t="shared" si="31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 s="13">
        <f t="shared" si="310"/>
        <v>10.17</v>
      </c>
      <c r="Q3924" s="10" t="s">
        <v>8315</v>
      </c>
      <c r="R3924" t="s">
        <v>8316</v>
      </c>
      <c r="S3924" s="11">
        <f t="shared" si="311"/>
        <v>42020.768634259264</v>
      </c>
      <c r="T3924" s="11">
        <f t="shared" si="312"/>
        <v>42065.958333333328</v>
      </c>
      <c r="U3924">
        <f t="shared" si="31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 s="13">
        <f t="shared" si="310"/>
        <v>81.41</v>
      </c>
      <c r="Q3925" s="10" t="s">
        <v>8315</v>
      </c>
      <c r="R3925" t="s">
        <v>8316</v>
      </c>
      <c r="S3925" s="11">
        <f t="shared" si="311"/>
        <v>42075.979988425926</v>
      </c>
      <c r="T3925" s="11">
        <f t="shared" si="312"/>
        <v>42103.979988425926</v>
      </c>
      <c r="U3925">
        <f t="shared" si="31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 s="13">
        <f t="shared" si="310"/>
        <v>57.25</v>
      </c>
      <c r="Q3926" s="10" t="s">
        <v>8315</v>
      </c>
      <c r="R3926" t="s">
        <v>8316</v>
      </c>
      <c r="S3926" s="11">
        <f t="shared" si="311"/>
        <v>41786.959745370368</v>
      </c>
      <c r="T3926" s="11">
        <f t="shared" si="312"/>
        <v>41816.959745370368</v>
      </c>
      <c r="U3926">
        <f t="shared" si="31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 s="13">
        <f t="shared" si="310"/>
        <v>5</v>
      </c>
      <c r="Q3927" s="10" t="s">
        <v>8315</v>
      </c>
      <c r="R3927" t="s">
        <v>8316</v>
      </c>
      <c r="S3927" s="11">
        <f t="shared" si="311"/>
        <v>41820.870821759258</v>
      </c>
      <c r="T3927" s="11">
        <f t="shared" si="312"/>
        <v>41850.870821759258</v>
      </c>
      <c r="U3927">
        <f t="shared" si="31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 s="13">
        <f t="shared" si="310"/>
        <v>15</v>
      </c>
      <c r="Q3928" s="10" t="s">
        <v>8315</v>
      </c>
      <c r="R3928" t="s">
        <v>8316</v>
      </c>
      <c r="S3928" s="11">
        <f t="shared" si="311"/>
        <v>41970.085046296299</v>
      </c>
      <c r="T3928" s="11">
        <f t="shared" si="312"/>
        <v>42000.085046296299</v>
      </c>
      <c r="U3928">
        <f t="shared" si="31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 s="13">
        <f t="shared" si="310"/>
        <v>12.5</v>
      </c>
      <c r="Q3929" s="10" t="s">
        <v>8315</v>
      </c>
      <c r="R3929" t="s">
        <v>8316</v>
      </c>
      <c r="S3929" s="11">
        <f t="shared" si="311"/>
        <v>41830.267407407409</v>
      </c>
      <c r="T3929" s="11">
        <f t="shared" si="312"/>
        <v>41860.267407407409</v>
      </c>
      <c r="U3929">
        <f t="shared" si="31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 s="13">
        <f t="shared" si="310"/>
        <v>93</v>
      </c>
      <c r="Q3930" s="10" t="s">
        <v>8315</v>
      </c>
      <c r="R3930" t="s">
        <v>8316</v>
      </c>
      <c r="S3930" s="11">
        <f t="shared" si="311"/>
        <v>42265.683182870373</v>
      </c>
      <c r="T3930" s="11">
        <f t="shared" si="312"/>
        <v>42293.207638888889</v>
      </c>
      <c r="U3930">
        <f t="shared" si="31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 s="13">
        <f t="shared" si="310"/>
        <v>32.36</v>
      </c>
      <c r="Q3931" s="10" t="s">
        <v>8315</v>
      </c>
      <c r="R3931" t="s">
        <v>8316</v>
      </c>
      <c r="S3931" s="11">
        <f t="shared" si="311"/>
        <v>42601.827141203699</v>
      </c>
      <c r="T3931" s="11">
        <f t="shared" si="312"/>
        <v>42631.827141203699</v>
      </c>
      <c r="U3931">
        <f t="shared" si="31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 s="13">
        <f t="shared" si="310"/>
        <v>0</v>
      </c>
      <c r="Q3932" s="10" t="s">
        <v>8315</v>
      </c>
      <c r="R3932" t="s">
        <v>8316</v>
      </c>
      <c r="S3932" s="11">
        <f t="shared" si="311"/>
        <v>42433.338749999995</v>
      </c>
      <c r="T3932" s="11">
        <f t="shared" si="312"/>
        <v>42461.25</v>
      </c>
      <c r="U3932">
        <f t="shared" si="31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 s="13">
        <f t="shared" si="310"/>
        <v>0</v>
      </c>
      <c r="Q3933" s="10" t="s">
        <v>8315</v>
      </c>
      <c r="R3933" t="s">
        <v>8316</v>
      </c>
      <c r="S3933" s="11">
        <f t="shared" si="311"/>
        <v>42228.151701388888</v>
      </c>
      <c r="T3933" s="11">
        <f t="shared" si="312"/>
        <v>42253.151701388888</v>
      </c>
      <c r="U3933">
        <f t="shared" si="31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 s="13">
        <f t="shared" si="310"/>
        <v>1</v>
      </c>
      <c r="Q3934" s="10" t="s">
        <v>8315</v>
      </c>
      <c r="R3934" t="s">
        <v>8316</v>
      </c>
      <c r="S3934" s="11">
        <f t="shared" si="311"/>
        <v>42415.168564814812</v>
      </c>
      <c r="T3934" s="11">
        <f t="shared" si="312"/>
        <v>42445.126898148148</v>
      </c>
      <c r="U3934">
        <f t="shared" si="31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 s="13">
        <f t="shared" si="310"/>
        <v>91.83</v>
      </c>
      <c r="Q3935" s="10" t="s">
        <v>8315</v>
      </c>
      <c r="R3935" t="s">
        <v>8316</v>
      </c>
      <c r="S3935" s="11">
        <f t="shared" si="311"/>
        <v>42538.968310185184</v>
      </c>
      <c r="T3935" s="11">
        <f t="shared" si="312"/>
        <v>42568.029861111107</v>
      </c>
      <c r="U3935">
        <f t="shared" si="31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 s="13">
        <f t="shared" si="310"/>
        <v>45.83</v>
      </c>
      <c r="Q3936" s="10" t="s">
        <v>8315</v>
      </c>
      <c r="R3936" t="s">
        <v>8316</v>
      </c>
      <c r="S3936" s="11">
        <f t="shared" si="311"/>
        <v>42233.671747685185</v>
      </c>
      <c r="T3936" s="11">
        <f t="shared" si="312"/>
        <v>42278.541666666672</v>
      </c>
      <c r="U3936">
        <f t="shared" si="31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 s="13">
        <f t="shared" si="310"/>
        <v>57.17</v>
      </c>
      <c r="Q3937" s="10" t="s">
        <v>8315</v>
      </c>
      <c r="R3937" t="s">
        <v>8316</v>
      </c>
      <c r="S3937" s="11">
        <f t="shared" si="311"/>
        <v>42221.656782407401</v>
      </c>
      <c r="T3937" s="11">
        <f t="shared" si="312"/>
        <v>42281.656782407401</v>
      </c>
      <c r="U3937">
        <f t="shared" si="31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 s="13">
        <f t="shared" si="310"/>
        <v>0</v>
      </c>
      <c r="Q3938" s="10" t="s">
        <v>8315</v>
      </c>
      <c r="R3938" t="s">
        <v>8316</v>
      </c>
      <c r="S3938" s="11">
        <f t="shared" si="311"/>
        <v>42675.262962962966</v>
      </c>
      <c r="T3938" s="11">
        <f t="shared" si="312"/>
        <v>42705.304629629631</v>
      </c>
      <c r="U3938">
        <f t="shared" si="31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 s="13">
        <f t="shared" si="310"/>
        <v>248.5</v>
      </c>
      <c r="Q3939" s="10" t="s">
        <v>8315</v>
      </c>
      <c r="R3939" t="s">
        <v>8316</v>
      </c>
      <c r="S3939" s="11">
        <f t="shared" si="311"/>
        <v>42534.631481481483</v>
      </c>
      <c r="T3939" s="11">
        <f t="shared" si="312"/>
        <v>42562.631481481483</v>
      </c>
      <c r="U3939">
        <f t="shared" si="31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 s="13">
        <f t="shared" si="310"/>
        <v>79.400000000000006</v>
      </c>
      <c r="Q3940" s="10" t="s">
        <v>8315</v>
      </c>
      <c r="R3940" t="s">
        <v>8316</v>
      </c>
      <c r="S3940" s="11">
        <f t="shared" si="311"/>
        <v>42151.905717592599</v>
      </c>
      <c r="T3940" s="11">
        <f t="shared" si="312"/>
        <v>42182.905717592599</v>
      </c>
      <c r="U3940">
        <f t="shared" si="31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 s="13">
        <f t="shared" si="310"/>
        <v>5</v>
      </c>
      <c r="Q3941" s="10" t="s">
        <v>8315</v>
      </c>
      <c r="R3941" t="s">
        <v>8316</v>
      </c>
      <c r="S3941" s="11">
        <f t="shared" si="311"/>
        <v>41915.400219907409</v>
      </c>
      <c r="T3941" s="11">
        <f t="shared" si="312"/>
        <v>41919.1875</v>
      </c>
      <c r="U3941">
        <f t="shared" si="31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 s="13">
        <f t="shared" si="310"/>
        <v>5.5</v>
      </c>
      <c r="Q3942" s="10" t="s">
        <v>8315</v>
      </c>
      <c r="R3942" t="s">
        <v>8316</v>
      </c>
      <c r="S3942" s="11">
        <f t="shared" si="311"/>
        <v>41961.492488425924</v>
      </c>
      <c r="T3942" s="11">
        <f t="shared" si="312"/>
        <v>42006.492488425924</v>
      </c>
      <c r="U3942">
        <f t="shared" si="31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 s="13">
        <f t="shared" si="310"/>
        <v>25</v>
      </c>
      <c r="Q3943" s="10" t="s">
        <v>8315</v>
      </c>
      <c r="R3943" t="s">
        <v>8316</v>
      </c>
      <c r="S3943" s="11">
        <f t="shared" si="311"/>
        <v>41940.587233796294</v>
      </c>
      <c r="T3943" s="11">
        <f t="shared" si="312"/>
        <v>41968.041666666672</v>
      </c>
      <c r="U3943">
        <f t="shared" si="31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 s="13">
        <f t="shared" si="310"/>
        <v>0</v>
      </c>
      <c r="Q3944" s="10" t="s">
        <v>8315</v>
      </c>
      <c r="R3944" t="s">
        <v>8316</v>
      </c>
      <c r="S3944" s="11">
        <f t="shared" si="311"/>
        <v>42111.904097222221</v>
      </c>
      <c r="T3944" s="11">
        <f t="shared" si="312"/>
        <v>42171.904097222221</v>
      </c>
      <c r="U3944">
        <f t="shared" si="31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 s="13">
        <f t="shared" si="310"/>
        <v>137.08000000000001</v>
      </c>
      <c r="Q3945" s="10" t="s">
        <v>8315</v>
      </c>
      <c r="R3945" t="s">
        <v>8316</v>
      </c>
      <c r="S3945" s="11">
        <f t="shared" si="311"/>
        <v>42279.778564814813</v>
      </c>
      <c r="T3945" s="11">
        <f t="shared" si="312"/>
        <v>42310.701388888891</v>
      </c>
      <c r="U3945">
        <f t="shared" si="31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 s="13">
        <f t="shared" si="310"/>
        <v>0</v>
      </c>
      <c r="Q3946" s="10" t="s">
        <v>8315</v>
      </c>
      <c r="R3946" t="s">
        <v>8316</v>
      </c>
      <c r="S3946" s="11">
        <f t="shared" si="311"/>
        <v>42213.662905092591</v>
      </c>
      <c r="T3946" s="11">
        <f t="shared" si="312"/>
        <v>42243.662905092591</v>
      </c>
      <c r="U3946">
        <f t="shared" si="31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 s="13">
        <f t="shared" si="310"/>
        <v>5</v>
      </c>
      <c r="Q3947" s="10" t="s">
        <v>8315</v>
      </c>
      <c r="R3947" t="s">
        <v>8316</v>
      </c>
      <c r="S3947" s="11">
        <f t="shared" si="311"/>
        <v>42109.801712962959</v>
      </c>
      <c r="T3947" s="11">
        <f t="shared" si="312"/>
        <v>42139.801712962959</v>
      </c>
      <c r="U3947">
        <f t="shared" si="31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 s="13">
        <f t="shared" si="310"/>
        <v>39</v>
      </c>
      <c r="Q3948" s="10" t="s">
        <v>8315</v>
      </c>
      <c r="R3948" t="s">
        <v>8316</v>
      </c>
      <c r="S3948" s="11">
        <f t="shared" si="311"/>
        <v>42031.833587962959</v>
      </c>
      <c r="T3948" s="11">
        <f t="shared" si="312"/>
        <v>42063.333333333328</v>
      </c>
      <c r="U3948">
        <f t="shared" si="31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 s="13">
        <f t="shared" si="310"/>
        <v>50.5</v>
      </c>
      <c r="Q3949" s="10" t="s">
        <v>8315</v>
      </c>
      <c r="R3949" t="s">
        <v>8316</v>
      </c>
      <c r="S3949" s="11">
        <f t="shared" si="311"/>
        <v>42615.142870370371</v>
      </c>
      <c r="T3949" s="11">
        <f t="shared" si="312"/>
        <v>42645.142870370371</v>
      </c>
      <c r="U3949">
        <f t="shared" si="31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 s="13">
        <f t="shared" si="310"/>
        <v>0</v>
      </c>
      <c r="Q3950" s="10" t="s">
        <v>8315</v>
      </c>
      <c r="R3950" t="s">
        <v>8316</v>
      </c>
      <c r="S3950" s="11">
        <f t="shared" si="311"/>
        <v>41829.325497685182</v>
      </c>
      <c r="T3950" s="11">
        <f t="shared" si="312"/>
        <v>41889.325497685182</v>
      </c>
      <c r="U3950">
        <f t="shared" si="31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 s="13">
        <f t="shared" si="310"/>
        <v>49.28</v>
      </c>
      <c r="Q3951" s="10" t="s">
        <v>8315</v>
      </c>
      <c r="R3951" t="s">
        <v>8316</v>
      </c>
      <c r="S3951" s="11">
        <f t="shared" si="311"/>
        <v>42016.120613425926</v>
      </c>
      <c r="T3951" s="11">
        <f t="shared" si="312"/>
        <v>42046.120613425926</v>
      </c>
      <c r="U3951">
        <f t="shared" si="31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 s="13">
        <f t="shared" si="310"/>
        <v>25</v>
      </c>
      <c r="Q3952" s="10" t="s">
        <v>8315</v>
      </c>
      <c r="R3952" t="s">
        <v>8316</v>
      </c>
      <c r="S3952" s="11">
        <f t="shared" si="311"/>
        <v>42439.702314814815</v>
      </c>
      <c r="T3952" s="11">
        <f t="shared" si="312"/>
        <v>42468.774305555555</v>
      </c>
      <c r="U3952">
        <f t="shared" si="31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 s="13">
        <f t="shared" si="310"/>
        <v>1</v>
      </c>
      <c r="Q3953" s="10" t="s">
        <v>8315</v>
      </c>
      <c r="R3953" t="s">
        <v>8316</v>
      </c>
      <c r="S3953" s="11">
        <f t="shared" si="311"/>
        <v>42433.825717592597</v>
      </c>
      <c r="T3953" s="11">
        <f t="shared" si="312"/>
        <v>42493.784050925926</v>
      </c>
      <c r="U3953">
        <f t="shared" si="31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 s="13">
        <f t="shared" si="310"/>
        <v>25</v>
      </c>
      <c r="Q3954" s="10" t="s">
        <v>8315</v>
      </c>
      <c r="R3954" t="s">
        <v>8316</v>
      </c>
      <c r="S3954" s="11">
        <f t="shared" si="311"/>
        <v>42243.790393518517</v>
      </c>
      <c r="T3954" s="11">
        <f t="shared" si="312"/>
        <v>42303.790393518517</v>
      </c>
      <c r="U3954">
        <f t="shared" si="31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 s="13">
        <f t="shared" si="310"/>
        <v>0</v>
      </c>
      <c r="Q3955" s="10" t="s">
        <v>8315</v>
      </c>
      <c r="R3955" t="s">
        <v>8316</v>
      </c>
      <c r="S3955" s="11">
        <f t="shared" si="311"/>
        <v>42550.048449074078</v>
      </c>
      <c r="T3955" s="11">
        <f t="shared" si="312"/>
        <v>42580.978472222225</v>
      </c>
      <c r="U3955">
        <f t="shared" si="31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 s="13">
        <f t="shared" si="310"/>
        <v>0</v>
      </c>
      <c r="Q3956" s="10" t="s">
        <v>8315</v>
      </c>
      <c r="R3956" t="s">
        <v>8316</v>
      </c>
      <c r="S3956" s="11">
        <f t="shared" si="311"/>
        <v>41774.651203703703</v>
      </c>
      <c r="T3956" s="11">
        <f t="shared" si="312"/>
        <v>41834.651203703703</v>
      </c>
      <c r="U3956">
        <f t="shared" si="31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 s="13">
        <f t="shared" si="310"/>
        <v>53.13</v>
      </c>
      <c r="Q3957" s="10" t="s">
        <v>8315</v>
      </c>
      <c r="R3957" t="s">
        <v>8316</v>
      </c>
      <c r="S3957" s="11">
        <f t="shared" si="311"/>
        <v>42306.848854166667</v>
      </c>
      <c r="T3957" s="11">
        <f t="shared" si="312"/>
        <v>42336.890520833331</v>
      </c>
      <c r="U3957">
        <f t="shared" si="31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 s="13">
        <f t="shared" si="310"/>
        <v>0</v>
      </c>
      <c r="Q3958" s="10" t="s">
        <v>8315</v>
      </c>
      <c r="R3958" t="s">
        <v>8316</v>
      </c>
      <c r="S3958" s="11">
        <f t="shared" si="311"/>
        <v>42457.932025462964</v>
      </c>
      <c r="T3958" s="11">
        <f t="shared" si="312"/>
        <v>42485.013888888891</v>
      </c>
      <c r="U3958">
        <f t="shared" si="31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 s="13">
        <f t="shared" si="310"/>
        <v>7</v>
      </c>
      <c r="Q3959" s="10" t="s">
        <v>8315</v>
      </c>
      <c r="R3959" t="s">
        <v>8316</v>
      </c>
      <c r="S3959" s="11">
        <f t="shared" si="311"/>
        <v>42513.976319444439</v>
      </c>
      <c r="T3959" s="11">
        <f t="shared" si="312"/>
        <v>42559.976319444439</v>
      </c>
      <c r="U3959">
        <f t="shared" si="31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 s="13">
        <f t="shared" si="310"/>
        <v>40.06</v>
      </c>
      <c r="Q3960" s="10" t="s">
        <v>8315</v>
      </c>
      <c r="R3960" t="s">
        <v>8316</v>
      </c>
      <c r="S3960" s="11">
        <f t="shared" si="311"/>
        <v>41816.950370370374</v>
      </c>
      <c r="T3960" s="11">
        <f t="shared" si="312"/>
        <v>41853.583333333336</v>
      </c>
      <c r="U3960">
        <f t="shared" si="31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 s="13">
        <f t="shared" si="310"/>
        <v>24.33</v>
      </c>
      <c r="Q3961" s="10" t="s">
        <v>8315</v>
      </c>
      <c r="R3961" t="s">
        <v>8316</v>
      </c>
      <c r="S3961" s="11">
        <f t="shared" si="311"/>
        <v>41880.788842592592</v>
      </c>
      <c r="T3961" s="11">
        <f t="shared" si="312"/>
        <v>41910.788842592592</v>
      </c>
      <c r="U3961">
        <f t="shared" si="31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 s="13">
        <f t="shared" si="310"/>
        <v>11.25</v>
      </c>
      <c r="Q3962" s="10" t="s">
        <v>8315</v>
      </c>
      <c r="R3962" t="s">
        <v>8316</v>
      </c>
      <c r="S3962" s="11">
        <f t="shared" si="311"/>
        <v>42342.845555555556</v>
      </c>
      <c r="T3962" s="11">
        <f t="shared" si="312"/>
        <v>42372.845555555556</v>
      </c>
      <c r="U3962">
        <f t="shared" si="31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 s="13">
        <f t="shared" si="310"/>
        <v>10.5</v>
      </c>
      <c r="Q3963" s="10" t="s">
        <v>8315</v>
      </c>
      <c r="R3963" t="s">
        <v>8316</v>
      </c>
      <c r="S3963" s="11">
        <f t="shared" si="311"/>
        <v>41745.891319444447</v>
      </c>
      <c r="T3963" s="11">
        <f t="shared" si="312"/>
        <v>41767.891319444447</v>
      </c>
      <c r="U3963">
        <f t="shared" si="31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 s="13">
        <f t="shared" si="310"/>
        <v>15</v>
      </c>
      <c r="Q3964" s="10" t="s">
        <v>8315</v>
      </c>
      <c r="R3964" t="s">
        <v>8316</v>
      </c>
      <c r="S3964" s="11">
        <f t="shared" si="311"/>
        <v>42311.621458333335</v>
      </c>
      <c r="T3964" s="11">
        <f t="shared" si="312"/>
        <v>42336.621458333335</v>
      </c>
      <c r="U3964">
        <f t="shared" si="31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 s="13">
        <f t="shared" si="310"/>
        <v>0</v>
      </c>
      <c r="Q3965" s="10" t="s">
        <v>8315</v>
      </c>
      <c r="R3965" t="s">
        <v>8316</v>
      </c>
      <c r="S3965" s="11">
        <f t="shared" si="311"/>
        <v>42296.154131944444</v>
      </c>
      <c r="T3965" s="11">
        <f t="shared" si="312"/>
        <v>42326.195798611108</v>
      </c>
      <c r="U3965">
        <f t="shared" si="31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 s="13">
        <f t="shared" si="310"/>
        <v>42</v>
      </c>
      <c r="Q3966" s="10" t="s">
        <v>8315</v>
      </c>
      <c r="R3966" t="s">
        <v>8316</v>
      </c>
      <c r="S3966" s="11">
        <f t="shared" si="311"/>
        <v>42053.722060185188</v>
      </c>
      <c r="T3966" s="11">
        <f t="shared" si="312"/>
        <v>42113.680393518516</v>
      </c>
      <c r="U3966">
        <f t="shared" si="31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 s="13">
        <f t="shared" si="310"/>
        <v>71.25</v>
      </c>
      <c r="Q3967" s="10" t="s">
        <v>8315</v>
      </c>
      <c r="R3967" t="s">
        <v>8316</v>
      </c>
      <c r="S3967" s="11">
        <f t="shared" si="311"/>
        <v>42414.235879629632</v>
      </c>
      <c r="T3967" s="11">
        <f t="shared" si="312"/>
        <v>42474.194212962961</v>
      </c>
      <c r="U3967">
        <f t="shared" si="31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 s="13">
        <f t="shared" si="310"/>
        <v>22.5</v>
      </c>
      <c r="Q3968" s="10" t="s">
        <v>8315</v>
      </c>
      <c r="R3968" t="s">
        <v>8316</v>
      </c>
      <c r="S3968" s="11">
        <f t="shared" si="311"/>
        <v>41801.711550925924</v>
      </c>
      <c r="T3968" s="11">
        <f t="shared" si="312"/>
        <v>41844.124305555553</v>
      </c>
      <c r="U3968">
        <f t="shared" si="31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 s="13">
        <f t="shared" si="310"/>
        <v>41</v>
      </c>
      <c r="Q3969" s="10" t="s">
        <v>8315</v>
      </c>
      <c r="R3969" t="s">
        <v>8316</v>
      </c>
      <c r="S3969" s="11">
        <f t="shared" si="311"/>
        <v>42770.290590277778</v>
      </c>
      <c r="T3969" s="11">
        <f t="shared" si="312"/>
        <v>42800.290590277778</v>
      </c>
      <c r="U3969">
        <f t="shared" si="31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 s="13">
        <f t="shared" si="310"/>
        <v>47.91</v>
      </c>
      <c r="Q3970" s="10" t="s">
        <v>8315</v>
      </c>
      <c r="R3970" t="s">
        <v>8316</v>
      </c>
      <c r="S3970" s="11">
        <f t="shared" si="311"/>
        <v>42452.815659722226</v>
      </c>
      <c r="T3970" s="11">
        <f t="shared" si="312"/>
        <v>42512.815659722226</v>
      </c>
      <c r="U3970">
        <f t="shared" si="31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 s="13">
        <f t="shared" ref="P3971:P4034" si="315">IFERROR(ROUND(E3971/L3971,2),0)</f>
        <v>35.17</v>
      </c>
      <c r="Q3971" s="10" t="s">
        <v>8315</v>
      </c>
      <c r="R3971" t="s">
        <v>8316</v>
      </c>
      <c r="S3971" s="11">
        <f t="shared" ref="S3971:S4034" si="316">(((J3971/60)/60/24)+DATE(1970,1,1))</f>
        <v>42601.854699074072</v>
      </c>
      <c r="T3971" s="11">
        <f t="shared" ref="T3971:T4034" si="317">(((I3971/60)/60/24)+DATE(1970,1,1))</f>
        <v>42611.163194444445</v>
      </c>
      <c r="U3971">
        <f t="shared" ref="U3971:U4034" si="318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 s="13">
        <f t="shared" si="315"/>
        <v>5.5</v>
      </c>
      <c r="Q3972" s="10" t="s">
        <v>8315</v>
      </c>
      <c r="R3972" t="s">
        <v>8316</v>
      </c>
      <c r="S3972" s="11">
        <f t="shared" si="316"/>
        <v>42447.863553240735</v>
      </c>
      <c r="T3972" s="11">
        <f t="shared" si="317"/>
        <v>42477.863553240735</v>
      </c>
      <c r="U3972">
        <f t="shared" si="318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 s="13">
        <f t="shared" si="315"/>
        <v>22.67</v>
      </c>
      <c r="Q3973" s="10" t="s">
        <v>8315</v>
      </c>
      <c r="R3973" t="s">
        <v>8316</v>
      </c>
      <c r="S3973" s="11">
        <f t="shared" si="316"/>
        <v>41811.536180555559</v>
      </c>
      <c r="T3973" s="11">
        <f t="shared" si="317"/>
        <v>41841.536180555559</v>
      </c>
      <c r="U3973">
        <f t="shared" si="318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 s="13">
        <f t="shared" si="315"/>
        <v>26.38</v>
      </c>
      <c r="Q3974" s="10" t="s">
        <v>8315</v>
      </c>
      <c r="R3974" t="s">
        <v>8316</v>
      </c>
      <c r="S3974" s="11">
        <f t="shared" si="316"/>
        <v>41981.067523148144</v>
      </c>
      <c r="T3974" s="11">
        <f t="shared" si="317"/>
        <v>42041.067523148144</v>
      </c>
      <c r="U3974">
        <f t="shared" si="318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 s="13">
        <f t="shared" si="315"/>
        <v>105.54</v>
      </c>
      <c r="Q3975" s="10" t="s">
        <v>8315</v>
      </c>
      <c r="R3975" t="s">
        <v>8316</v>
      </c>
      <c r="S3975" s="11">
        <f t="shared" si="316"/>
        <v>42469.68414351852</v>
      </c>
      <c r="T3975" s="11">
        <f t="shared" si="317"/>
        <v>42499.166666666672</v>
      </c>
      <c r="U3975">
        <f t="shared" si="318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 s="13">
        <f t="shared" si="315"/>
        <v>29.09</v>
      </c>
      <c r="Q3976" s="10" t="s">
        <v>8315</v>
      </c>
      <c r="R3976" t="s">
        <v>8316</v>
      </c>
      <c r="S3976" s="11">
        <f t="shared" si="316"/>
        <v>42493.546851851846</v>
      </c>
      <c r="T3976" s="11">
        <f t="shared" si="317"/>
        <v>42523.546851851846</v>
      </c>
      <c r="U3976">
        <f t="shared" si="318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 s="13">
        <f t="shared" si="315"/>
        <v>0</v>
      </c>
      <c r="Q3977" s="10" t="s">
        <v>8315</v>
      </c>
      <c r="R3977" t="s">
        <v>8316</v>
      </c>
      <c r="S3977" s="11">
        <f t="shared" si="316"/>
        <v>42534.866875</v>
      </c>
      <c r="T3977" s="11">
        <f t="shared" si="317"/>
        <v>42564.866875</v>
      </c>
      <c r="U3977">
        <f t="shared" si="318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 s="13">
        <f t="shared" si="315"/>
        <v>62</v>
      </c>
      <c r="Q3978" s="10" t="s">
        <v>8315</v>
      </c>
      <c r="R3978" t="s">
        <v>8316</v>
      </c>
      <c r="S3978" s="11">
        <f t="shared" si="316"/>
        <v>41830.858344907407</v>
      </c>
      <c r="T3978" s="11">
        <f t="shared" si="317"/>
        <v>41852.291666666664</v>
      </c>
      <c r="U3978">
        <f t="shared" si="318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 s="13">
        <f t="shared" si="315"/>
        <v>217.5</v>
      </c>
      <c r="Q3979" s="10" t="s">
        <v>8315</v>
      </c>
      <c r="R3979" t="s">
        <v>8316</v>
      </c>
      <c r="S3979" s="11">
        <f t="shared" si="316"/>
        <v>42543.788564814815</v>
      </c>
      <c r="T3979" s="11">
        <f t="shared" si="317"/>
        <v>42573.788564814815</v>
      </c>
      <c r="U3979">
        <f t="shared" si="318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 s="13">
        <f t="shared" si="315"/>
        <v>26.75</v>
      </c>
      <c r="Q3980" s="10" t="s">
        <v>8315</v>
      </c>
      <c r="R3980" t="s">
        <v>8316</v>
      </c>
      <c r="S3980" s="11">
        <f t="shared" si="316"/>
        <v>41975.642974537041</v>
      </c>
      <c r="T3980" s="11">
        <f t="shared" si="317"/>
        <v>42035.642974537041</v>
      </c>
      <c r="U3980">
        <f t="shared" si="318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 s="13">
        <f t="shared" si="315"/>
        <v>18.329999999999998</v>
      </c>
      <c r="Q3981" s="10" t="s">
        <v>8315</v>
      </c>
      <c r="R3981" t="s">
        <v>8316</v>
      </c>
      <c r="S3981" s="11">
        <f t="shared" si="316"/>
        <v>42069.903437500005</v>
      </c>
      <c r="T3981" s="11">
        <f t="shared" si="317"/>
        <v>42092.833333333328</v>
      </c>
      <c r="U3981">
        <f t="shared" si="318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 s="13">
        <f t="shared" si="315"/>
        <v>64.290000000000006</v>
      </c>
      <c r="Q3982" s="10" t="s">
        <v>8315</v>
      </c>
      <c r="R3982" t="s">
        <v>8316</v>
      </c>
      <c r="S3982" s="11">
        <f t="shared" si="316"/>
        <v>41795.598923611113</v>
      </c>
      <c r="T3982" s="11">
        <f t="shared" si="317"/>
        <v>41825.598923611113</v>
      </c>
      <c r="U3982">
        <f t="shared" si="318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 s="13">
        <f t="shared" si="315"/>
        <v>175</v>
      </c>
      <c r="Q3983" s="10" t="s">
        <v>8315</v>
      </c>
      <c r="R3983" t="s">
        <v>8316</v>
      </c>
      <c r="S3983" s="11">
        <f t="shared" si="316"/>
        <v>42508.179965277777</v>
      </c>
      <c r="T3983" s="11">
        <f t="shared" si="317"/>
        <v>42568.179965277777</v>
      </c>
      <c r="U3983">
        <f t="shared" si="318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 s="13">
        <f t="shared" si="315"/>
        <v>34</v>
      </c>
      <c r="Q3984" s="10" t="s">
        <v>8315</v>
      </c>
      <c r="R3984" t="s">
        <v>8316</v>
      </c>
      <c r="S3984" s="11">
        <f t="shared" si="316"/>
        <v>42132.809953703705</v>
      </c>
      <c r="T3984" s="11">
        <f t="shared" si="317"/>
        <v>42192.809953703705</v>
      </c>
      <c r="U3984">
        <f t="shared" si="318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 s="13">
        <f t="shared" si="315"/>
        <v>84.28</v>
      </c>
      <c r="Q3985" s="10" t="s">
        <v>8315</v>
      </c>
      <c r="R3985" t="s">
        <v>8316</v>
      </c>
      <c r="S3985" s="11">
        <f t="shared" si="316"/>
        <v>41747.86986111111</v>
      </c>
      <c r="T3985" s="11">
        <f t="shared" si="317"/>
        <v>41779.290972222225</v>
      </c>
      <c r="U3985">
        <f t="shared" si="318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 s="13">
        <f t="shared" si="315"/>
        <v>9.5</v>
      </c>
      <c r="Q3986" s="10" t="s">
        <v>8315</v>
      </c>
      <c r="R3986" t="s">
        <v>8316</v>
      </c>
      <c r="S3986" s="11">
        <f t="shared" si="316"/>
        <v>41920.963472222218</v>
      </c>
      <c r="T3986" s="11">
        <f t="shared" si="317"/>
        <v>41951</v>
      </c>
      <c r="U3986">
        <f t="shared" si="318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 s="13">
        <f t="shared" si="315"/>
        <v>33.74</v>
      </c>
      <c r="Q3987" s="10" t="s">
        <v>8315</v>
      </c>
      <c r="R3987" t="s">
        <v>8316</v>
      </c>
      <c r="S3987" s="11">
        <f t="shared" si="316"/>
        <v>42399.707407407404</v>
      </c>
      <c r="T3987" s="11">
        <f t="shared" si="317"/>
        <v>42420.878472222219</v>
      </c>
      <c r="U3987">
        <f t="shared" si="318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 s="13">
        <f t="shared" si="315"/>
        <v>37.54</v>
      </c>
      <c r="Q3988" s="10" t="s">
        <v>8315</v>
      </c>
      <c r="R3988" t="s">
        <v>8316</v>
      </c>
      <c r="S3988" s="11">
        <f t="shared" si="316"/>
        <v>42467.548541666663</v>
      </c>
      <c r="T3988" s="11">
        <f t="shared" si="317"/>
        <v>42496.544444444444</v>
      </c>
      <c r="U3988">
        <f t="shared" si="318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 s="13">
        <f t="shared" si="315"/>
        <v>11.62</v>
      </c>
      <c r="Q3989" s="10" t="s">
        <v>8315</v>
      </c>
      <c r="R3989" t="s">
        <v>8316</v>
      </c>
      <c r="S3989" s="11">
        <f t="shared" si="316"/>
        <v>41765.92465277778</v>
      </c>
      <c r="T3989" s="11">
        <f t="shared" si="317"/>
        <v>41775.92465277778</v>
      </c>
      <c r="U3989">
        <f t="shared" si="318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 s="13">
        <f t="shared" si="315"/>
        <v>8</v>
      </c>
      <c r="Q3990" s="10" t="s">
        <v>8315</v>
      </c>
      <c r="R3990" t="s">
        <v>8316</v>
      </c>
      <c r="S3990" s="11">
        <f t="shared" si="316"/>
        <v>42230.08116898148</v>
      </c>
      <c r="T3990" s="11">
        <f t="shared" si="317"/>
        <v>42245.08116898148</v>
      </c>
      <c r="U3990">
        <f t="shared" si="318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 s="13">
        <f t="shared" si="315"/>
        <v>0</v>
      </c>
      <c r="Q3991" s="10" t="s">
        <v>8315</v>
      </c>
      <c r="R3991" t="s">
        <v>8316</v>
      </c>
      <c r="S3991" s="11">
        <f t="shared" si="316"/>
        <v>42286.749780092592</v>
      </c>
      <c r="T3991" s="11">
        <f t="shared" si="317"/>
        <v>42316.791446759264</v>
      </c>
      <c r="U3991">
        <f t="shared" si="318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 s="13">
        <f t="shared" si="315"/>
        <v>23</v>
      </c>
      <c r="Q3992" s="10" t="s">
        <v>8315</v>
      </c>
      <c r="R3992" t="s">
        <v>8316</v>
      </c>
      <c r="S3992" s="11">
        <f t="shared" si="316"/>
        <v>42401.672372685185</v>
      </c>
      <c r="T3992" s="11">
        <f t="shared" si="317"/>
        <v>42431.672372685185</v>
      </c>
      <c r="U3992">
        <f t="shared" si="318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 s="13">
        <f t="shared" si="315"/>
        <v>100</v>
      </c>
      <c r="Q3993" s="10" t="s">
        <v>8315</v>
      </c>
      <c r="R3993" t="s">
        <v>8316</v>
      </c>
      <c r="S3993" s="11">
        <f t="shared" si="316"/>
        <v>42125.644467592589</v>
      </c>
      <c r="T3993" s="11">
        <f t="shared" si="317"/>
        <v>42155.644467592589</v>
      </c>
      <c r="U3993">
        <f t="shared" si="318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 s="13">
        <f t="shared" si="315"/>
        <v>60.11</v>
      </c>
      <c r="Q3994" s="10" t="s">
        <v>8315</v>
      </c>
      <c r="R3994" t="s">
        <v>8316</v>
      </c>
      <c r="S3994" s="11">
        <f t="shared" si="316"/>
        <v>42289.94049768518</v>
      </c>
      <c r="T3994" s="11">
        <f t="shared" si="317"/>
        <v>42349.982164351852</v>
      </c>
      <c r="U3994">
        <f t="shared" si="318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 s="13">
        <f t="shared" si="315"/>
        <v>3</v>
      </c>
      <c r="Q3995" s="10" t="s">
        <v>8315</v>
      </c>
      <c r="R3995" t="s">
        <v>8316</v>
      </c>
      <c r="S3995" s="11">
        <f t="shared" si="316"/>
        <v>42107.864722222221</v>
      </c>
      <c r="T3995" s="11">
        <f t="shared" si="317"/>
        <v>42137.864722222221</v>
      </c>
      <c r="U3995">
        <f t="shared" si="318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 s="13">
        <f t="shared" si="315"/>
        <v>5</v>
      </c>
      <c r="Q3996" s="10" t="s">
        <v>8315</v>
      </c>
      <c r="R3996" t="s">
        <v>8316</v>
      </c>
      <c r="S3996" s="11">
        <f t="shared" si="316"/>
        <v>41809.389930555553</v>
      </c>
      <c r="T3996" s="11">
        <f t="shared" si="317"/>
        <v>41839.389930555553</v>
      </c>
      <c r="U3996">
        <f t="shared" si="318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 s="13">
        <f t="shared" si="315"/>
        <v>17.5</v>
      </c>
      <c r="Q3997" s="10" t="s">
        <v>8315</v>
      </c>
      <c r="R3997" t="s">
        <v>8316</v>
      </c>
      <c r="S3997" s="11">
        <f t="shared" si="316"/>
        <v>42019.683761574073</v>
      </c>
      <c r="T3997" s="11">
        <f t="shared" si="317"/>
        <v>42049.477083333331</v>
      </c>
      <c r="U3997">
        <f t="shared" si="318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 s="13">
        <f t="shared" si="315"/>
        <v>29.24</v>
      </c>
      <c r="Q3998" s="10" t="s">
        <v>8315</v>
      </c>
      <c r="R3998" t="s">
        <v>8316</v>
      </c>
      <c r="S3998" s="11">
        <f t="shared" si="316"/>
        <v>41950.26694444444</v>
      </c>
      <c r="T3998" s="11">
        <f t="shared" si="317"/>
        <v>41963.669444444444</v>
      </c>
      <c r="U3998">
        <f t="shared" si="318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 s="13">
        <f t="shared" si="315"/>
        <v>0</v>
      </c>
      <c r="Q3999" s="10" t="s">
        <v>8315</v>
      </c>
      <c r="R3999" t="s">
        <v>8316</v>
      </c>
      <c r="S3999" s="11">
        <f t="shared" si="316"/>
        <v>42069.391446759255</v>
      </c>
      <c r="T3999" s="11">
        <f t="shared" si="317"/>
        <v>42099.349780092598</v>
      </c>
      <c r="U3999">
        <f t="shared" si="318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 s="13">
        <f t="shared" si="315"/>
        <v>59.58</v>
      </c>
      <c r="Q4000" s="10" t="s">
        <v>8315</v>
      </c>
      <c r="R4000" t="s">
        <v>8316</v>
      </c>
      <c r="S4000" s="11">
        <f t="shared" si="316"/>
        <v>42061.963263888887</v>
      </c>
      <c r="T4000" s="11">
        <f t="shared" si="317"/>
        <v>42091.921597222223</v>
      </c>
      <c r="U4000">
        <f t="shared" si="318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 s="13">
        <f t="shared" si="315"/>
        <v>82.57</v>
      </c>
      <c r="Q4001" s="10" t="s">
        <v>8315</v>
      </c>
      <c r="R4001" t="s">
        <v>8316</v>
      </c>
      <c r="S4001" s="11">
        <f t="shared" si="316"/>
        <v>41842.828680555554</v>
      </c>
      <c r="T4001" s="11">
        <f t="shared" si="317"/>
        <v>41882.827650462961</v>
      </c>
      <c r="U4001">
        <f t="shared" si="318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 s="13">
        <f t="shared" si="315"/>
        <v>10</v>
      </c>
      <c r="Q4002" s="10" t="s">
        <v>8315</v>
      </c>
      <c r="R4002" t="s">
        <v>8316</v>
      </c>
      <c r="S4002" s="11">
        <f t="shared" si="316"/>
        <v>42437.64534722222</v>
      </c>
      <c r="T4002" s="11">
        <f t="shared" si="317"/>
        <v>42497.603680555556</v>
      </c>
      <c r="U4002">
        <f t="shared" si="318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 s="13">
        <f t="shared" si="315"/>
        <v>32.36</v>
      </c>
      <c r="Q4003" s="10" t="s">
        <v>8315</v>
      </c>
      <c r="R4003" t="s">
        <v>8316</v>
      </c>
      <c r="S4003" s="11">
        <f t="shared" si="316"/>
        <v>42775.964212962965</v>
      </c>
      <c r="T4003" s="11">
        <f t="shared" si="317"/>
        <v>42795.791666666672</v>
      </c>
      <c r="U4003">
        <f t="shared" si="318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 s="13">
        <f t="shared" si="315"/>
        <v>5.75</v>
      </c>
      <c r="Q4004" s="10" t="s">
        <v>8315</v>
      </c>
      <c r="R4004" t="s">
        <v>8316</v>
      </c>
      <c r="S4004" s="11">
        <f t="shared" si="316"/>
        <v>41879.043530092589</v>
      </c>
      <c r="T4004" s="11">
        <f t="shared" si="317"/>
        <v>41909.043530092589</v>
      </c>
      <c r="U4004">
        <f t="shared" si="318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 s="13">
        <f t="shared" si="315"/>
        <v>100.5</v>
      </c>
      <c r="Q4005" s="10" t="s">
        <v>8315</v>
      </c>
      <c r="R4005" t="s">
        <v>8316</v>
      </c>
      <c r="S4005" s="11">
        <f t="shared" si="316"/>
        <v>42020.587349537032</v>
      </c>
      <c r="T4005" s="11">
        <f t="shared" si="317"/>
        <v>42050.587349537032</v>
      </c>
      <c r="U4005">
        <f t="shared" si="318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 s="13">
        <f t="shared" si="315"/>
        <v>1</v>
      </c>
      <c r="Q4006" s="10" t="s">
        <v>8315</v>
      </c>
      <c r="R4006" t="s">
        <v>8316</v>
      </c>
      <c r="S4006" s="11">
        <f t="shared" si="316"/>
        <v>41890.16269675926</v>
      </c>
      <c r="T4006" s="11">
        <f t="shared" si="317"/>
        <v>41920.16269675926</v>
      </c>
      <c r="U4006">
        <f t="shared" si="318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 s="13">
        <f t="shared" si="315"/>
        <v>20</v>
      </c>
      <c r="Q4007" s="10" t="s">
        <v>8315</v>
      </c>
      <c r="R4007" t="s">
        <v>8316</v>
      </c>
      <c r="S4007" s="11">
        <f t="shared" si="316"/>
        <v>41872.807696759257</v>
      </c>
      <c r="T4007" s="11">
        <f t="shared" si="317"/>
        <v>41932.807696759257</v>
      </c>
      <c r="U4007">
        <f t="shared" si="318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 s="13">
        <f t="shared" si="315"/>
        <v>2</v>
      </c>
      <c r="Q4008" s="10" t="s">
        <v>8315</v>
      </c>
      <c r="R4008" t="s">
        <v>8316</v>
      </c>
      <c r="S4008" s="11">
        <f t="shared" si="316"/>
        <v>42391.772997685184</v>
      </c>
      <c r="T4008" s="11">
        <f t="shared" si="317"/>
        <v>42416.772997685184</v>
      </c>
      <c r="U4008">
        <f t="shared" si="318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 s="13">
        <f t="shared" si="315"/>
        <v>5</v>
      </c>
      <c r="Q4009" s="10" t="s">
        <v>8315</v>
      </c>
      <c r="R4009" t="s">
        <v>8316</v>
      </c>
      <c r="S4009" s="11">
        <f t="shared" si="316"/>
        <v>41848.772928240738</v>
      </c>
      <c r="T4009" s="11">
        <f t="shared" si="317"/>
        <v>41877.686111111114</v>
      </c>
      <c r="U4009">
        <f t="shared" si="318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 s="13">
        <f t="shared" si="315"/>
        <v>15</v>
      </c>
      <c r="Q4010" s="10" t="s">
        <v>8315</v>
      </c>
      <c r="R4010" t="s">
        <v>8316</v>
      </c>
      <c r="S4010" s="11">
        <f t="shared" si="316"/>
        <v>42177.964201388888</v>
      </c>
      <c r="T4010" s="11">
        <f t="shared" si="317"/>
        <v>42207.964201388888</v>
      </c>
      <c r="U4010">
        <f t="shared" si="318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 s="13">
        <f t="shared" si="315"/>
        <v>25</v>
      </c>
      <c r="Q4011" s="10" t="s">
        <v>8315</v>
      </c>
      <c r="R4011" t="s">
        <v>8316</v>
      </c>
      <c r="S4011" s="11">
        <f t="shared" si="316"/>
        <v>41851.700925925928</v>
      </c>
      <c r="T4011" s="11">
        <f t="shared" si="317"/>
        <v>41891.700925925928</v>
      </c>
      <c r="U4011">
        <f t="shared" si="318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 s="13">
        <f t="shared" si="315"/>
        <v>45.84</v>
      </c>
      <c r="Q4012" s="10" t="s">
        <v>8315</v>
      </c>
      <c r="R4012" t="s">
        <v>8316</v>
      </c>
      <c r="S4012" s="11">
        <f t="shared" si="316"/>
        <v>41921.770439814813</v>
      </c>
      <c r="T4012" s="11">
        <f t="shared" si="317"/>
        <v>41938.770439814813</v>
      </c>
      <c r="U4012">
        <f t="shared" si="318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 s="13">
        <f t="shared" si="315"/>
        <v>4.75</v>
      </c>
      <c r="Q4013" s="10" t="s">
        <v>8315</v>
      </c>
      <c r="R4013" t="s">
        <v>8316</v>
      </c>
      <c r="S4013" s="11">
        <f t="shared" si="316"/>
        <v>42002.54488425926</v>
      </c>
      <c r="T4013" s="11">
        <f t="shared" si="317"/>
        <v>42032.54488425926</v>
      </c>
      <c r="U4013">
        <f t="shared" si="318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 s="13">
        <f t="shared" si="315"/>
        <v>0</v>
      </c>
      <c r="Q4014" s="10" t="s">
        <v>8315</v>
      </c>
      <c r="R4014" t="s">
        <v>8316</v>
      </c>
      <c r="S4014" s="11">
        <f t="shared" si="316"/>
        <v>42096.544548611113</v>
      </c>
      <c r="T4014" s="11">
        <f t="shared" si="317"/>
        <v>42126.544548611113</v>
      </c>
      <c r="U4014">
        <f t="shared" si="318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 s="13">
        <f t="shared" si="315"/>
        <v>13</v>
      </c>
      <c r="Q4015" s="10" t="s">
        <v>8315</v>
      </c>
      <c r="R4015" t="s">
        <v>8316</v>
      </c>
      <c r="S4015" s="11">
        <f t="shared" si="316"/>
        <v>42021.301192129627</v>
      </c>
      <c r="T4015" s="11">
        <f t="shared" si="317"/>
        <v>42051.301192129627</v>
      </c>
      <c r="U4015">
        <f t="shared" si="318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 s="13">
        <f t="shared" si="315"/>
        <v>0</v>
      </c>
      <c r="Q4016" s="10" t="s">
        <v>8315</v>
      </c>
      <c r="R4016" t="s">
        <v>8316</v>
      </c>
      <c r="S4016" s="11">
        <f t="shared" si="316"/>
        <v>42419.246168981481</v>
      </c>
      <c r="T4016" s="11">
        <f t="shared" si="317"/>
        <v>42434.246168981481</v>
      </c>
      <c r="U4016">
        <f t="shared" si="318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 s="13">
        <f t="shared" si="315"/>
        <v>1</v>
      </c>
      <c r="Q4017" s="10" t="s">
        <v>8315</v>
      </c>
      <c r="R4017" t="s">
        <v>8316</v>
      </c>
      <c r="S4017" s="11">
        <f t="shared" si="316"/>
        <v>42174.780821759254</v>
      </c>
      <c r="T4017" s="11">
        <f t="shared" si="317"/>
        <v>42204.780821759254</v>
      </c>
      <c r="U4017">
        <f t="shared" si="318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 s="13">
        <f t="shared" si="315"/>
        <v>10</v>
      </c>
      <c r="Q4018" s="10" t="s">
        <v>8315</v>
      </c>
      <c r="R4018" t="s">
        <v>8316</v>
      </c>
      <c r="S4018" s="11">
        <f t="shared" si="316"/>
        <v>41869.872685185182</v>
      </c>
      <c r="T4018" s="11">
        <f t="shared" si="317"/>
        <v>41899.872685185182</v>
      </c>
      <c r="U4018">
        <f t="shared" si="318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 s="13">
        <f t="shared" si="315"/>
        <v>52.5</v>
      </c>
      <c r="Q4019" s="10" t="s">
        <v>8315</v>
      </c>
      <c r="R4019" t="s">
        <v>8316</v>
      </c>
      <c r="S4019" s="11">
        <f t="shared" si="316"/>
        <v>41856.672152777777</v>
      </c>
      <c r="T4019" s="11">
        <f t="shared" si="317"/>
        <v>41886.672152777777</v>
      </c>
      <c r="U4019">
        <f t="shared" si="318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 s="13">
        <f t="shared" si="315"/>
        <v>32.5</v>
      </c>
      <c r="Q4020" s="10" t="s">
        <v>8315</v>
      </c>
      <c r="R4020" t="s">
        <v>8316</v>
      </c>
      <c r="S4020" s="11">
        <f t="shared" si="316"/>
        <v>42620.91097222222</v>
      </c>
      <c r="T4020" s="11">
        <f t="shared" si="317"/>
        <v>42650.91097222222</v>
      </c>
      <c r="U4020">
        <f t="shared" si="318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 s="13">
        <f t="shared" si="315"/>
        <v>7.25</v>
      </c>
      <c r="Q4021" s="10" t="s">
        <v>8315</v>
      </c>
      <c r="R4021" t="s">
        <v>8316</v>
      </c>
      <c r="S4021" s="11">
        <f t="shared" si="316"/>
        <v>42417.675879629634</v>
      </c>
      <c r="T4021" s="11">
        <f t="shared" si="317"/>
        <v>42475.686111111107</v>
      </c>
      <c r="U4021">
        <f t="shared" si="318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 s="13">
        <f t="shared" si="315"/>
        <v>33.33</v>
      </c>
      <c r="Q4022" s="10" t="s">
        <v>8315</v>
      </c>
      <c r="R4022" t="s">
        <v>8316</v>
      </c>
      <c r="S4022" s="11">
        <f t="shared" si="316"/>
        <v>42057.190960648149</v>
      </c>
      <c r="T4022" s="11">
        <f t="shared" si="317"/>
        <v>42087.149293981478</v>
      </c>
      <c r="U4022">
        <f t="shared" si="318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 s="13">
        <f t="shared" si="315"/>
        <v>62.5</v>
      </c>
      <c r="Q4023" s="10" t="s">
        <v>8315</v>
      </c>
      <c r="R4023" t="s">
        <v>8316</v>
      </c>
      <c r="S4023" s="11">
        <f t="shared" si="316"/>
        <v>41878.911550925928</v>
      </c>
      <c r="T4023" s="11">
        <f t="shared" si="317"/>
        <v>41938.911550925928</v>
      </c>
      <c r="U4023">
        <f t="shared" si="318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 s="13">
        <f t="shared" si="315"/>
        <v>63.56</v>
      </c>
      <c r="Q4024" s="10" t="s">
        <v>8315</v>
      </c>
      <c r="R4024" t="s">
        <v>8316</v>
      </c>
      <c r="S4024" s="11">
        <f t="shared" si="316"/>
        <v>41990.584108796291</v>
      </c>
      <c r="T4024" s="11">
        <f t="shared" si="317"/>
        <v>42036.120833333334</v>
      </c>
      <c r="U4024">
        <f t="shared" si="318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 s="13">
        <f t="shared" si="315"/>
        <v>0</v>
      </c>
      <c r="Q4025" s="10" t="s">
        <v>8315</v>
      </c>
      <c r="R4025" t="s">
        <v>8316</v>
      </c>
      <c r="S4025" s="11">
        <f t="shared" si="316"/>
        <v>42408.999571759254</v>
      </c>
      <c r="T4025" s="11">
        <f t="shared" si="317"/>
        <v>42453.957905092597</v>
      </c>
      <c r="U4025">
        <f t="shared" si="318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 s="13">
        <f t="shared" si="315"/>
        <v>10</v>
      </c>
      <c r="Q4026" s="10" t="s">
        <v>8315</v>
      </c>
      <c r="R4026" t="s">
        <v>8316</v>
      </c>
      <c r="S4026" s="11">
        <f t="shared" si="316"/>
        <v>42217.670104166667</v>
      </c>
      <c r="T4026" s="11">
        <f t="shared" si="317"/>
        <v>42247.670104166667</v>
      </c>
      <c r="U4026">
        <f t="shared" si="318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 s="13">
        <f t="shared" si="315"/>
        <v>62.5</v>
      </c>
      <c r="Q4027" s="10" t="s">
        <v>8315</v>
      </c>
      <c r="R4027" t="s">
        <v>8316</v>
      </c>
      <c r="S4027" s="11">
        <f t="shared" si="316"/>
        <v>42151.237685185188</v>
      </c>
      <c r="T4027" s="11">
        <f t="shared" si="317"/>
        <v>42211.237685185188</v>
      </c>
      <c r="U4027">
        <f t="shared" si="318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 s="13">
        <f t="shared" si="315"/>
        <v>0</v>
      </c>
      <c r="Q4028" s="10" t="s">
        <v>8315</v>
      </c>
      <c r="R4028" t="s">
        <v>8316</v>
      </c>
      <c r="S4028" s="11">
        <f t="shared" si="316"/>
        <v>42282.655543981484</v>
      </c>
      <c r="T4028" s="11">
        <f t="shared" si="317"/>
        <v>42342.697210648148</v>
      </c>
      <c r="U4028">
        <f t="shared" si="318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 s="13">
        <f t="shared" si="315"/>
        <v>30.71</v>
      </c>
      <c r="Q4029" s="10" t="s">
        <v>8315</v>
      </c>
      <c r="R4029" t="s">
        <v>8316</v>
      </c>
      <c r="S4029" s="11">
        <f t="shared" si="316"/>
        <v>42768.97084490741</v>
      </c>
      <c r="T4029" s="11">
        <f t="shared" si="317"/>
        <v>42789.041666666672</v>
      </c>
      <c r="U4029">
        <f t="shared" si="318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 s="13">
        <f t="shared" si="315"/>
        <v>51</v>
      </c>
      <c r="Q4030" s="10" t="s">
        <v>8315</v>
      </c>
      <c r="R4030" t="s">
        <v>8316</v>
      </c>
      <c r="S4030" s="11">
        <f t="shared" si="316"/>
        <v>41765.938657407409</v>
      </c>
      <c r="T4030" s="11">
        <f t="shared" si="317"/>
        <v>41795.938657407409</v>
      </c>
      <c r="U4030">
        <f t="shared" si="318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 s="13">
        <f t="shared" si="315"/>
        <v>0</v>
      </c>
      <c r="Q4031" s="10" t="s">
        <v>8315</v>
      </c>
      <c r="R4031" t="s">
        <v>8316</v>
      </c>
      <c r="S4031" s="11">
        <f t="shared" si="316"/>
        <v>42322.025115740747</v>
      </c>
      <c r="T4031" s="11">
        <f t="shared" si="317"/>
        <v>42352.025115740747</v>
      </c>
      <c r="U4031">
        <f t="shared" si="318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 s="13">
        <f t="shared" si="315"/>
        <v>66.67</v>
      </c>
      <c r="Q4032" s="10" t="s">
        <v>8315</v>
      </c>
      <c r="R4032" t="s">
        <v>8316</v>
      </c>
      <c r="S4032" s="11">
        <f t="shared" si="316"/>
        <v>42374.655081018514</v>
      </c>
      <c r="T4032" s="11">
        <f t="shared" si="317"/>
        <v>42403.784027777772</v>
      </c>
      <c r="U4032">
        <f t="shared" si="318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 s="13">
        <f t="shared" si="315"/>
        <v>0</v>
      </c>
      <c r="Q4033" s="10" t="s">
        <v>8315</v>
      </c>
      <c r="R4033" t="s">
        <v>8316</v>
      </c>
      <c r="S4033" s="11">
        <f t="shared" si="316"/>
        <v>41941.585231481484</v>
      </c>
      <c r="T4033" s="11">
        <f t="shared" si="317"/>
        <v>41991.626898148148</v>
      </c>
      <c r="U4033">
        <f t="shared" si="318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9">ROUND(E4034/D4034*100,0)</f>
        <v>7</v>
      </c>
      <c r="P4034" s="13">
        <f t="shared" si="315"/>
        <v>59</v>
      </c>
      <c r="Q4034" s="10" t="s">
        <v>8315</v>
      </c>
      <c r="R4034" t="s">
        <v>8316</v>
      </c>
      <c r="S4034" s="11">
        <f t="shared" si="316"/>
        <v>42293.809212962966</v>
      </c>
      <c r="T4034" s="11">
        <f t="shared" si="317"/>
        <v>42353.85087962963</v>
      </c>
      <c r="U4034">
        <f t="shared" si="318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 s="13">
        <f t="shared" ref="P4035:P4098" si="320">IFERROR(ROUND(E4035/L4035,2),0)</f>
        <v>65.34</v>
      </c>
      <c r="Q4035" s="10" t="s">
        <v>8315</v>
      </c>
      <c r="R4035" t="s">
        <v>8316</v>
      </c>
      <c r="S4035" s="11">
        <f t="shared" ref="S4035:S4098" si="321">(((J4035/60)/60/24)+DATE(1970,1,1))</f>
        <v>42614.268796296295</v>
      </c>
      <c r="T4035" s="11">
        <f t="shared" ref="T4035:T4098" si="322">(((I4035/60)/60/24)+DATE(1970,1,1))</f>
        <v>42645.375</v>
      </c>
      <c r="U4035">
        <f t="shared" ref="U4035:U4098" si="323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 s="13">
        <f t="shared" si="320"/>
        <v>100</v>
      </c>
      <c r="Q4036" s="10" t="s">
        <v>8315</v>
      </c>
      <c r="R4036" t="s">
        <v>8316</v>
      </c>
      <c r="S4036" s="11">
        <f t="shared" si="321"/>
        <v>42067.947337962964</v>
      </c>
      <c r="T4036" s="11">
        <f t="shared" si="322"/>
        <v>42097.905671296292</v>
      </c>
      <c r="U4036">
        <f t="shared" si="323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 s="13">
        <f t="shared" si="320"/>
        <v>147.4</v>
      </c>
      <c r="Q4037" s="10" t="s">
        <v>8315</v>
      </c>
      <c r="R4037" t="s">
        <v>8316</v>
      </c>
      <c r="S4037" s="11">
        <f t="shared" si="321"/>
        <v>41903.882951388885</v>
      </c>
      <c r="T4037" s="11">
        <f t="shared" si="322"/>
        <v>41933.882951388885</v>
      </c>
      <c r="U4037">
        <f t="shared" si="323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 s="13">
        <f t="shared" si="320"/>
        <v>166.06</v>
      </c>
      <c r="Q4038" s="10" t="s">
        <v>8315</v>
      </c>
      <c r="R4038" t="s">
        <v>8316</v>
      </c>
      <c r="S4038" s="11">
        <f t="shared" si="321"/>
        <v>41804.937083333331</v>
      </c>
      <c r="T4038" s="11">
        <f t="shared" si="322"/>
        <v>41821.9375</v>
      </c>
      <c r="U4038">
        <f t="shared" si="323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 s="13">
        <f t="shared" si="320"/>
        <v>40</v>
      </c>
      <c r="Q4039" s="10" t="s">
        <v>8315</v>
      </c>
      <c r="R4039" t="s">
        <v>8316</v>
      </c>
      <c r="S4039" s="11">
        <f t="shared" si="321"/>
        <v>42497.070775462969</v>
      </c>
      <c r="T4039" s="11">
        <f t="shared" si="322"/>
        <v>42514.600694444445</v>
      </c>
      <c r="U4039">
        <f t="shared" si="323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 s="13">
        <f t="shared" si="320"/>
        <v>75.25</v>
      </c>
      <c r="Q4040" s="10" t="s">
        <v>8315</v>
      </c>
      <c r="R4040" t="s">
        <v>8316</v>
      </c>
      <c r="S4040" s="11">
        <f t="shared" si="321"/>
        <v>41869.798726851855</v>
      </c>
      <c r="T4040" s="11">
        <f t="shared" si="322"/>
        <v>41929.798726851855</v>
      </c>
      <c r="U4040">
        <f t="shared" si="323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 s="13">
        <f t="shared" si="320"/>
        <v>60</v>
      </c>
      <c r="Q4041" s="10" t="s">
        <v>8315</v>
      </c>
      <c r="R4041" t="s">
        <v>8316</v>
      </c>
      <c r="S4041" s="11">
        <f t="shared" si="321"/>
        <v>42305.670914351853</v>
      </c>
      <c r="T4041" s="11">
        <f t="shared" si="322"/>
        <v>42339.249305555553</v>
      </c>
      <c r="U4041">
        <f t="shared" si="323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 s="13">
        <f t="shared" si="320"/>
        <v>1250</v>
      </c>
      <c r="Q4042" s="10" t="s">
        <v>8315</v>
      </c>
      <c r="R4042" t="s">
        <v>8316</v>
      </c>
      <c r="S4042" s="11">
        <f t="shared" si="321"/>
        <v>42144.231527777782</v>
      </c>
      <c r="T4042" s="11">
        <f t="shared" si="322"/>
        <v>42203.125</v>
      </c>
      <c r="U4042">
        <f t="shared" si="323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 s="13">
        <f t="shared" si="320"/>
        <v>10.5</v>
      </c>
      <c r="Q4043" s="10" t="s">
        <v>8315</v>
      </c>
      <c r="R4043" t="s">
        <v>8316</v>
      </c>
      <c r="S4043" s="11">
        <f t="shared" si="321"/>
        <v>42559.474004629628</v>
      </c>
      <c r="T4043" s="11">
        <f t="shared" si="322"/>
        <v>42619.474004629628</v>
      </c>
      <c r="U4043">
        <f t="shared" si="323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 s="13">
        <f t="shared" si="320"/>
        <v>7</v>
      </c>
      <c r="Q4044" s="10" t="s">
        <v>8315</v>
      </c>
      <c r="R4044" t="s">
        <v>8316</v>
      </c>
      <c r="S4044" s="11">
        <f t="shared" si="321"/>
        <v>41995.084074074075</v>
      </c>
      <c r="T4044" s="11">
        <f t="shared" si="322"/>
        <v>42024.802777777775</v>
      </c>
      <c r="U4044">
        <f t="shared" si="323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 s="13">
        <f t="shared" si="320"/>
        <v>0</v>
      </c>
      <c r="Q4045" s="10" t="s">
        <v>8315</v>
      </c>
      <c r="R4045" t="s">
        <v>8316</v>
      </c>
      <c r="S4045" s="11">
        <f t="shared" si="321"/>
        <v>41948.957465277781</v>
      </c>
      <c r="T4045" s="11">
        <f t="shared" si="322"/>
        <v>41963.957465277781</v>
      </c>
      <c r="U4045">
        <f t="shared" si="323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 s="13">
        <f t="shared" si="320"/>
        <v>56.25</v>
      </c>
      <c r="Q4046" s="10" t="s">
        <v>8315</v>
      </c>
      <c r="R4046" t="s">
        <v>8316</v>
      </c>
      <c r="S4046" s="11">
        <f t="shared" si="321"/>
        <v>42074.219699074078</v>
      </c>
      <c r="T4046" s="11">
        <f t="shared" si="322"/>
        <v>42104.208333333328</v>
      </c>
      <c r="U4046">
        <f t="shared" si="323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 s="13">
        <f t="shared" si="320"/>
        <v>1</v>
      </c>
      <c r="Q4047" s="10" t="s">
        <v>8315</v>
      </c>
      <c r="R4047" t="s">
        <v>8316</v>
      </c>
      <c r="S4047" s="11">
        <f t="shared" si="321"/>
        <v>41842.201261574075</v>
      </c>
      <c r="T4047" s="11">
        <f t="shared" si="322"/>
        <v>41872.201261574075</v>
      </c>
      <c r="U4047">
        <f t="shared" si="323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 s="13">
        <f t="shared" si="320"/>
        <v>38.33</v>
      </c>
      <c r="Q4048" s="10" t="s">
        <v>8315</v>
      </c>
      <c r="R4048" t="s">
        <v>8316</v>
      </c>
      <c r="S4048" s="11">
        <f t="shared" si="321"/>
        <v>41904.650578703702</v>
      </c>
      <c r="T4048" s="11">
        <f t="shared" si="322"/>
        <v>41934.650578703702</v>
      </c>
      <c r="U4048">
        <f t="shared" si="323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 s="13">
        <f t="shared" si="320"/>
        <v>27.5</v>
      </c>
      <c r="Q4049" s="10" t="s">
        <v>8315</v>
      </c>
      <c r="R4049" t="s">
        <v>8316</v>
      </c>
      <c r="S4049" s="11">
        <f t="shared" si="321"/>
        <v>41991.022488425922</v>
      </c>
      <c r="T4049" s="11">
        <f t="shared" si="322"/>
        <v>42015.041666666672</v>
      </c>
      <c r="U4049">
        <f t="shared" si="323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 s="13">
        <f t="shared" si="320"/>
        <v>32.979999999999997</v>
      </c>
      <c r="Q4050" s="10" t="s">
        <v>8315</v>
      </c>
      <c r="R4050" t="s">
        <v>8316</v>
      </c>
      <c r="S4050" s="11">
        <f t="shared" si="321"/>
        <v>42436.509108796294</v>
      </c>
      <c r="T4050" s="11">
        <f t="shared" si="322"/>
        <v>42471.467442129629</v>
      </c>
      <c r="U4050">
        <f t="shared" si="323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 s="13">
        <f t="shared" si="320"/>
        <v>16</v>
      </c>
      <c r="Q4051" s="10" t="s">
        <v>8315</v>
      </c>
      <c r="R4051" t="s">
        <v>8316</v>
      </c>
      <c r="S4051" s="11">
        <f t="shared" si="321"/>
        <v>42169.958506944444</v>
      </c>
      <c r="T4051" s="11">
        <f t="shared" si="322"/>
        <v>42199.958506944444</v>
      </c>
      <c r="U4051">
        <f t="shared" si="323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 s="13">
        <f t="shared" si="320"/>
        <v>1</v>
      </c>
      <c r="Q4052" s="10" t="s">
        <v>8315</v>
      </c>
      <c r="R4052" t="s">
        <v>8316</v>
      </c>
      <c r="S4052" s="11">
        <f t="shared" si="321"/>
        <v>41905.636469907404</v>
      </c>
      <c r="T4052" s="11">
        <f t="shared" si="322"/>
        <v>41935.636469907404</v>
      </c>
      <c r="U4052">
        <f t="shared" si="323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 s="13">
        <f t="shared" si="320"/>
        <v>0</v>
      </c>
      <c r="Q4053" s="10" t="s">
        <v>8315</v>
      </c>
      <c r="R4053" t="s">
        <v>8316</v>
      </c>
      <c r="S4053" s="11">
        <f t="shared" si="321"/>
        <v>41761.810150462967</v>
      </c>
      <c r="T4053" s="11">
        <f t="shared" si="322"/>
        <v>41768.286805555559</v>
      </c>
      <c r="U4053">
        <f t="shared" si="323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 s="13">
        <f t="shared" si="320"/>
        <v>86.62</v>
      </c>
      <c r="Q4054" s="10" t="s">
        <v>8315</v>
      </c>
      <c r="R4054" t="s">
        <v>8316</v>
      </c>
      <c r="S4054" s="11">
        <f t="shared" si="321"/>
        <v>41865.878657407404</v>
      </c>
      <c r="T4054" s="11">
        <f t="shared" si="322"/>
        <v>41925.878657407404</v>
      </c>
      <c r="U4054">
        <f t="shared" si="323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 s="13">
        <f t="shared" si="320"/>
        <v>55</v>
      </c>
      <c r="Q4055" s="10" t="s">
        <v>8315</v>
      </c>
      <c r="R4055" t="s">
        <v>8316</v>
      </c>
      <c r="S4055" s="11">
        <f t="shared" si="321"/>
        <v>41928.690138888887</v>
      </c>
      <c r="T4055" s="11">
        <f t="shared" si="322"/>
        <v>41958.833333333328</v>
      </c>
      <c r="U4055">
        <f t="shared" si="323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 s="13">
        <f t="shared" si="320"/>
        <v>0</v>
      </c>
      <c r="Q4056" s="10" t="s">
        <v>8315</v>
      </c>
      <c r="R4056" t="s">
        <v>8316</v>
      </c>
      <c r="S4056" s="11">
        <f t="shared" si="321"/>
        <v>42613.841261574074</v>
      </c>
      <c r="T4056" s="11">
        <f t="shared" si="322"/>
        <v>42644.166666666672</v>
      </c>
      <c r="U4056">
        <f t="shared" si="323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 s="13">
        <f t="shared" si="320"/>
        <v>41.95</v>
      </c>
      <c r="Q4057" s="10" t="s">
        <v>8315</v>
      </c>
      <c r="R4057" t="s">
        <v>8316</v>
      </c>
      <c r="S4057" s="11">
        <f t="shared" si="321"/>
        <v>41779.648506944446</v>
      </c>
      <c r="T4057" s="11">
        <f t="shared" si="322"/>
        <v>41809.648506944446</v>
      </c>
      <c r="U4057">
        <f t="shared" si="323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 s="13">
        <f t="shared" si="320"/>
        <v>88.33</v>
      </c>
      <c r="Q4058" s="10" t="s">
        <v>8315</v>
      </c>
      <c r="R4058" t="s">
        <v>8316</v>
      </c>
      <c r="S4058" s="11">
        <f t="shared" si="321"/>
        <v>42534.933321759265</v>
      </c>
      <c r="T4058" s="11">
        <f t="shared" si="322"/>
        <v>42554.832638888889</v>
      </c>
      <c r="U4058">
        <f t="shared" si="323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 s="13">
        <f t="shared" si="320"/>
        <v>129.16999999999999</v>
      </c>
      <c r="Q4059" s="10" t="s">
        <v>8315</v>
      </c>
      <c r="R4059" t="s">
        <v>8316</v>
      </c>
      <c r="S4059" s="11">
        <f t="shared" si="321"/>
        <v>42310.968518518523</v>
      </c>
      <c r="T4059" s="11">
        <f t="shared" si="322"/>
        <v>42333.958333333328</v>
      </c>
      <c r="U4059">
        <f t="shared" si="323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 s="13">
        <f t="shared" si="320"/>
        <v>23.75</v>
      </c>
      <c r="Q4060" s="10" t="s">
        <v>8315</v>
      </c>
      <c r="R4060" t="s">
        <v>8316</v>
      </c>
      <c r="S4060" s="11">
        <f t="shared" si="321"/>
        <v>42446.060694444444</v>
      </c>
      <c r="T4060" s="11">
        <f t="shared" si="322"/>
        <v>42461.165972222225</v>
      </c>
      <c r="U4060">
        <f t="shared" si="323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 s="13">
        <f t="shared" si="320"/>
        <v>35.71</v>
      </c>
      <c r="Q4061" s="10" t="s">
        <v>8315</v>
      </c>
      <c r="R4061" t="s">
        <v>8316</v>
      </c>
      <c r="S4061" s="11">
        <f t="shared" si="321"/>
        <v>41866.640648148146</v>
      </c>
      <c r="T4061" s="11">
        <f t="shared" si="322"/>
        <v>41898.125</v>
      </c>
      <c r="U4061">
        <f t="shared" si="323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 s="13">
        <f t="shared" si="320"/>
        <v>57</v>
      </c>
      <c r="Q4062" s="10" t="s">
        <v>8315</v>
      </c>
      <c r="R4062" t="s">
        <v>8316</v>
      </c>
      <c r="S4062" s="11">
        <f t="shared" si="321"/>
        <v>41779.695092592592</v>
      </c>
      <c r="T4062" s="11">
        <f t="shared" si="322"/>
        <v>41813.666666666664</v>
      </c>
      <c r="U4062">
        <f t="shared" si="323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 s="13">
        <f t="shared" si="320"/>
        <v>0</v>
      </c>
      <c r="Q4063" s="10" t="s">
        <v>8315</v>
      </c>
      <c r="R4063" t="s">
        <v>8316</v>
      </c>
      <c r="S4063" s="11">
        <f t="shared" si="321"/>
        <v>42421.141469907408</v>
      </c>
      <c r="T4063" s="11">
        <f t="shared" si="322"/>
        <v>42481.099803240737</v>
      </c>
      <c r="U4063">
        <f t="shared" si="323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 s="13">
        <f t="shared" si="320"/>
        <v>163.33000000000001</v>
      </c>
      <c r="Q4064" s="10" t="s">
        <v>8315</v>
      </c>
      <c r="R4064" t="s">
        <v>8316</v>
      </c>
      <c r="S4064" s="11">
        <f t="shared" si="321"/>
        <v>42523.739212962959</v>
      </c>
      <c r="T4064" s="11">
        <f t="shared" si="322"/>
        <v>42553.739212962959</v>
      </c>
      <c r="U4064">
        <f t="shared" si="323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 s="13">
        <f t="shared" si="320"/>
        <v>15</v>
      </c>
      <c r="Q4065" s="10" t="s">
        <v>8315</v>
      </c>
      <c r="R4065" t="s">
        <v>8316</v>
      </c>
      <c r="S4065" s="11">
        <f t="shared" si="321"/>
        <v>41787.681527777779</v>
      </c>
      <c r="T4065" s="11">
        <f t="shared" si="322"/>
        <v>41817.681527777779</v>
      </c>
      <c r="U4065">
        <f t="shared" si="323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 s="13">
        <f t="shared" si="320"/>
        <v>64.17</v>
      </c>
      <c r="Q4066" s="10" t="s">
        <v>8315</v>
      </c>
      <c r="R4066" t="s">
        <v>8316</v>
      </c>
      <c r="S4066" s="11">
        <f t="shared" si="321"/>
        <v>42093.588263888887</v>
      </c>
      <c r="T4066" s="11">
        <f t="shared" si="322"/>
        <v>42123.588263888887</v>
      </c>
      <c r="U4066">
        <f t="shared" si="323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 s="13">
        <f t="shared" si="320"/>
        <v>6.75</v>
      </c>
      <c r="Q4067" s="10" t="s">
        <v>8315</v>
      </c>
      <c r="R4067" t="s">
        <v>8316</v>
      </c>
      <c r="S4067" s="11">
        <f t="shared" si="321"/>
        <v>41833.951516203706</v>
      </c>
      <c r="T4067" s="11">
        <f t="shared" si="322"/>
        <v>41863.951516203706</v>
      </c>
      <c r="U4067">
        <f t="shared" si="323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 s="13">
        <f t="shared" si="320"/>
        <v>25</v>
      </c>
      <c r="Q4068" s="10" t="s">
        <v>8315</v>
      </c>
      <c r="R4068" t="s">
        <v>8316</v>
      </c>
      <c r="S4068" s="11">
        <f t="shared" si="321"/>
        <v>42479.039212962962</v>
      </c>
      <c r="T4068" s="11">
        <f t="shared" si="322"/>
        <v>42509.039212962962</v>
      </c>
      <c r="U4068">
        <f t="shared" si="323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 s="13">
        <f t="shared" si="320"/>
        <v>179.12</v>
      </c>
      <c r="Q4069" s="10" t="s">
        <v>8315</v>
      </c>
      <c r="R4069" t="s">
        <v>8316</v>
      </c>
      <c r="S4069" s="11">
        <f t="shared" si="321"/>
        <v>42235.117476851854</v>
      </c>
      <c r="T4069" s="11">
        <f t="shared" si="322"/>
        <v>42275.117476851854</v>
      </c>
      <c r="U4069">
        <f t="shared" si="323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 s="13">
        <f t="shared" si="320"/>
        <v>34.950000000000003</v>
      </c>
      <c r="Q4070" s="10" t="s">
        <v>8315</v>
      </c>
      <c r="R4070" t="s">
        <v>8316</v>
      </c>
      <c r="S4070" s="11">
        <f t="shared" si="321"/>
        <v>42718.963599537034</v>
      </c>
      <c r="T4070" s="11">
        <f t="shared" si="322"/>
        <v>42748.961805555555</v>
      </c>
      <c r="U4070">
        <f t="shared" si="323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 s="13">
        <f t="shared" si="320"/>
        <v>33.08</v>
      </c>
      <c r="Q4071" s="10" t="s">
        <v>8315</v>
      </c>
      <c r="R4071" t="s">
        <v>8316</v>
      </c>
      <c r="S4071" s="11">
        <f t="shared" si="321"/>
        <v>42022.661527777775</v>
      </c>
      <c r="T4071" s="11">
        <f t="shared" si="322"/>
        <v>42063.5</v>
      </c>
      <c r="U4071">
        <f t="shared" si="323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 s="13">
        <f t="shared" si="320"/>
        <v>27.5</v>
      </c>
      <c r="Q4072" s="10" t="s">
        <v>8315</v>
      </c>
      <c r="R4072" t="s">
        <v>8316</v>
      </c>
      <c r="S4072" s="11">
        <f t="shared" si="321"/>
        <v>42031.666898148149</v>
      </c>
      <c r="T4072" s="11">
        <f t="shared" si="322"/>
        <v>42064.125</v>
      </c>
      <c r="U4072">
        <f t="shared" si="323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 s="13">
        <f t="shared" si="320"/>
        <v>0</v>
      </c>
      <c r="Q4073" s="10" t="s">
        <v>8315</v>
      </c>
      <c r="R4073" t="s">
        <v>8316</v>
      </c>
      <c r="S4073" s="11">
        <f t="shared" si="321"/>
        <v>42700.804756944446</v>
      </c>
      <c r="T4073" s="11">
        <f t="shared" si="322"/>
        <v>42730.804756944446</v>
      </c>
      <c r="U4073">
        <f t="shared" si="323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 s="13">
        <f t="shared" si="320"/>
        <v>2</v>
      </c>
      <c r="Q4074" s="10" t="s">
        <v>8315</v>
      </c>
      <c r="R4074" t="s">
        <v>8316</v>
      </c>
      <c r="S4074" s="11">
        <f t="shared" si="321"/>
        <v>41812.77443287037</v>
      </c>
      <c r="T4074" s="11">
        <f t="shared" si="322"/>
        <v>41872.77443287037</v>
      </c>
      <c r="U4074">
        <f t="shared" si="323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 s="13">
        <f t="shared" si="320"/>
        <v>18.5</v>
      </c>
      <c r="Q4075" s="10" t="s">
        <v>8315</v>
      </c>
      <c r="R4075" t="s">
        <v>8316</v>
      </c>
      <c r="S4075" s="11">
        <f t="shared" si="321"/>
        <v>42078.34520833334</v>
      </c>
      <c r="T4075" s="11">
        <f t="shared" si="322"/>
        <v>42133.166666666672</v>
      </c>
      <c r="U4075">
        <f t="shared" si="323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 s="13">
        <f t="shared" si="320"/>
        <v>35</v>
      </c>
      <c r="Q4076" s="10" t="s">
        <v>8315</v>
      </c>
      <c r="R4076" t="s">
        <v>8316</v>
      </c>
      <c r="S4076" s="11">
        <f t="shared" si="321"/>
        <v>42283.552951388891</v>
      </c>
      <c r="T4076" s="11">
        <f t="shared" si="322"/>
        <v>42313.594618055555</v>
      </c>
      <c r="U4076">
        <f t="shared" si="323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 s="13">
        <f t="shared" si="320"/>
        <v>44.31</v>
      </c>
      <c r="Q4077" s="10" t="s">
        <v>8315</v>
      </c>
      <c r="R4077" t="s">
        <v>8316</v>
      </c>
      <c r="S4077" s="11">
        <f t="shared" si="321"/>
        <v>41779.045937499999</v>
      </c>
      <c r="T4077" s="11">
        <f t="shared" si="322"/>
        <v>41820.727777777778</v>
      </c>
      <c r="U4077">
        <f t="shared" si="323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 s="13">
        <f t="shared" si="320"/>
        <v>0</v>
      </c>
      <c r="Q4078" s="10" t="s">
        <v>8315</v>
      </c>
      <c r="R4078" t="s">
        <v>8316</v>
      </c>
      <c r="S4078" s="11">
        <f t="shared" si="321"/>
        <v>41905.795706018522</v>
      </c>
      <c r="T4078" s="11">
        <f t="shared" si="322"/>
        <v>41933.82708333333</v>
      </c>
      <c r="U4078">
        <f t="shared" si="323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 s="13">
        <f t="shared" si="320"/>
        <v>222.5</v>
      </c>
      <c r="Q4079" s="10" t="s">
        <v>8315</v>
      </c>
      <c r="R4079" t="s">
        <v>8316</v>
      </c>
      <c r="S4079" s="11">
        <f t="shared" si="321"/>
        <v>42695.7105787037</v>
      </c>
      <c r="T4079" s="11">
        <f t="shared" si="322"/>
        <v>42725.7105787037</v>
      </c>
      <c r="U4079">
        <f t="shared" si="323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 s="13">
        <f t="shared" si="320"/>
        <v>0</v>
      </c>
      <c r="Q4080" s="10" t="s">
        <v>8315</v>
      </c>
      <c r="R4080" t="s">
        <v>8316</v>
      </c>
      <c r="S4080" s="11">
        <f t="shared" si="321"/>
        <v>42732.787523148145</v>
      </c>
      <c r="T4080" s="11">
        <f t="shared" si="322"/>
        <v>42762.787523148145</v>
      </c>
      <c r="U4080">
        <f t="shared" si="323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 s="13">
        <f t="shared" si="320"/>
        <v>5</v>
      </c>
      <c r="Q4081" s="10" t="s">
        <v>8315</v>
      </c>
      <c r="R4081" t="s">
        <v>8316</v>
      </c>
      <c r="S4081" s="11">
        <f t="shared" si="321"/>
        <v>42510.938900462963</v>
      </c>
      <c r="T4081" s="11">
        <f t="shared" si="322"/>
        <v>42540.938900462963</v>
      </c>
      <c r="U4081">
        <f t="shared" si="323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 s="13">
        <f t="shared" si="320"/>
        <v>0</v>
      </c>
      <c r="Q4082" s="10" t="s">
        <v>8315</v>
      </c>
      <c r="R4082" t="s">
        <v>8316</v>
      </c>
      <c r="S4082" s="11">
        <f t="shared" si="321"/>
        <v>42511.698101851856</v>
      </c>
      <c r="T4082" s="11">
        <f t="shared" si="322"/>
        <v>42535.787500000006</v>
      </c>
      <c r="U4082">
        <f t="shared" si="32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 s="13">
        <f t="shared" si="320"/>
        <v>29.17</v>
      </c>
      <c r="Q4083" s="10" t="s">
        <v>8315</v>
      </c>
      <c r="R4083" t="s">
        <v>8316</v>
      </c>
      <c r="S4083" s="11">
        <f t="shared" si="321"/>
        <v>42041.581307870365</v>
      </c>
      <c r="T4083" s="11">
        <f t="shared" si="322"/>
        <v>42071.539641203708</v>
      </c>
      <c r="U4083">
        <f t="shared" si="323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 s="13">
        <f t="shared" si="320"/>
        <v>1.5</v>
      </c>
      <c r="Q4084" s="10" t="s">
        <v>8315</v>
      </c>
      <c r="R4084" t="s">
        <v>8316</v>
      </c>
      <c r="S4084" s="11">
        <f t="shared" si="321"/>
        <v>42307.189270833333</v>
      </c>
      <c r="T4084" s="11">
        <f t="shared" si="322"/>
        <v>42322.958333333328</v>
      </c>
      <c r="U4084">
        <f t="shared" si="323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 s="13">
        <f t="shared" si="320"/>
        <v>126.5</v>
      </c>
      <c r="Q4085" s="10" t="s">
        <v>8315</v>
      </c>
      <c r="R4085" t="s">
        <v>8316</v>
      </c>
      <c r="S4085" s="11">
        <f t="shared" si="321"/>
        <v>42353.761759259258</v>
      </c>
      <c r="T4085" s="11">
        <f t="shared" si="322"/>
        <v>42383.761759259258</v>
      </c>
      <c r="U4085">
        <f t="shared" si="323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 s="13">
        <f t="shared" si="320"/>
        <v>10</v>
      </c>
      <c r="Q4086" s="10" t="s">
        <v>8315</v>
      </c>
      <c r="R4086" t="s">
        <v>8316</v>
      </c>
      <c r="S4086" s="11">
        <f t="shared" si="321"/>
        <v>42622.436412037037</v>
      </c>
      <c r="T4086" s="11">
        <f t="shared" si="322"/>
        <v>42652.436412037037</v>
      </c>
      <c r="U4086">
        <f t="shared" si="323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 s="13">
        <f t="shared" si="320"/>
        <v>10</v>
      </c>
      <c r="Q4087" s="10" t="s">
        <v>8315</v>
      </c>
      <c r="R4087" t="s">
        <v>8316</v>
      </c>
      <c r="S4087" s="11">
        <f t="shared" si="321"/>
        <v>42058.603877314818</v>
      </c>
      <c r="T4087" s="11">
        <f t="shared" si="322"/>
        <v>42087.165972222225</v>
      </c>
      <c r="U4087">
        <f t="shared" si="323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 s="13">
        <f t="shared" si="320"/>
        <v>9.4</v>
      </c>
      <c r="Q4088" s="10" t="s">
        <v>8315</v>
      </c>
      <c r="R4088" t="s">
        <v>8316</v>
      </c>
      <c r="S4088" s="11">
        <f t="shared" si="321"/>
        <v>42304.940960648149</v>
      </c>
      <c r="T4088" s="11">
        <f t="shared" si="322"/>
        <v>42329.166666666672</v>
      </c>
      <c r="U4088">
        <f t="shared" si="323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 s="13">
        <f t="shared" si="320"/>
        <v>0</v>
      </c>
      <c r="Q4089" s="10" t="s">
        <v>8315</v>
      </c>
      <c r="R4089" t="s">
        <v>8316</v>
      </c>
      <c r="S4089" s="11">
        <f t="shared" si="321"/>
        <v>42538.742893518516</v>
      </c>
      <c r="T4089" s="11">
        <f t="shared" si="322"/>
        <v>42568.742893518516</v>
      </c>
      <c r="U4089">
        <f t="shared" si="323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 s="13">
        <f t="shared" si="320"/>
        <v>72</v>
      </c>
      <c r="Q4090" s="10" t="s">
        <v>8315</v>
      </c>
      <c r="R4090" t="s">
        <v>8316</v>
      </c>
      <c r="S4090" s="11">
        <f t="shared" si="321"/>
        <v>41990.612546296295</v>
      </c>
      <c r="T4090" s="11">
        <f t="shared" si="322"/>
        <v>42020.434722222228</v>
      </c>
      <c r="U4090">
        <f t="shared" si="323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 s="13">
        <f t="shared" si="320"/>
        <v>30</v>
      </c>
      <c r="Q4091" s="10" t="s">
        <v>8315</v>
      </c>
      <c r="R4091" t="s">
        <v>8316</v>
      </c>
      <c r="S4091" s="11">
        <f t="shared" si="321"/>
        <v>42122.732499999998</v>
      </c>
      <c r="T4091" s="11">
        <f t="shared" si="322"/>
        <v>42155.732638888891</v>
      </c>
      <c r="U4091">
        <f t="shared" si="323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 s="13">
        <f t="shared" si="320"/>
        <v>10.67</v>
      </c>
      <c r="Q4092" s="10" t="s">
        <v>8315</v>
      </c>
      <c r="R4092" t="s">
        <v>8316</v>
      </c>
      <c r="S4092" s="11">
        <f t="shared" si="321"/>
        <v>42209.67288194444</v>
      </c>
      <c r="T4092" s="11">
        <f t="shared" si="322"/>
        <v>42223.625</v>
      </c>
      <c r="U4092">
        <f t="shared" si="323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 s="13">
        <f t="shared" si="320"/>
        <v>25.5</v>
      </c>
      <c r="Q4093" s="10" t="s">
        <v>8315</v>
      </c>
      <c r="R4093" t="s">
        <v>8316</v>
      </c>
      <c r="S4093" s="11">
        <f t="shared" si="321"/>
        <v>41990.506377314814</v>
      </c>
      <c r="T4093" s="11">
        <f t="shared" si="322"/>
        <v>42020.506377314814</v>
      </c>
      <c r="U4093">
        <f t="shared" si="323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 s="13">
        <f t="shared" si="320"/>
        <v>20</v>
      </c>
      <c r="Q4094" s="10" t="s">
        <v>8315</v>
      </c>
      <c r="R4094" t="s">
        <v>8316</v>
      </c>
      <c r="S4094" s="11">
        <f t="shared" si="321"/>
        <v>42039.194988425923</v>
      </c>
      <c r="T4094" s="11">
        <f t="shared" si="322"/>
        <v>42099.153321759266</v>
      </c>
      <c r="U4094">
        <f t="shared" si="323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 s="13">
        <f t="shared" si="320"/>
        <v>15</v>
      </c>
      <c r="Q4095" s="10" t="s">
        <v>8315</v>
      </c>
      <c r="R4095" t="s">
        <v>8316</v>
      </c>
      <c r="S4095" s="11">
        <f t="shared" si="321"/>
        <v>42178.815891203703</v>
      </c>
      <c r="T4095" s="11">
        <f t="shared" si="322"/>
        <v>42238.815891203703</v>
      </c>
      <c r="U4095">
        <f t="shared" si="323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 s="13">
        <f t="shared" si="320"/>
        <v>91.25</v>
      </c>
      <c r="Q4096" s="10" t="s">
        <v>8315</v>
      </c>
      <c r="R4096" t="s">
        <v>8316</v>
      </c>
      <c r="S4096" s="11">
        <f t="shared" si="321"/>
        <v>41890.086805555555</v>
      </c>
      <c r="T4096" s="11">
        <f t="shared" si="322"/>
        <v>41934.207638888889</v>
      </c>
      <c r="U4096">
        <f t="shared" si="323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 s="13">
        <f t="shared" si="320"/>
        <v>800</v>
      </c>
      <c r="Q4097" s="10" t="s">
        <v>8315</v>
      </c>
      <c r="R4097" t="s">
        <v>8316</v>
      </c>
      <c r="S4097" s="11">
        <f t="shared" si="321"/>
        <v>42693.031828703708</v>
      </c>
      <c r="T4097" s="11">
        <f t="shared" si="322"/>
        <v>42723.031828703708</v>
      </c>
      <c r="U4097">
        <f t="shared" si="323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4">ROUND(E4098/D4098*100,0)</f>
        <v>11</v>
      </c>
      <c r="P4098" s="13">
        <f t="shared" si="320"/>
        <v>80</v>
      </c>
      <c r="Q4098" s="10" t="s">
        <v>8315</v>
      </c>
      <c r="R4098" t="s">
        <v>8316</v>
      </c>
      <c r="S4098" s="11">
        <f t="shared" si="321"/>
        <v>42750.530312499999</v>
      </c>
      <c r="T4098" s="11">
        <f t="shared" si="322"/>
        <v>42794.368749999994</v>
      </c>
      <c r="U4098">
        <f t="shared" si="323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 s="13">
        <f t="shared" ref="P4099:P4115" si="325">IFERROR(ROUND(E4099/L4099,2),0)</f>
        <v>0</v>
      </c>
      <c r="Q4099" s="10" t="s">
        <v>8315</v>
      </c>
      <c r="R4099" t="s">
        <v>8316</v>
      </c>
      <c r="S4099" s="11">
        <f t="shared" ref="S4099:S4115" si="326">(((J4099/60)/60/24)+DATE(1970,1,1))</f>
        <v>42344.824502314819</v>
      </c>
      <c r="T4099" s="11">
        <f t="shared" ref="T4099:T4115" si="327">(((I4099/60)/60/24)+DATE(1970,1,1))</f>
        <v>42400.996527777781</v>
      </c>
      <c r="U4099">
        <f t="shared" ref="U4099:U4115" si="328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 s="13">
        <f t="shared" si="325"/>
        <v>0</v>
      </c>
      <c r="Q4100" s="10" t="s">
        <v>8315</v>
      </c>
      <c r="R4100" t="s">
        <v>8316</v>
      </c>
      <c r="S4100" s="11">
        <f t="shared" si="326"/>
        <v>42495.722187499996</v>
      </c>
      <c r="T4100" s="11">
        <f t="shared" si="327"/>
        <v>42525.722187499996</v>
      </c>
      <c r="U4100">
        <f t="shared" si="328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 s="13">
        <f t="shared" si="325"/>
        <v>50</v>
      </c>
      <c r="Q4101" s="10" t="s">
        <v>8315</v>
      </c>
      <c r="R4101" t="s">
        <v>8316</v>
      </c>
      <c r="S4101" s="11">
        <f t="shared" si="326"/>
        <v>42570.850381944445</v>
      </c>
      <c r="T4101" s="11">
        <f t="shared" si="327"/>
        <v>42615.850381944445</v>
      </c>
      <c r="U4101">
        <f t="shared" si="328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 s="13">
        <f t="shared" si="325"/>
        <v>0</v>
      </c>
      <c r="Q4102" s="10" t="s">
        <v>8315</v>
      </c>
      <c r="R4102" t="s">
        <v>8316</v>
      </c>
      <c r="S4102" s="11">
        <f t="shared" si="326"/>
        <v>41927.124884259261</v>
      </c>
      <c r="T4102" s="11">
        <f t="shared" si="327"/>
        <v>41937.124884259261</v>
      </c>
      <c r="U4102">
        <f t="shared" si="328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 s="13">
        <f t="shared" si="325"/>
        <v>0</v>
      </c>
      <c r="Q4103" s="10" t="s">
        <v>8315</v>
      </c>
      <c r="R4103" t="s">
        <v>8316</v>
      </c>
      <c r="S4103" s="11">
        <f t="shared" si="326"/>
        <v>42730.903726851851</v>
      </c>
      <c r="T4103" s="11">
        <f t="shared" si="327"/>
        <v>42760.903726851851</v>
      </c>
      <c r="U4103">
        <f t="shared" si="328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 s="13">
        <f t="shared" si="325"/>
        <v>22.83</v>
      </c>
      <c r="Q4104" s="10" t="s">
        <v>8315</v>
      </c>
      <c r="R4104" t="s">
        <v>8316</v>
      </c>
      <c r="S4104" s="11">
        <f t="shared" si="326"/>
        <v>42475.848067129627</v>
      </c>
      <c r="T4104" s="11">
        <f t="shared" si="327"/>
        <v>42505.848067129627</v>
      </c>
      <c r="U4104">
        <f t="shared" si="328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 s="13">
        <f t="shared" si="325"/>
        <v>16.670000000000002</v>
      </c>
      <c r="Q4105" s="10" t="s">
        <v>8315</v>
      </c>
      <c r="R4105" t="s">
        <v>8316</v>
      </c>
      <c r="S4105" s="11">
        <f t="shared" si="326"/>
        <v>42188.83293981482</v>
      </c>
      <c r="T4105" s="11">
        <f t="shared" si="327"/>
        <v>42242.772222222222</v>
      </c>
      <c r="U4105">
        <f t="shared" si="328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 s="13">
        <f t="shared" si="325"/>
        <v>45.79</v>
      </c>
      <c r="Q4106" s="10" t="s">
        <v>8315</v>
      </c>
      <c r="R4106" t="s">
        <v>8316</v>
      </c>
      <c r="S4106" s="11">
        <f t="shared" si="326"/>
        <v>42640.278171296297</v>
      </c>
      <c r="T4106" s="11">
        <f t="shared" si="327"/>
        <v>42670.278171296297</v>
      </c>
      <c r="U4106">
        <f t="shared" si="328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 s="13">
        <f t="shared" si="325"/>
        <v>383.33</v>
      </c>
      <c r="Q4107" s="10" t="s">
        <v>8315</v>
      </c>
      <c r="R4107" t="s">
        <v>8316</v>
      </c>
      <c r="S4107" s="11">
        <f t="shared" si="326"/>
        <v>42697.010520833333</v>
      </c>
      <c r="T4107" s="11">
        <f t="shared" si="327"/>
        <v>42730.010520833333</v>
      </c>
      <c r="U4107">
        <f t="shared" si="328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 s="13">
        <f t="shared" si="325"/>
        <v>106.97</v>
      </c>
      <c r="Q4108" s="10" t="s">
        <v>8315</v>
      </c>
      <c r="R4108" t="s">
        <v>8316</v>
      </c>
      <c r="S4108" s="11">
        <f t="shared" si="326"/>
        <v>42053.049375000002</v>
      </c>
      <c r="T4108" s="11">
        <f t="shared" si="327"/>
        <v>42096.041666666672</v>
      </c>
      <c r="U4108">
        <f t="shared" si="328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 s="13">
        <f t="shared" si="325"/>
        <v>10.25</v>
      </c>
      <c r="Q4109" s="10" t="s">
        <v>8315</v>
      </c>
      <c r="R4109" t="s">
        <v>8316</v>
      </c>
      <c r="S4109" s="11">
        <f t="shared" si="326"/>
        <v>41883.916678240741</v>
      </c>
      <c r="T4109" s="11">
        <f t="shared" si="327"/>
        <v>41906.916678240741</v>
      </c>
      <c r="U4109">
        <f t="shared" si="328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 s="13">
        <f t="shared" si="325"/>
        <v>59</v>
      </c>
      <c r="Q4110" s="10" t="s">
        <v>8315</v>
      </c>
      <c r="R4110" t="s">
        <v>8316</v>
      </c>
      <c r="S4110" s="11">
        <f t="shared" si="326"/>
        <v>42767.031678240746</v>
      </c>
      <c r="T4110" s="11">
        <f t="shared" si="327"/>
        <v>42797.208333333328</v>
      </c>
      <c r="U4110">
        <f t="shared" si="328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 s="13">
        <f t="shared" si="325"/>
        <v>0</v>
      </c>
      <c r="Q4111" s="10" t="s">
        <v>8315</v>
      </c>
      <c r="R4111" t="s">
        <v>8316</v>
      </c>
      <c r="S4111" s="11">
        <f t="shared" si="326"/>
        <v>42307.539398148147</v>
      </c>
      <c r="T4111" s="11">
        <f t="shared" si="327"/>
        <v>42337.581064814818</v>
      </c>
      <c r="U4111">
        <f t="shared" si="328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 s="13">
        <f t="shared" si="325"/>
        <v>14.33</v>
      </c>
      <c r="Q4112" s="10" t="s">
        <v>8315</v>
      </c>
      <c r="R4112" t="s">
        <v>8316</v>
      </c>
      <c r="S4112" s="11">
        <f t="shared" si="326"/>
        <v>42512.626747685179</v>
      </c>
      <c r="T4112" s="11">
        <f t="shared" si="327"/>
        <v>42572.626747685179</v>
      </c>
      <c r="U4112">
        <f t="shared" si="328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 s="13">
        <f t="shared" si="325"/>
        <v>15.67</v>
      </c>
      <c r="Q4113" s="10" t="s">
        <v>8315</v>
      </c>
      <c r="R4113" t="s">
        <v>8316</v>
      </c>
      <c r="S4113" s="11">
        <f t="shared" si="326"/>
        <v>42029.135879629626</v>
      </c>
      <c r="T4113" s="11">
        <f t="shared" si="327"/>
        <v>42059.135879629626</v>
      </c>
      <c r="U4113">
        <f t="shared" si="328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 s="13">
        <f t="shared" si="325"/>
        <v>1</v>
      </c>
      <c r="Q4114" s="10" t="s">
        <v>8315</v>
      </c>
      <c r="R4114" t="s">
        <v>8316</v>
      </c>
      <c r="S4114" s="11">
        <f t="shared" si="326"/>
        <v>42400.946597222224</v>
      </c>
      <c r="T4114" s="11">
        <f t="shared" si="327"/>
        <v>42428</v>
      </c>
      <c r="U4114">
        <f t="shared" si="328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 s="13">
        <f t="shared" si="325"/>
        <v>1</v>
      </c>
      <c r="Q4115" s="10" t="s">
        <v>8315</v>
      </c>
      <c r="R4115" t="s">
        <v>8316</v>
      </c>
      <c r="S4115" s="11">
        <f t="shared" si="326"/>
        <v>42358.573182870372</v>
      </c>
      <c r="T4115" s="11">
        <f t="shared" si="327"/>
        <v>42377.273611111115</v>
      </c>
      <c r="U4115">
        <f t="shared" si="328"/>
        <v>2015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39DE4-BBD7-4F9B-A589-C556B58F38D0}">
  <dimension ref="A1:E18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8362</v>
      </c>
      <c r="B2" t="s">
        <v>8363</v>
      </c>
    </row>
    <row r="4" spans="1:5" x14ac:dyDescent="0.25">
      <c r="A4" s="14" t="s">
        <v>8379</v>
      </c>
      <c r="B4" s="14" t="s">
        <v>8378</v>
      </c>
    </row>
    <row r="5" spans="1:5" x14ac:dyDescent="0.25">
      <c r="A5" s="14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5" t="s">
        <v>8372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8373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8374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8375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8366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8376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8368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8369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8370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8371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8377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21DF4-FD45-4FC4-ACCF-3DE4BC44447A}">
  <dimension ref="A1:H13"/>
  <sheetViews>
    <sheetView workbookViewId="0">
      <selection activeCell="C4" sqref="C4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 s="17">
        <f>COUNTIFS(Kickstarter!F:F, "canceled", Kickstarter!D:D, "&lt;1000", Kickstarter!R:R, "plays")</f>
        <v>0</v>
      </c>
      <c r="E2">
        <f>SUM(B2:D2)</f>
        <v>186</v>
      </c>
      <c r="F2" s="18">
        <f>IFERROR(SUM(B2/E2), 0)</f>
        <v>0.75806451612903225</v>
      </c>
      <c r="G2" s="18">
        <f>IFERROR(SUM(C2/E2), 0)</f>
        <v>0.24193548387096775</v>
      </c>
      <c r="H2" s="18">
        <f>IFERROR(SUM(D2/E2), 0)</f>
        <v>0</v>
      </c>
    </row>
    <row r="3" spans="1:8" x14ac:dyDescent="0.25">
      <c r="A3" t="s">
        <v>8389</v>
      </c>
      <c r="B3">
        <f>COUNTIFS(Kickstarter!F:F, "successful", Kickstarter!D:D, "&gt;=1000", Kickstarter!D:D, "&lt;=4999", Kickstarter!R:R, "plays")</f>
        <v>388</v>
      </c>
      <c r="C3">
        <f>COUNTIFS(Kickstarter!F:F, "failed", Kickstarter!D:D, "&gt;=1000", Kickstarter!D:D, "&lt;=4999", Kickstarter!R:R, "plays")</f>
        <v>146</v>
      </c>
      <c r="D3" s="17">
        <f>COUNTIFS(Kickstarter!F:F, "canceled", Kickstarter!D:D, "&gt;=1000", Kickstarter!D:D, "&lt;=4999", Kickstarter!R:R, "plays")</f>
        <v>0</v>
      </c>
      <c r="E3">
        <f t="shared" ref="E3:E13" si="0">SUM(B3:D3)</f>
        <v>534</v>
      </c>
      <c r="F3" s="18">
        <f t="shared" ref="F3:F13" si="1">IFERROR(SUM(B3/E3), 0)</f>
        <v>0.72659176029962547</v>
      </c>
      <c r="G3" s="18">
        <f t="shared" ref="G3:G13" si="2">IFERROR(SUM(C3/E3), 0)</f>
        <v>0.27340823970037453</v>
      </c>
      <c r="H3" s="18">
        <f t="shared" ref="H3:H13" si="3">IFERROR(SUM(D3/E3), 0)</f>
        <v>0</v>
      </c>
    </row>
    <row r="4" spans="1:8" x14ac:dyDescent="0.25">
      <c r="A4" t="s">
        <v>8390</v>
      </c>
      <c r="B4">
        <f>COUNTIFS(Kickstarter!F:F, "successful", Kickstarter!D:D, "&gt;=5000", Kickstarter!D:D, "&lt;=9999", Kickstarter!R:R, "plays")</f>
        <v>93</v>
      </c>
      <c r="C4">
        <f>COUNTIFS(Kickstarter!F:F, "failed", Kickstarter!D:D, "&gt;=5000", Kickstarter!D:D, "&lt;=9999", Kickstarter!R:R, "plays")</f>
        <v>76</v>
      </c>
      <c r="D4" s="17">
        <f>COUNTIFS(Kickstarter!F:F, "canceled", Kickstarter!D:D, "&gt;=5000", Kickstarter!D:D, "&lt;=9999", Kickstarter!R:R,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COUNTIFS(Kickstarter!F:F, "successful", Kickstarter!D:D, "&gt;=10000", Kickstarter!D:D, "&lt;=14999", Kickstarter!R:R, "plays")</f>
        <v>39</v>
      </c>
      <c r="C5">
        <f>COUNTIFS(Kickstarter!F:F, "failed", Kickstarter!D:D, "&gt;=10000", Kickstarter!D:D, "&lt;=14999", Kickstarter!R:R, "plays")</f>
        <v>33</v>
      </c>
      <c r="D5" s="17">
        <f>COUNTIFS(Kickstarter!F:F, "canceled", Kickstarter!D:D, "&gt;=10000", Kickstarter!D:D, "&lt;=14999", Kickstarter!R:R,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COUNTIFS(Kickstarter!F:F, "successful", Kickstarter!D:D, "&gt;=15000", Kickstarter!D:D, "&lt;=19999", Kickstarter!R:R, "plays")</f>
        <v>12</v>
      </c>
      <c r="C6">
        <f>COUNTIFS(Kickstarter!F:F, "failed", Kickstarter!D:D, "&gt;=15000", Kickstarter!D:D, "&lt;=19999", Kickstarter!R:R, "plays")</f>
        <v>12</v>
      </c>
      <c r="D6" s="17">
        <f>COUNTIFS(Kickstarter!F:F, "canceled", Kickstarter!D:D, "&gt;=15000", Kickstarter!D:D, "&lt;=19999", Kickstarter!R:R, "plays")</f>
        <v>0</v>
      </c>
      <c r="E6">
        <f>SUM(B6:D6)</f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COUNTIFS(Kickstarter!F:F, "successful", Kickstarter!D:D, "&gt;=20000", Kickstarter!D:D, "&lt;=24999", Kickstarter!R:R, "plays")</f>
        <v>9</v>
      </c>
      <c r="C7">
        <f>COUNTIFS(Kickstarter!F:F, "failed", Kickstarter!D:D, "&gt;=20000", Kickstarter!D:D, "&lt;=24999", Kickstarter!R:R, "plays")</f>
        <v>11</v>
      </c>
      <c r="D7" s="17">
        <f>COUNTIFS(Kickstarter!F:F, "canceled", Kickstarter!D:D, "&gt;=20000", Kickstarter!D:D, "&lt;=24999", Kickstarter!R:R,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COUNTIFS(Kickstarter!F:F, "successful", Kickstarter!D:D, "&gt;=25000", Kickstarter!D:D, "&lt;=29999", Kickstarter!R:R, "plays")</f>
        <v>1</v>
      </c>
      <c r="C8">
        <f>COUNTIFS(Kickstarter!F:F, "failed", Kickstarter!D:D, "&gt;=25000", Kickstarter!D:D, "&lt;=29999", Kickstarter!R:R, "plays")</f>
        <v>4</v>
      </c>
      <c r="D8" s="17">
        <f>COUNTIFS(Kickstarter!F:F, "canceled", Kickstarter!D:D, "&gt;=25000", Kickstarter!D:D, "&lt;=29999", Kickstarter!R:R,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COUNTIFS(Kickstarter!F:F, "successful", Kickstarter!D:D, "&gt;=30000", Kickstarter!D:D, "&lt;=34999", Kickstarter!R:R, "plays")</f>
        <v>3</v>
      </c>
      <c r="C9">
        <f>COUNTIFS(Kickstarter!F:F, "failed", Kickstarter!D:D, "&gt;=30000", Kickstarter!D:D, "&lt;=34999", Kickstarter!R:R, "plays")</f>
        <v>8</v>
      </c>
      <c r="D9" s="17">
        <f>COUNTIFS(Kickstarter!F:F, "canceled", Kickstarter!D:D, "&gt;=30000", Kickstarter!D:D, "&lt;=34999", Kickstarter!R:R,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COUNTIFS(Kickstarter!F:F, "successful", Kickstarter!D:D, "&gt;=35000", Kickstarter!D:D, "&lt;=39999", Kickstarter!R:R, "plays")</f>
        <v>4</v>
      </c>
      <c r="C10">
        <f>COUNTIFS(Kickstarter!F:F, "failed", Kickstarter!D:D, "&gt;=35000", Kickstarter!D:D, "&lt;=39999", Kickstarter!R:R, "plays")</f>
        <v>2</v>
      </c>
      <c r="D10" s="17">
        <f>COUNTIFS(Kickstarter!F:F, "canceled", Kickstarter!D:D, "&gt;=35000", Kickstarter!D:D, "&lt;=39999", Kickstarter!R:R,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COUNTIFS(Kickstarter!F:F, "successful", Kickstarter!D:D, "&gt;=40000", Kickstarter!D:D, "&lt;=44999", Kickstarter!R:R, "plays")</f>
        <v>2</v>
      </c>
      <c r="C11">
        <f>COUNTIFS(Kickstarter!F:F, "failed", Kickstarter!D:D, "&gt;=40000", Kickstarter!D:D, "&lt;=44999", Kickstarter!R:R, "plays")</f>
        <v>1</v>
      </c>
      <c r="D11" s="17">
        <f>COUNTIFS(Kickstarter!F:F, "canceled", Kickstarter!D:D, "&gt;=40000", Kickstarter!D:D, "&lt;=44999", Kickstarter!R:R,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8398</v>
      </c>
      <c r="B12">
        <f>COUNTIFS(Kickstarter!F:F, "successful", Kickstarter!D:D, "&gt;=45000", Kickstarter!D:D, "&lt;=49999", Kickstarter!R:R, "plays")</f>
        <v>0</v>
      </c>
      <c r="C12">
        <f>COUNTIFS(Kickstarter!F:F, "failed", Kickstarter!D:D, "&gt;=45000", Kickstarter!D:D, "&lt;=49999", Kickstarter!R:R, "plays")</f>
        <v>1</v>
      </c>
      <c r="D12" s="17">
        <f>COUNTIFS(Kickstarter!F:F, "canceled", Kickstarter!D:D, "&gt;=45000", Kickstarter!D:D, "&lt;=49999", Kickstarter!R:R,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8399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 s="17">
        <f>COUNTIFS(Kickstarter!F:F, "canceled", Kickstarter!D:D, "&gt;=50000", Kickstarter!R:R,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Thalken</cp:lastModifiedBy>
  <dcterms:created xsi:type="dcterms:W3CDTF">2017-04-20T15:17:24Z</dcterms:created>
  <dcterms:modified xsi:type="dcterms:W3CDTF">2021-09-19T15:35:18Z</dcterms:modified>
</cp:coreProperties>
</file>