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MThar\Work\Project Process templates\Testing Process\"/>
    </mc:Choice>
  </mc:AlternateContent>
  <workbookProtection workbookAlgorithmName="SHA-512" workbookHashValue="Y5IwmaaaBQ5O2qiOygVxRCjgx6J/WkuJ86SwzJXRmGVJ+POfqfRFslMkC9E5my5/qbSOWPECHNyIsHtUaGOPTA==" workbookSaltValue="3quSi9rqMmvUcfhx1x4wrA==" workbookSpinCount="100000" lockStructure="1"/>
  <bookViews>
    <workbookView xWindow="0" yWindow="0" windowWidth="15345" windowHeight="4650" activeTab="3"/>
  </bookViews>
  <sheets>
    <sheet name="Iteration Mapping Key " sheetId="2" r:id="rId1"/>
    <sheet name="1.0" sheetId="1" r:id="rId2"/>
    <sheet name="2.0" sheetId="3" r:id="rId3"/>
    <sheet name="3.0" sheetId="6"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4" i="6" l="1" a="1"/>
  <c r="D74" i="6" s="1"/>
  <c r="F75" i="6" s="1"/>
  <c r="D73" i="6"/>
  <c r="D72" i="6"/>
  <c r="E16" i="6"/>
  <c r="G15" i="6"/>
  <c r="B15" i="6"/>
  <c r="H13" i="6"/>
  <c r="E13" i="6"/>
  <c r="B13" i="6"/>
  <c r="I11" i="6"/>
  <c r="F11" i="6"/>
  <c r="B11" i="6"/>
  <c r="N23" i="2"/>
  <c r="O35" i="2"/>
  <c r="O27" i="2"/>
  <c r="O36" i="2"/>
  <c r="O42" i="2"/>
  <c r="O25" i="2"/>
  <c r="O48" i="2"/>
  <c r="N24" i="2"/>
  <c r="N45" i="2"/>
  <c r="N36" i="2"/>
  <c r="O54" i="2"/>
  <c r="N43" i="2"/>
  <c r="N34" i="2"/>
  <c r="N41" i="2"/>
  <c r="O29" i="2"/>
  <c r="N47" i="2"/>
  <c r="O23" i="2"/>
  <c r="N29" i="2"/>
  <c r="O33" i="2"/>
  <c r="N26" i="2"/>
  <c r="O24" i="2"/>
  <c r="N55" i="2"/>
  <c r="O38" i="2"/>
  <c r="O47" i="2"/>
  <c r="O40" i="2"/>
  <c r="O53" i="2"/>
  <c r="O52" i="2"/>
  <c r="N35" i="2"/>
  <c r="N30" i="2"/>
  <c r="O31" i="2"/>
  <c r="N33" i="2"/>
  <c r="N44" i="2"/>
  <c r="O28" i="2"/>
  <c r="N28" i="2"/>
  <c r="N53" i="2"/>
  <c r="N50" i="2"/>
  <c r="N52" i="2"/>
  <c r="O41" i="2"/>
  <c r="N54" i="2"/>
  <c r="O49" i="2"/>
  <c r="O50" i="2"/>
  <c r="O55" i="2"/>
  <c r="O26" i="2"/>
  <c r="O44" i="2"/>
  <c r="O45" i="2"/>
  <c r="N51" i="2"/>
  <c r="N46" i="2"/>
  <c r="O51" i="2"/>
  <c r="O32" i="2"/>
  <c r="O34" i="2"/>
  <c r="O37" i="2"/>
  <c r="O30" i="2"/>
  <c r="N31" i="2"/>
  <c r="O39" i="2"/>
  <c r="N49" i="2"/>
  <c r="N27" i="2"/>
  <c r="O43" i="2"/>
  <c r="N25" i="2"/>
  <c r="N42" i="2"/>
  <c r="O46" i="2"/>
  <c r="N39" i="2"/>
  <c r="N38" i="2"/>
  <c r="N37" i="2"/>
  <c r="N48" i="2"/>
  <c r="N32" i="2"/>
  <c r="N40" i="2"/>
  <c r="D66" i="2" l="1"/>
  <c r="D65" i="2"/>
  <c r="I72" i="6"/>
  <c r="I74" i="6" s="1"/>
  <c r="D74" i="3" a="1"/>
  <c r="D74" i="3" s="1"/>
  <c r="F75" i="3" s="1"/>
  <c r="D73" i="3"/>
  <c r="D72" i="3"/>
  <c r="E16" i="3"/>
  <c r="G15" i="3"/>
  <c r="B15" i="3"/>
  <c r="H13" i="3"/>
  <c r="E13" i="3"/>
  <c r="B13" i="3"/>
  <c r="I11" i="3"/>
  <c r="F11" i="3"/>
  <c r="B11" i="3"/>
  <c r="J44" i="2"/>
  <c r="J49" i="2"/>
  <c r="J37" i="2"/>
  <c r="J38" i="2"/>
  <c r="J39" i="2"/>
  <c r="J47" i="2"/>
  <c r="J34" i="2"/>
  <c r="J48" i="2"/>
  <c r="J28" i="2"/>
  <c r="J33" i="2"/>
  <c r="J42" i="2"/>
  <c r="J46" i="2"/>
  <c r="J40" i="2"/>
  <c r="J41" i="2"/>
  <c r="J31" i="2"/>
  <c r="J54" i="2"/>
  <c r="J55" i="2"/>
  <c r="J32" i="2"/>
  <c r="J25" i="2"/>
  <c r="J43" i="2"/>
  <c r="J35" i="2"/>
  <c r="J36" i="2"/>
  <c r="J53" i="2"/>
  <c r="J52" i="2"/>
  <c r="J51" i="2"/>
  <c r="J45" i="2"/>
  <c r="J50" i="2"/>
  <c r="J26" i="2"/>
  <c r="J30" i="2"/>
  <c r="J29" i="2"/>
  <c r="J27" i="2"/>
  <c r="I73" i="6" l="1"/>
  <c r="P7" i="6" s="1"/>
  <c r="I72" i="3"/>
  <c r="I73" i="3" s="1"/>
  <c r="H13" i="1"/>
  <c r="E13" i="1"/>
  <c r="J24" i="2"/>
  <c r="M7" i="6" l="1"/>
  <c r="I74" i="3"/>
  <c r="P7" i="3"/>
  <c r="M7" i="3"/>
  <c r="D59" i="2"/>
  <c r="D74" i="1" l="1" a="1"/>
  <c r="D74" i="1" s="1"/>
  <c r="E16" i="1" l="1"/>
  <c r="G15" i="1"/>
  <c r="B15" i="1"/>
  <c r="F75" i="1" l="1"/>
  <c r="B13" i="1" l="1"/>
  <c r="I11" i="1"/>
  <c r="F11" i="1"/>
  <c r="B11" i="1"/>
  <c r="C40" i="2"/>
  <c r="L40" i="2"/>
  <c r="D39" i="2"/>
  <c r="I53" i="2"/>
  <c r="D32" i="2"/>
  <c r="I28" i="2"/>
  <c r="I50" i="2"/>
  <c r="K32" i="2"/>
  <c r="D30" i="2"/>
  <c r="I35" i="2"/>
  <c r="K44" i="2"/>
  <c r="K42" i="2"/>
  <c r="H43" i="2"/>
  <c r="E34" i="2"/>
  <c r="C42" i="2"/>
  <c r="D52" i="2"/>
  <c r="C38" i="2"/>
  <c r="D46" i="2"/>
  <c r="F30" i="2"/>
  <c r="D50" i="2"/>
  <c r="D33" i="2"/>
  <c r="K37" i="2"/>
  <c r="G50" i="2"/>
  <c r="H40" i="2"/>
  <c r="E47" i="2"/>
  <c r="D48" i="2"/>
  <c r="H49" i="2"/>
  <c r="L50" i="2"/>
  <c r="F49" i="2"/>
  <c r="K40" i="2"/>
  <c r="G26" i="2"/>
  <c r="G46" i="2"/>
  <c r="L49" i="2"/>
  <c r="F52" i="2"/>
  <c r="E49" i="2"/>
  <c r="L29" i="2"/>
  <c r="H38" i="2"/>
  <c r="E48" i="2"/>
  <c r="K29" i="2"/>
  <c r="E35" i="2"/>
  <c r="L47" i="2"/>
  <c r="C53" i="2"/>
  <c r="G30" i="2"/>
  <c r="G53" i="2"/>
  <c r="M47" i="2"/>
  <c r="D38" i="2"/>
  <c r="I46" i="2"/>
  <c r="L35" i="2"/>
  <c r="F53" i="2"/>
  <c r="D36" i="2"/>
  <c r="C30" i="2"/>
  <c r="M29" i="2"/>
  <c r="D34" i="2"/>
  <c r="L54" i="2"/>
  <c r="H31" i="2"/>
  <c r="E46" i="2"/>
  <c r="G34" i="2"/>
  <c r="M27" i="2"/>
  <c r="H25" i="2"/>
  <c r="K34" i="2"/>
  <c r="K53" i="2"/>
  <c r="L41" i="2"/>
  <c r="I29" i="2"/>
  <c r="I48" i="2"/>
  <c r="E53" i="2"/>
  <c r="E25" i="2"/>
  <c r="C33" i="2"/>
  <c r="M24" i="2"/>
  <c r="M30" i="2"/>
  <c r="K52" i="2"/>
  <c r="D47" i="2"/>
  <c r="G35" i="2"/>
  <c r="F33" i="2"/>
  <c r="F45" i="2"/>
  <c r="G51" i="2"/>
  <c r="I41" i="2"/>
  <c r="M28" i="2"/>
  <c r="E41" i="2"/>
  <c r="F54" i="2"/>
  <c r="E23" i="2"/>
  <c r="D49" i="2"/>
  <c r="L32" i="2"/>
  <c r="F41" i="2"/>
  <c r="F31" i="2"/>
  <c r="G31" i="2"/>
  <c r="E51" i="2"/>
  <c r="H46" i="2"/>
  <c r="I55" i="2"/>
  <c r="L51" i="2"/>
  <c r="L27" i="2"/>
  <c r="E45" i="2"/>
  <c r="C28" i="2"/>
  <c r="I33" i="2"/>
  <c r="D53" i="2"/>
  <c r="E54" i="2"/>
  <c r="E29" i="2"/>
  <c r="H35" i="2"/>
  <c r="K50" i="2"/>
  <c r="D31" i="2"/>
  <c r="E39" i="2"/>
  <c r="L26" i="2"/>
  <c r="H53" i="2"/>
  <c r="K31" i="2"/>
  <c r="F23" i="2"/>
  <c r="F44" i="2"/>
  <c r="M26" i="2"/>
  <c r="E33" i="2"/>
  <c r="L30" i="2"/>
  <c r="C24" i="2"/>
  <c r="K45" i="2"/>
  <c r="H33" i="2"/>
  <c r="E37" i="2"/>
  <c r="G37" i="2"/>
  <c r="D54" i="2"/>
  <c r="E50" i="2"/>
  <c r="C32" i="2"/>
  <c r="E42" i="2"/>
  <c r="I37" i="2"/>
  <c r="D28" i="2"/>
  <c r="H41" i="2"/>
  <c r="H37" i="2"/>
  <c r="M43" i="2"/>
  <c r="D45" i="2"/>
  <c r="I34" i="2"/>
  <c r="E43" i="2"/>
  <c r="F24" i="2"/>
  <c r="H30" i="2"/>
  <c r="C37" i="2"/>
  <c r="C55" i="2"/>
  <c r="G38" i="2"/>
  <c r="M48" i="2"/>
  <c r="I31" i="2"/>
  <c r="I42" i="2"/>
  <c r="K38" i="2"/>
  <c r="H39" i="2"/>
  <c r="M41" i="2"/>
  <c r="G43" i="2"/>
  <c r="F46" i="2"/>
  <c r="E38" i="2"/>
  <c r="K41" i="2"/>
  <c r="K48" i="2"/>
  <c r="F38" i="2"/>
  <c r="I25" i="2"/>
  <c r="M49" i="2"/>
  <c r="I49" i="2"/>
  <c r="L42" i="2"/>
  <c r="M55" i="2"/>
  <c r="G33" i="2"/>
  <c r="K39" i="2"/>
  <c r="G42" i="2"/>
  <c r="K36" i="2"/>
  <c r="H54" i="2"/>
  <c r="L31" i="2"/>
  <c r="F25" i="2"/>
  <c r="C41" i="2"/>
  <c r="I24" i="2"/>
  <c r="M45" i="2"/>
  <c r="K28" i="2"/>
  <c r="C34" i="2"/>
  <c r="L25" i="2"/>
  <c r="F34" i="2"/>
  <c r="F51" i="2"/>
  <c r="H28" i="2"/>
  <c r="E31" i="2"/>
  <c r="F55" i="2"/>
  <c r="D55" i="2"/>
  <c r="M31" i="2"/>
  <c r="D37" i="2"/>
  <c r="C27" i="2"/>
  <c r="I54" i="2"/>
  <c r="M34" i="2"/>
  <c r="L48" i="2"/>
  <c r="M40" i="2"/>
  <c r="I30" i="2"/>
  <c r="D41" i="2"/>
  <c r="L44" i="2"/>
  <c r="D25" i="2"/>
  <c r="C46" i="2"/>
  <c r="E32" i="2"/>
  <c r="M46" i="2"/>
  <c r="D42" i="2"/>
  <c r="F37" i="2"/>
  <c r="G39" i="2"/>
  <c r="K54" i="2"/>
  <c r="C36" i="2"/>
  <c r="D29" i="2"/>
  <c r="L23" i="2"/>
  <c r="F36" i="2"/>
  <c r="G41" i="2"/>
  <c r="G24" i="2"/>
  <c r="L34" i="2"/>
  <c r="H55" i="2"/>
  <c r="L28" i="2"/>
  <c r="M37" i="2"/>
  <c r="F28" i="2"/>
  <c r="E44" i="2"/>
  <c r="E27" i="2"/>
  <c r="H51" i="2"/>
  <c r="H24" i="2"/>
  <c r="F35" i="2"/>
  <c r="K24" i="2"/>
  <c r="M44" i="2"/>
  <c r="D44" i="2"/>
  <c r="D23" i="2"/>
  <c r="G32" i="2"/>
  <c r="D27" i="2"/>
  <c r="M50" i="2"/>
  <c r="C50" i="2"/>
  <c r="C54" i="2"/>
  <c r="K49" i="2"/>
  <c r="G36" i="2"/>
  <c r="M51" i="2"/>
  <c r="E24" i="2"/>
  <c r="C29" i="2"/>
  <c r="C43" i="2"/>
  <c r="M54" i="2"/>
  <c r="K30" i="2"/>
  <c r="L24" i="2"/>
  <c r="H29" i="2"/>
  <c r="M38" i="2"/>
  <c r="G44" i="2"/>
  <c r="F48" i="2"/>
  <c r="M33" i="2"/>
  <c r="K55" i="2"/>
  <c r="F29" i="2"/>
  <c r="H32" i="2"/>
  <c r="G47" i="2"/>
  <c r="F32" i="2"/>
  <c r="M39" i="2"/>
  <c r="E52" i="2"/>
  <c r="C25" i="2"/>
  <c r="K27" i="2"/>
  <c r="H44" i="2"/>
  <c r="M36" i="2"/>
  <c r="C45" i="2"/>
  <c r="C23" i="2"/>
  <c r="F42" i="2"/>
  <c r="E55" i="2"/>
  <c r="M42" i="2"/>
  <c r="C44" i="2"/>
  <c r="L55" i="2"/>
  <c r="G54" i="2"/>
  <c r="I43" i="2"/>
  <c r="I36" i="2"/>
  <c r="L39" i="2"/>
  <c r="I26" i="2"/>
  <c r="C51" i="2"/>
  <c r="L53" i="2"/>
  <c r="E30" i="2"/>
  <c r="L52" i="2"/>
  <c r="K46" i="2"/>
  <c r="C31" i="2"/>
  <c r="H26" i="2"/>
  <c r="I32" i="2"/>
  <c r="G48" i="2"/>
  <c r="H27" i="2"/>
  <c r="E28" i="2"/>
  <c r="D35" i="2"/>
  <c r="K35" i="2"/>
  <c r="M35" i="2"/>
  <c r="K25" i="2"/>
  <c r="I40" i="2"/>
  <c r="I39" i="2"/>
  <c r="M23" i="2"/>
  <c r="E40" i="2"/>
  <c r="H42" i="2"/>
  <c r="H47" i="2"/>
  <c r="G29" i="2"/>
  <c r="I27" i="2"/>
  <c r="G52" i="2"/>
  <c r="E26" i="2"/>
  <c r="I52" i="2"/>
  <c r="K43" i="2"/>
  <c r="G40" i="2"/>
  <c r="G45" i="2"/>
  <c r="H34" i="2"/>
  <c r="C35" i="2"/>
  <c r="C39" i="2"/>
  <c r="L36" i="2"/>
  <c r="G23" i="2"/>
  <c r="C26" i="2"/>
  <c r="H45" i="2"/>
  <c r="I45" i="2"/>
  <c r="D24" i="2"/>
  <c r="F43" i="2"/>
  <c r="F27" i="2"/>
  <c r="K47" i="2"/>
  <c r="L33" i="2"/>
  <c r="M32" i="2"/>
  <c r="F26" i="2"/>
  <c r="D51" i="2"/>
  <c r="D43" i="2"/>
  <c r="F39" i="2"/>
  <c r="G25" i="2"/>
  <c r="G28" i="2"/>
  <c r="F47" i="2"/>
  <c r="H52" i="2"/>
  <c r="L43" i="2"/>
  <c r="K33" i="2"/>
  <c r="D40" i="2"/>
  <c r="M53" i="2"/>
  <c r="L46" i="2"/>
  <c r="C49" i="2"/>
  <c r="G55" i="2"/>
  <c r="K26" i="2"/>
  <c r="H48" i="2"/>
  <c r="H50" i="2"/>
  <c r="L38" i="2"/>
  <c r="M25" i="2"/>
  <c r="D26" i="2"/>
  <c r="C48" i="2"/>
  <c r="I44" i="2"/>
  <c r="L45" i="2"/>
  <c r="F40" i="2"/>
  <c r="K51" i="2"/>
  <c r="F50" i="2"/>
  <c r="I51" i="2"/>
  <c r="I47" i="2"/>
  <c r="H36" i="2"/>
  <c r="G49" i="2"/>
  <c r="L37" i="2"/>
  <c r="I38" i="2"/>
  <c r="G27" i="2"/>
  <c r="C52" i="2"/>
  <c r="C47" i="2"/>
  <c r="M52" i="2"/>
  <c r="E36" i="2"/>
  <c r="D60" i="2" l="1"/>
  <c r="D73" i="1"/>
  <c r="D72" i="1"/>
  <c r="H23" i="2"/>
  <c r="I23" i="2"/>
  <c r="I72" i="1" l="1"/>
  <c r="J23" i="2"/>
  <c r="I73" i="1" l="1"/>
  <c r="I74" i="1"/>
  <c r="K23" i="2"/>
  <c r="P7" i="1" l="1"/>
  <c r="M7" i="1"/>
  <c r="D62" i="2" l="1"/>
  <c r="D61" i="2"/>
  <c r="D64" i="2"/>
  <c r="D63" i="2"/>
  <c r="D58" i="2" l="1"/>
</calcChain>
</file>

<file path=xl/comments1.xml><?xml version="1.0" encoding="utf-8"?>
<comments xmlns="http://schemas.openxmlformats.org/spreadsheetml/2006/main">
  <authors>
    <author>Mohamed Sharaf</author>
  </authors>
  <commentList>
    <comment ref="G17" authorId="0" shapeId="0">
      <text>
        <r>
          <rPr>
            <b/>
            <sz val="9"/>
            <color indexed="81"/>
            <rFont val="Tahoma"/>
            <charset val="1"/>
          </rPr>
          <t>Mohamed Sharaf:</t>
        </r>
        <r>
          <rPr>
            <sz val="9"/>
            <color indexed="81"/>
            <rFont val="Tahoma"/>
            <charset val="1"/>
          </rPr>
          <t xml:space="preserve">
01117779538</t>
        </r>
      </text>
    </comment>
  </commentList>
</comments>
</file>

<file path=xl/sharedStrings.xml><?xml version="1.0" encoding="utf-8"?>
<sst xmlns="http://schemas.openxmlformats.org/spreadsheetml/2006/main" count="241" uniqueCount="89">
  <si>
    <t>Test Case</t>
  </si>
  <si>
    <t>Purpose</t>
  </si>
  <si>
    <t>Project Information</t>
  </si>
  <si>
    <t>Project Name</t>
  </si>
  <si>
    <t>Project ID#</t>
  </si>
  <si>
    <t>Project type</t>
  </si>
  <si>
    <t>Project Start Date</t>
  </si>
  <si>
    <t>Project Finish Date</t>
  </si>
  <si>
    <t>Additional Information</t>
  </si>
  <si>
    <t>Test Information</t>
  </si>
  <si>
    <t>Test Case name</t>
  </si>
  <si>
    <t>Test Case ID#</t>
  </si>
  <si>
    <t>Test Engineer</t>
  </si>
  <si>
    <t>Date of execution</t>
  </si>
  <si>
    <t>Test Environment</t>
  </si>
  <si>
    <t>Process</t>
  </si>
  <si>
    <t>Pre-Conditions</t>
  </si>
  <si>
    <t>Post Conditions</t>
  </si>
  <si>
    <t>Operating System</t>
  </si>
  <si>
    <t>OS version</t>
  </si>
  <si>
    <t>Framework Version</t>
  </si>
  <si>
    <t>RAM Capacity</t>
  </si>
  <si>
    <t>Hard Drive type</t>
  </si>
  <si>
    <t>Hard Drive Capacity</t>
  </si>
  <si>
    <t>Processor Type</t>
  </si>
  <si>
    <t>Processor Clock Speed</t>
  </si>
  <si>
    <t>Screen size</t>
  </si>
  <si>
    <t>Screen Resolution</t>
  </si>
  <si>
    <t>Test Steps</t>
  </si>
  <si>
    <t>Needed Credentials</t>
  </si>
  <si>
    <t>Step ID#</t>
  </si>
  <si>
    <t>Process / Transaction</t>
  </si>
  <si>
    <t>Detailed Step</t>
  </si>
  <si>
    <t>Expected Result</t>
  </si>
  <si>
    <t>Actual Result</t>
  </si>
  <si>
    <t>Step Status</t>
  </si>
  <si>
    <t>Total Failed Steps</t>
  </si>
  <si>
    <t>Total Passed Steps</t>
  </si>
  <si>
    <t>Test Case Score</t>
  </si>
  <si>
    <t>Test Case Status</t>
  </si>
  <si>
    <t>Test Case Detailed Results</t>
  </si>
  <si>
    <t>Quality Assurance Department</t>
  </si>
  <si>
    <t>Product Manager</t>
  </si>
  <si>
    <t>Technical Admin</t>
  </si>
  <si>
    <t>Test Case Inputs</t>
  </si>
  <si>
    <t>Testing Method</t>
  </si>
  <si>
    <t>Testing Type</t>
  </si>
  <si>
    <t>Machine type</t>
  </si>
  <si>
    <t>Failure Level</t>
  </si>
  <si>
    <t>Iteration Mapping Key</t>
  </si>
  <si>
    <t>Test Cases Report</t>
  </si>
  <si>
    <t>Test CaseID#</t>
  </si>
  <si>
    <t>Machine Type</t>
  </si>
  <si>
    <t>Test case score</t>
  </si>
  <si>
    <t>Test Case status</t>
  </si>
  <si>
    <t>Failed Test Steps</t>
  </si>
  <si>
    <t>Passed Test Steps</t>
  </si>
  <si>
    <t>Iteration ID#</t>
  </si>
  <si>
    <t>Advised Action</t>
  </si>
  <si>
    <t>Iteration start date</t>
  </si>
  <si>
    <t>Iteration Finish date</t>
  </si>
  <si>
    <t>Iteration Analysis</t>
  </si>
  <si>
    <t>Total of Passed Test Cases</t>
  </si>
  <si>
    <t>Total of Failed Test Cases</t>
  </si>
  <si>
    <t>Iteration Status</t>
  </si>
  <si>
    <t>Automated Test Cases</t>
  </si>
  <si>
    <t>Manual Test Cases</t>
  </si>
  <si>
    <t>Defect Type</t>
  </si>
  <si>
    <t>Severity</t>
  </si>
  <si>
    <t>Total of Critical Test Cases</t>
  </si>
  <si>
    <t>Through this document, you will be able to see all the details and results for the following test case.</t>
  </si>
  <si>
    <t>TestEnvironment_Additional Information</t>
  </si>
  <si>
    <t>TestInformation_Additional Information</t>
  </si>
  <si>
    <t>ProjectInformation_AdditionalInformation</t>
  </si>
  <si>
    <t>Total of test cases</t>
  </si>
  <si>
    <t>Project Version</t>
  </si>
  <si>
    <t>Through this document, you will be able to see all of the results and the details for all of the testing that has been done so far for the following iteration ID.</t>
  </si>
  <si>
    <t>Comments</t>
  </si>
  <si>
    <t>Areas of improvements and corrections</t>
  </si>
  <si>
    <t>Estimated Test time</t>
  </si>
  <si>
    <t>Actual Test time</t>
  </si>
  <si>
    <t>Estimated Cost</t>
  </si>
  <si>
    <t>Actual Cost</t>
  </si>
  <si>
    <t>Actual time</t>
  </si>
  <si>
    <t>Total Actual time</t>
  </si>
  <si>
    <t>Total Actual cost</t>
  </si>
  <si>
    <t>1.0</t>
  </si>
  <si>
    <t>2.0</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</si>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</sst>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409]d\-mmm\-yyyy;@"/>
    <numFmt numFmtId="166" formatCode="[$EGP]\ #,##0.00"/>
    <numFmt numFmtId="167" formatCode="_([$EGP]\ * #,##0.00_);_([$EGP]\ * \(#,##0.00\);_([$EGP]\ * &quot;-&quot;??_);_(@_)"/>
  </numFmts>
  <fonts count="14">
    <font>
      <sz val="11"/>
      <color theme="1"/>
      <name val="Calibri"/>
      <family val="2"/>
      <scheme val="minor"/>
    </font>
    <font>
      <sz val="11"/>
      <color theme="1"/>
      <name val="Calibri"/>
      <family val="2"/>
      <scheme val="minor"/>
    </font>
    <font>
      <sz val="11"/>
      <color theme="1"/>
      <name val="Casp"/>
    </font>
    <font>
      <sz val="12"/>
      <color theme="0"/>
      <name val="Casper Bold"/>
    </font>
    <font>
      <sz val="20"/>
      <color theme="0"/>
      <name val="Casper bold"/>
    </font>
    <font>
      <sz val="11"/>
      <color theme="1"/>
      <name val="Casper"/>
    </font>
    <font>
      <sz val="12"/>
      <color theme="1"/>
      <name val="Casper Bold"/>
    </font>
    <font>
      <sz val="12"/>
      <color theme="1"/>
      <name val="Casper"/>
    </font>
    <font>
      <sz val="12"/>
      <color theme="1"/>
      <name val="Calibri"/>
      <family val="2"/>
      <scheme val="minor"/>
    </font>
    <font>
      <sz val="16"/>
      <color theme="1"/>
      <name val="Casper"/>
    </font>
    <font>
      <sz val="12"/>
      <name val="Casper"/>
    </font>
    <font>
      <sz val="12"/>
      <name val="Casper Bold"/>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rgb="FF053371"/>
        <bgColor indexed="64"/>
      </patternFill>
    </fill>
    <fill>
      <patternFill patternType="solid">
        <fgColor theme="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3" tint="0.79998168889431442"/>
        <bgColor indexed="64"/>
      </patternFill>
    </fill>
  </fills>
  <borders count="61">
    <border>
      <left/>
      <right/>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52">
    <xf numFmtId="0" fontId="0" fillId="0" borderId="0" xfId="0"/>
    <xf numFmtId="0" fontId="0" fillId="2" borderId="0" xfId="0" applyFill="1"/>
    <xf numFmtId="0" fontId="0" fillId="2" borderId="0" xfId="0" applyFill="1" applyBorder="1"/>
    <xf numFmtId="0" fontId="0" fillId="2" borderId="1" xfId="0" applyFill="1" applyBorder="1" applyAlignment="1"/>
    <xf numFmtId="0" fontId="0" fillId="2" borderId="0" xfId="0" applyFill="1" applyBorder="1" applyAlignment="1"/>
    <xf numFmtId="0" fontId="0" fillId="2" borderId="1" xfId="0" applyFill="1" applyBorder="1"/>
    <xf numFmtId="0" fontId="2" fillId="2" borderId="0" xfId="0" applyFont="1" applyFill="1" applyBorder="1"/>
    <xf numFmtId="0" fontId="3" fillId="3" borderId="3" xfId="0" applyFont="1" applyFill="1" applyBorder="1" applyAlignment="1">
      <alignment horizontal="center" vertical="center"/>
    </xf>
    <xf numFmtId="0" fontId="5" fillId="2" borderId="0" xfId="0" applyFont="1" applyFill="1" applyBorder="1"/>
    <xf numFmtId="0" fontId="7" fillId="2" borderId="0" xfId="0" applyFont="1" applyFill="1" applyBorder="1"/>
    <xf numFmtId="0" fontId="8" fillId="2" borderId="0" xfId="0" applyFont="1" applyFill="1" applyBorder="1"/>
    <xf numFmtId="0" fontId="8" fillId="0" borderId="0" xfId="0" applyFont="1"/>
    <xf numFmtId="0" fontId="7" fillId="2" borderId="7" xfId="0" applyFont="1" applyFill="1" applyBorder="1"/>
    <xf numFmtId="0" fontId="7" fillId="2" borderId="34" xfId="0" applyFont="1" applyFill="1" applyBorder="1"/>
    <xf numFmtId="164" fontId="7" fillId="2" borderId="34" xfId="0" applyNumberFormat="1" applyFont="1" applyFill="1" applyBorder="1"/>
    <xf numFmtId="0" fontId="6" fillId="2" borderId="0" xfId="0" applyFont="1" applyFill="1" applyBorder="1" applyAlignment="1">
      <alignment vertical="center" wrapText="1"/>
    </xf>
    <xf numFmtId="0" fontId="6" fillId="2" borderId="0" xfId="0" applyFont="1" applyFill="1" applyBorder="1" applyAlignment="1">
      <alignment vertical="center"/>
    </xf>
    <xf numFmtId="0" fontId="9" fillId="2" borderId="0" xfId="0" applyFont="1" applyFill="1" applyBorder="1" applyAlignment="1">
      <alignment vertical="center"/>
    </xf>
    <xf numFmtId="0" fontId="7" fillId="2" borderId="40" xfId="0" applyFont="1" applyFill="1" applyBorder="1"/>
    <xf numFmtId="0" fontId="7" fillId="2" borderId="27" xfId="0" applyFont="1" applyFill="1" applyBorder="1"/>
    <xf numFmtId="0" fontId="6" fillId="4" borderId="33" xfId="0" applyFont="1" applyFill="1" applyBorder="1" applyAlignment="1">
      <alignment horizontal="center" vertical="center"/>
    </xf>
    <xf numFmtId="0" fontId="6" fillId="4" borderId="8" xfId="0" applyFont="1" applyFill="1" applyBorder="1" applyAlignment="1">
      <alignment horizontal="center" vertical="center"/>
    </xf>
    <xf numFmtId="164" fontId="7" fillId="2" borderId="10" xfId="0" applyNumberFormat="1" applyFont="1" applyFill="1" applyBorder="1" applyAlignment="1">
      <alignment horizontal="center" vertical="center"/>
    </xf>
    <xf numFmtId="0" fontId="7" fillId="2" borderId="34" xfId="0" applyFont="1" applyFill="1" applyBorder="1" applyAlignment="1">
      <alignment horizontal="center" vertical="center" wrapText="1"/>
    </xf>
    <xf numFmtId="0" fontId="7" fillId="2" borderId="33" xfId="0" applyFont="1" applyFill="1" applyBorder="1" applyAlignment="1">
      <alignment horizontal="right" vertical="center"/>
    </xf>
    <xf numFmtId="0" fontId="7" fillId="2" borderId="44" xfId="0" applyFont="1" applyFill="1" applyBorder="1" applyAlignment="1">
      <alignment horizontal="right" vertical="center"/>
    </xf>
    <xf numFmtId="0" fontId="7" fillId="2" borderId="8" xfId="0" applyFont="1" applyFill="1" applyBorder="1" applyAlignment="1">
      <alignment horizontal="left" vertical="center" wrapText="1"/>
    </xf>
    <xf numFmtId="0" fontId="7" fillId="2" borderId="45" xfId="0" applyFont="1" applyFill="1" applyBorder="1" applyAlignment="1">
      <alignment horizontal="left" vertical="center" wrapText="1"/>
    </xf>
    <xf numFmtId="0" fontId="6" fillId="2" borderId="34" xfId="0" applyFont="1" applyFill="1" applyBorder="1" applyAlignment="1">
      <alignment horizontal="center" vertical="center" wrapText="1"/>
    </xf>
    <xf numFmtId="0" fontId="6" fillId="4" borderId="33"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4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46" xfId="0" applyFont="1" applyFill="1" applyBorder="1"/>
    <xf numFmtId="0" fontId="6" fillId="2" borderId="34" xfId="0" applyFont="1" applyFill="1" applyBorder="1" applyAlignment="1">
      <alignment horizontal="center" vertical="center"/>
    </xf>
    <xf numFmtId="0" fontId="6" fillId="4" borderId="34" xfId="0" applyFont="1" applyFill="1" applyBorder="1" applyAlignment="1">
      <alignment horizontal="center" vertical="center" wrapText="1"/>
    </xf>
    <xf numFmtId="0" fontId="7" fillId="2" borderId="34" xfId="0" applyFont="1" applyFill="1" applyBorder="1" applyAlignment="1">
      <alignment horizontal="left" vertical="center" wrapText="1"/>
    </xf>
    <xf numFmtId="0" fontId="7" fillId="2" borderId="44" xfId="0" applyFont="1" applyFill="1" applyBorder="1"/>
    <xf numFmtId="0" fontId="7" fillId="2" borderId="45" xfId="0" applyFont="1" applyFill="1" applyBorder="1"/>
    <xf numFmtId="0" fontId="6" fillId="4" borderId="7" xfId="0" applyFont="1" applyFill="1" applyBorder="1"/>
    <xf numFmtId="0" fontId="6" fillId="4" borderId="12" xfId="0" applyFont="1" applyFill="1" applyBorder="1" applyAlignment="1">
      <alignment horizontal="center"/>
    </xf>
    <xf numFmtId="0" fontId="6" fillId="4" borderId="10" xfId="0" applyFont="1" applyFill="1" applyBorder="1"/>
    <xf numFmtId="0" fontId="7" fillId="2" borderId="8" xfId="0" applyFont="1" applyFill="1" applyBorder="1"/>
    <xf numFmtId="0" fontId="7" fillId="2" borderId="10" xfId="0" applyFont="1" applyFill="1" applyBorder="1"/>
    <xf numFmtId="46" fontId="7" fillId="2" borderId="7" xfId="0" applyNumberFormat="1" applyFont="1" applyFill="1" applyBorder="1"/>
    <xf numFmtId="166" fontId="7" fillId="2" borderId="7" xfId="0" applyNumberFormat="1" applyFont="1" applyFill="1" applyBorder="1"/>
    <xf numFmtId="46" fontId="7" fillId="2" borderId="34" xfId="0" applyNumberFormat="1" applyFont="1" applyFill="1" applyBorder="1"/>
    <xf numFmtId="166" fontId="7" fillId="2" borderId="34" xfId="0" applyNumberFormat="1" applyFont="1" applyFill="1" applyBorder="1"/>
    <xf numFmtId="0" fontId="7" fillId="2" borderId="24" xfId="0" applyFont="1" applyFill="1" applyBorder="1"/>
    <xf numFmtId="0" fontId="6" fillId="4" borderId="24" xfId="0" applyFont="1" applyFill="1" applyBorder="1"/>
    <xf numFmtId="166" fontId="7" fillId="2" borderId="46" xfId="0" applyNumberFormat="1" applyFont="1" applyFill="1" applyBorder="1"/>
    <xf numFmtId="0" fontId="7" fillId="2" borderId="0" xfId="0" applyFont="1" applyFill="1" applyAlignment="1" applyProtection="1">
      <alignment horizontal="left" vertical="center"/>
      <protection hidden="1"/>
    </xf>
    <xf numFmtId="0" fontId="0" fillId="0" borderId="0" xfId="0" applyProtection="1">
      <protection hidden="1"/>
    </xf>
    <xf numFmtId="0" fontId="0" fillId="2" borderId="1" xfId="0" applyFill="1" applyBorder="1" applyProtection="1">
      <protection hidden="1"/>
    </xf>
    <xf numFmtId="0" fontId="0" fillId="2" borderId="0" xfId="0" applyFill="1" applyBorder="1" applyProtection="1">
      <protection hidden="1"/>
    </xf>
    <xf numFmtId="0" fontId="0" fillId="2" borderId="1" xfId="0" applyFill="1" applyBorder="1" applyAlignment="1" applyProtection="1">
      <protection hidden="1"/>
    </xf>
    <xf numFmtId="0" fontId="0" fillId="2" borderId="0" xfId="0" applyFill="1" applyBorder="1" applyAlignment="1" applyProtection="1">
      <protection hidden="1"/>
    </xf>
    <xf numFmtId="0" fontId="3" fillId="3" borderId="51" xfId="0" applyFont="1" applyFill="1" applyBorder="1" applyAlignment="1" applyProtection="1">
      <alignment horizontal="center" vertical="center"/>
      <protection hidden="1"/>
    </xf>
    <xf numFmtId="0" fontId="0" fillId="2" borderId="0" xfId="0" applyFill="1" applyProtection="1">
      <protection hidden="1"/>
    </xf>
    <xf numFmtId="0" fontId="11" fillId="2" borderId="33" xfId="0" applyFont="1" applyFill="1" applyBorder="1" applyAlignment="1" applyProtection="1">
      <alignment horizontal="center" vertical="center" wrapText="1"/>
      <protection hidden="1"/>
    </xf>
    <xf numFmtId="0" fontId="11" fillId="2" borderId="52" xfId="0" applyFont="1" applyFill="1" applyBorder="1" applyAlignment="1" applyProtection="1">
      <alignment horizontal="center" vertical="center" wrapText="1"/>
      <protection hidden="1"/>
    </xf>
    <xf numFmtId="0" fontId="11" fillId="2" borderId="2" xfId="0" applyFont="1" applyFill="1" applyBorder="1" applyAlignment="1" applyProtection="1">
      <alignment horizontal="center" vertical="center" wrapText="1"/>
      <protection hidden="1"/>
    </xf>
    <xf numFmtId="49" fontId="10" fillId="2" borderId="57" xfId="0" applyNumberFormat="1" applyFont="1" applyFill="1" applyBorder="1" applyAlignment="1" applyProtection="1">
      <alignment horizontal="left" vertical="center" wrapText="1"/>
      <protection hidden="1"/>
    </xf>
    <xf numFmtId="0" fontId="10" fillId="2" borderId="7" xfId="0" applyFont="1" applyFill="1" applyBorder="1" applyAlignment="1" applyProtection="1">
      <alignment horizontal="left" vertical="center" wrapText="1"/>
      <protection hidden="1"/>
    </xf>
    <xf numFmtId="0" fontId="10" fillId="2" borderId="7" xfId="0" applyNumberFormat="1" applyFont="1" applyFill="1" applyBorder="1" applyAlignment="1" applyProtection="1">
      <alignment horizontal="left" vertical="center" wrapText="1"/>
      <protection hidden="1"/>
    </xf>
    <xf numFmtId="9" fontId="10" fillId="2" borderId="7" xfId="1" applyFont="1" applyFill="1" applyBorder="1" applyAlignment="1" applyProtection="1">
      <alignment horizontal="left" vertical="center" wrapText="1"/>
      <protection hidden="1"/>
    </xf>
    <xf numFmtId="0" fontId="10" fillId="2" borderId="8" xfId="0" applyFont="1" applyFill="1" applyBorder="1" applyAlignment="1" applyProtection="1">
      <alignment horizontal="left" vertical="center" wrapText="1"/>
      <protection hidden="1"/>
    </xf>
    <xf numFmtId="0" fontId="10" fillId="2" borderId="52" xfId="0" applyNumberFormat="1" applyFont="1" applyFill="1" applyBorder="1" applyAlignment="1" applyProtection="1">
      <alignment horizontal="left" vertical="center" wrapText="1"/>
      <protection hidden="1"/>
    </xf>
    <xf numFmtId="46" fontId="10" fillId="2" borderId="7" xfId="0" applyNumberFormat="1" applyFont="1" applyFill="1" applyBorder="1" applyAlignment="1" applyProtection="1">
      <alignment horizontal="left" vertical="center" wrapText="1"/>
      <protection hidden="1"/>
    </xf>
    <xf numFmtId="167" fontId="10" fillId="2" borderId="7" xfId="0" applyNumberFormat="1" applyFont="1" applyFill="1" applyBorder="1" applyAlignment="1" applyProtection="1">
      <alignment horizontal="left" vertical="center" wrapText="1"/>
      <protection hidden="1"/>
    </xf>
    <xf numFmtId="0" fontId="10" fillId="2" borderId="53" xfId="0" applyFont="1" applyFill="1" applyBorder="1" applyAlignment="1" applyProtection="1">
      <alignment horizontal="left" vertical="center" wrapText="1"/>
      <protection hidden="1"/>
    </xf>
    <xf numFmtId="0" fontId="10" fillId="2" borderId="53" xfId="0" applyNumberFormat="1" applyFont="1" applyFill="1" applyBorder="1" applyAlignment="1" applyProtection="1">
      <alignment horizontal="left" vertical="center" wrapText="1"/>
      <protection hidden="1"/>
    </xf>
    <xf numFmtId="9" fontId="10" fillId="2" borderId="53" xfId="1" applyFont="1" applyFill="1" applyBorder="1" applyAlignment="1" applyProtection="1">
      <alignment horizontal="left" vertical="center" wrapText="1"/>
      <protection hidden="1"/>
    </xf>
    <xf numFmtId="0" fontId="10" fillId="2" borderId="11" xfId="0" applyFont="1" applyFill="1" applyBorder="1" applyAlignment="1" applyProtection="1">
      <alignment horizontal="left" vertical="center" wrapText="1"/>
      <protection hidden="1"/>
    </xf>
    <xf numFmtId="49" fontId="10" fillId="2" borderId="44" xfId="0" applyNumberFormat="1" applyFont="1" applyFill="1" applyBorder="1" applyAlignment="1" applyProtection="1">
      <alignment horizontal="left" vertical="center" wrapText="1"/>
      <protection hidden="1"/>
    </xf>
    <xf numFmtId="0" fontId="10" fillId="2" borderId="54" xfId="0" applyNumberFormat="1" applyFont="1" applyFill="1" applyBorder="1" applyAlignment="1" applyProtection="1">
      <alignment horizontal="left" vertical="center" wrapText="1"/>
      <protection hidden="1"/>
    </xf>
    <xf numFmtId="9" fontId="10" fillId="2" borderId="54" xfId="1" applyFont="1" applyFill="1" applyBorder="1" applyAlignment="1" applyProtection="1">
      <alignment horizontal="left" vertical="center" wrapText="1"/>
      <protection hidden="1"/>
    </xf>
    <xf numFmtId="0" fontId="10" fillId="2" borderId="45" xfId="0" applyNumberFormat="1" applyFont="1" applyFill="1" applyBorder="1" applyAlignment="1" applyProtection="1">
      <alignment horizontal="left" vertical="center" wrapText="1"/>
      <protection hidden="1"/>
    </xf>
    <xf numFmtId="0" fontId="7" fillId="2" borderId="0" xfId="0" applyFont="1" applyFill="1" applyBorder="1" applyAlignment="1" applyProtection="1">
      <alignment horizontal="left" vertical="center"/>
      <protection hidden="1"/>
    </xf>
    <xf numFmtId="0" fontId="7" fillId="2" borderId="0" xfId="0" applyFont="1" applyFill="1" applyBorder="1" applyAlignment="1" applyProtection="1">
      <alignment vertical="center"/>
      <protection hidden="1"/>
    </xf>
    <xf numFmtId="0" fontId="7" fillId="2" borderId="7" xfId="0" applyFont="1" applyFill="1" applyBorder="1" applyAlignment="1" applyProtection="1">
      <alignment horizontal="center" vertical="center" wrapText="1"/>
      <protection hidden="1"/>
    </xf>
    <xf numFmtId="0" fontId="6" fillId="7" borderId="7" xfId="0" applyFont="1" applyFill="1" applyBorder="1" applyAlignment="1" applyProtection="1">
      <alignment horizontal="left" vertical="center"/>
      <protection hidden="1"/>
    </xf>
    <xf numFmtId="0" fontId="7" fillId="0" borderId="7" xfId="0" applyFont="1" applyBorder="1" applyAlignment="1" applyProtection="1">
      <alignment horizontal="center" vertical="center"/>
      <protection hidden="1"/>
    </xf>
    <xf numFmtId="0" fontId="6" fillId="7" borderId="8" xfId="0" applyFont="1" applyFill="1" applyBorder="1" applyAlignment="1" applyProtection="1">
      <alignment horizontal="left" vertical="center" wrapText="1"/>
      <protection hidden="1"/>
    </xf>
    <xf numFmtId="0" fontId="6" fillId="7" borderId="10" xfId="0" applyFont="1" applyFill="1" applyBorder="1" applyAlignment="1" applyProtection="1">
      <alignment horizontal="left" vertical="center" wrapText="1"/>
      <protection hidden="1"/>
    </xf>
    <xf numFmtId="0" fontId="6" fillId="7" borderId="7" xfId="0" applyFont="1" applyFill="1" applyBorder="1" applyAlignment="1" applyProtection="1">
      <alignment horizontal="left" vertical="center" wrapText="1"/>
      <protection hidden="1"/>
    </xf>
    <xf numFmtId="0" fontId="6" fillId="7" borderId="8" xfId="0" applyFont="1" applyFill="1" applyBorder="1" applyAlignment="1" applyProtection="1">
      <alignment horizontal="left" vertical="center"/>
      <protection hidden="1"/>
    </xf>
    <xf numFmtId="0" fontId="6" fillId="7" borderId="10" xfId="0" applyFont="1" applyFill="1" applyBorder="1" applyAlignment="1" applyProtection="1">
      <alignment horizontal="left" vertical="center"/>
      <protection hidden="1"/>
    </xf>
    <xf numFmtId="0" fontId="7" fillId="0" borderId="8" xfId="0" applyFont="1" applyBorder="1" applyAlignment="1" applyProtection="1">
      <alignment horizontal="center" vertical="center"/>
      <protection hidden="1"/>
    </xf>
    <xf numFmtId="0" fontId="7" fillId="0" borderId="10" xfId="0" applyFont="1" applyBorder="1" applyAlignment="1" applyProtection="1">
      <alignment horizontal="center" vertical="center"/>
      <protection hidden="1"/>
    </xf>
    <xf numFmtId="0" fontId="7" fillId="2" borderId="6" xfId="0" applyFont="1" applyFill="1" applyBorder="1" applyAlignment="1" applyProtection="1">
      <alignment horizontal="left" vertical="top" wrapText="1"/>
      <protection hidden="1"/>
    </xf>
    <xf numFmtId="0" fontId="7" fillId="2" borderId="4" xfId="0" applyFont="1" applyFill="1" applyBorder="1" applyAlignment="1" applyProtection="1">
      <alignment horizontal="left" vertical="top"/>
      <protection hidden="1"/>
    </xf>
    <xf numFmtId="0" fontId="7" fillId="2" borderId="5" xfId="0" applyFont="1" applyFill="1" applyBorder="1" applyAlignment="1" applyProtection="1">
      <alignment horizontal="left" vertical="top"/>
      <protection hidden="1"/>
    </xf>
    <xf numFmtId="0" fontId="4" fillId="3" borderId="0" xfId="0" applyFont="1" applyFill="1" applyAlignment="1" applyProtection="1">
      <alignment horizontal="center" vertical="center" wrapText="1"/>
      <protection hidden="1"/>
    </xf>
    <xf numFmtId="0" fontId="6" fillId="2" borderId="0" xfId="0" applyFont="1" applyFill="1" applyAlignment="1" applyProtection="1">
      <alignment horizontal="center" vertical="center"/>
      <protection hidden="1"/>
    </xf>
    <xf numFmtId="0" fontId="3" fillId="3" borderId="8" xfId="0" applyFont="1" applyFill="1" applyBorder="1" applyAlignment="1" applyProtection="1">
      <alignment horizontal="center" vertical="center"/>
      <protection hidden="1"/>
    </xf>
    <xf numFmtId="0" fontId="3" fillId="3" borderId="9" xfId="0" applyFont="1" applyFill="1" applyBorder="1" applyAlignment="1" applyProtection="1">
      <alignment horizontal="center" vertical="center"/>
      <protection hidden="1"/>
    </xf>
    <xf numFmtId="0" fontId="3" fillId="3" borderId="10" xfId="0" applyFont="1" applyFill="1" applyBorder="1" applyAlignment="1" applyProtection="1">
      <alignment horizontal="center" vertical="center"/>
      <protection hidden="1"/>
    </xf>
    <xf numFmtId="0" fontId="6" fillId="4" borderId="7" xfId="0" applyFont="1" applyFill="1" applyBorder="1" applyAlignment="1" applyProtection="1">
      <alignment horizontal="center" vertical="center"/>
      <protection hidden="1"/>
    </xf>
    <xf numFmtId="0" fontId="6" fillId="4" borderId="34" xfId="0" applyFont="1" applyFill="1" applyBorder="1" applyAlignment="1" applyProtection="1">
      <alignment horizontal="center" vertical="center"/>
      <protection hidden="1"/>
    </xf>
    <xf numFmtId="0" fontId="7" fillId="2" borderId="7" xfId="0" applyFont="1" applyFill="1" applyBorder="1" applyAlignment="1" applyProtection="1">
      <alignment horizontal="center" vertical="center"/>
      <protection hidden="1"/>
    </xf>
    <xf numFmtId="0" fontId="7" fillId="2" borderId="34" xfId="0" applyFont="1" applyFill="1" applyBorder="1" applyAlignment="1" applyProtection="1">
      <alignment horizontal="center" vertical="center"/>
      <protection hidden="1"/>
    </xf>
    <xf numFmtId="165" fontId="6" fillId="4" borderId="7" xfId="0" applyNumberFormat="1" applyFont="1" applyFill="1" applyBorder="1" applyAlignment="1" applyProtection="1">
      <alignment horizontal="center"/>
      <protection hidden="1"/>
    </xf>
    <xf numFmtId="165" fontId="6" fillId="4" borderId="34" xfId="0" applyNumberFormat="1" applyFont="1" applyFill="1" applyBorder="1" applyAlignment="1" applyProtection="1">
      <alignment horizontal="center"/>
      <protection hidden="1"/>
    </xf>
    <xf numFmtId="0" fontId="6" fillId="4" borderId="33" xfId="0" applyFont="1" applyFill="1" applyBorder="1" applyAlignment="1" applyProtection="1">
      <alignment horizontal="left" vertical="center"/>
      <protection hidden="1"/>
    </xf>
    <xf numFmtId="0" fontId="6" fillId="4" borderId="7" xfId="0" applyFont="1" applyFill="1" applyBorder="1" applyAlignment="1" applyProtection="1">
      <alignment horizontal="left" vertical="center"/>
      <protection hidden="1"/>
    </xf>
    <xf numFmtId="0" fontId="3" fillId="3" borderId="30" xfId="0" applyFont="1" applyFill="1" applyBorder="1" applyAlignment="1" applyProtection="1">
      <alignment horizontal="center"/>
      <protection hidden="1"/>
    </xf>
    <xf numFmtId="0" fontId="3" fillId="3" borderId="31" xfId="0" applyFont="1" applyFill="1" applyBorder="1" applyAlignment="1" applyProtection="1">
      <alignment horizontal="center"/>
      <protection hidden="1"/>
    </xf>
    <xf numFmtId="0" fontId="3" fillId="3" borderId="32" xfId="0" applyFont="1" applyFill="1" applyBorder="1" applyAlignment="1" applyProtection="1">
      <alignment horizontal="center"/>
      <protection hidden="1"/>
    </xf>
    <xf numFmtId="0" fontId="7" fillId="2" borderId="33" xfId="0" applyFont="1" applyFill="1" applyBorder="1" applyAlignment="1" applyProtection="1">
      <alignment horizontal="left" vertical="center"/>
      <protection hidden="1"/>
    </xf>
    <xf numFmtId="0" fontId="7" fillId="2" borderId="7" xfId="0" applyFont="1" applyFill="1" applyBorder="1" applyAlignment="1" applyProtection="1">
      <alignment horizontal="left" vertical="center"/>
      <protection hidden="1"/>
    </xf>
    <xf numFmtId="0" fontId="3" fillId="3" borderId="16" xfId="0" applyFont="1" applyFill="1" applyBorder="1" applyAlignment="1" applyProtection="1">
      <alignment horizontal="center" vertical="center"/>
      <protection hidden="1"/>
    </xf>
    <xf numFmtId="0" fontId="3" fillId="3" borderId="17" xfId="0" applyFont="1" applyFill="1" applyBorder="1" applyAlignment="1" applyProtection="1">
      <alignment horizontal="center" vertical="center"/>
      <protection hidden="1"/>
    </xf>
    <xf numFmtId="0" fontId="3" fillId="3" borderId="18" xfId="0" applyFont="1" applyFill="1" applyBorder="1" applyAlignment="1" applyProtection="1">
      <alignment horizontal="center" vertical="center"/>
      <protection hidden="1"/>
    </xf>
    <xf numFmtId="0" fontId="7" fillId="2" borderId="36" xfId="0" applyFont="1" applyFill="1" applyBorder="1" applyAlignment="1" applyProtection="1">
      <alignment horizontal="left" vertical="top"/>
      <protection hidden="1"/>
    </xf>
    <xf numFmtId="0" fontId="7" fillId="2" borderId="0" xfId="0" applyFont="1" applyFill="1" applyBorder="1" applyAlignment="1" applyProtection="1">
      <alignment horizontal="left" vertical="top"/>
      <protection hidden="1"/>
    </xf>
    <xf numFmtId="0" fontId="7" fillId="2" borderId="37" xfId="0" applyFont="1" applyFill="1" applyBorder="1" applyAlignment="1" applyProtection="1">
      <alignment horizontal="left" vertical="top"/>
      <protection hidden="1"/>
    </xf>
    <xf numFmtId="0" fontId="7" fillId="2" borderId="40" xfId="0" applyFont="1" applyFill="1" applyBorder="1" applyAlignment="1" applyProtection="1">
      <alignment horizontal="left" vertical="top"/>
      <protection hidden="1"/>
    </xf>
    <xf numFmtId="0" fontId="7" fillId="2" borderId="27" xfId="0" applyFont="1" applyFill="1" applyBorder="1" applyAlignment="1" applyProtection="1">
      <alignment horizontal="left" vertical="top"/>
      <protection hidden="1"/>
    </xf>
    <xf numFmtId="0" fontId="7" fillId="2" borderId="28" xfId="0" applyFont="1" applyFill="1" applyBorder="1" applyAlignment="1" applyProtection="1">
      <alignment horizontal="left" vertical="top"/>
      <protection hidden="1"/>
    </xf>
    <xf numFmtId="0" fontId="3" fillId="3" borderId="36" xfId="0" applyFont="1" applyFill="1" applyBorder="1" applyAlignment="1" applyProtection="1">
      <alignment horizontal="center" vertical="center"/>
      <protection hidden="1"/>
    </xf>
    <xf numFmtId="0" fontId="3" fillId="3" borderId="0" xfId="0" applyFont="1" applyFill="1" applyBorder="1" applyAlignment="1" applyProtection="1">
      <alignment horizontal="center" vertical="center"/>
      <protection hidden="1"/>
    </xf>
    <xf numFmtId="164" fontId="7" fillId="2" borderId="7" xfId="0" applyNumberFormat="1" applyFont="1" applyFill="1" applyBorder="1" applyAlignment="1" applyProtection="1">
      <alignment horizontal="left" vertical="center"/>
      <protection hidden="1"/>
    </xf>
    <xf numFmtId="0" fontId="6" fillId="4" borderId="7" xfId="0" applyFont="1" applyFill="1" applyBorder="1" applyAlignment="1" applyProtection="1">
      <alignment horizontal="center"/>
      <protection hidden="1"/>
    </xf>
    <xf numFmtId="49" fontId="8" fillId="2" borderId="33" xfId="0" applyNumberFormat="1" applyFont="1" applyFill="1" applyBorder="1" applyAlignment="1" applyProtection="1">
      <alignment horizontal="center"/>
      <protection hidden="1"/>
    </xf>
    <xf numFmtId="49" fontId="8" fillId="2" borderId="7" xfId="0" applyNumberFormat="1" applyFont="1" applyFill="1" applyBorder="1" applyAlignment="1" applyProtection="1">
      <alignment horizontal="center"/>
      <protection hidden="1"/>
    </xf>
    <xf numFmtId="0" fontId="6" fillId="0" borderId="8" xfId="0" applyFont="1" applyBorder="1" applyAlignment="1" applyProtection="1">
      <alignment horizontal="center"/>
      <protection hidden="1"/>
    </xf>
    <xf numFmtId="0" fontId="6" fillId="0" borderId="9" xfId="0" applyFont="1" applyBorder="1" applyAlignment="1" applyProtection="1">
      <alignment horizontal="center"/>
      <protection hidden="1"/>
    </xf>
    <xf numFmtId="0" fontId="6" fillId="0" borderId="10" xfId="0" applyFont="1" applyBorder="1" applyAlignment="1" applyProtection="1">
      <alignment horizontal="center"/>
      <protection hidden="1"/>
    </xf>
    <xf numFmtId="46" fontId="7" fillId="2" borderId="7" xfId="0" applyNumberFormat="1" applyFont="1" applyFill="1" applyBorder="1" applyAlignment="1" applyProtection="1">
      <alignment horizontal="center" vertical="center"/>
      <protection hidden="1"/>
    </xf>
    <xf numFmtId="166" fontId="7" fillId="2" borderId="7" xfId="0" applyNumberFormat="1" applyFont="1" applyFill="1" applyBorder="1" applyAlignment="1" applyProtection="1">
      <alignment horizontal="center" vertical="center"/>
      <protection hidden="1"/>
    </xf>
    <xf numFmtId="0" fontId="6" fillId="4" borderId="8" xfId="0" applyFont="1" applyFill="1" applyBorder="1" applyAlignment="1" applyProtection="1">
      <alignment horizontal="center" vertical="center"/>
      <protection hidden="1"/>
    </xf>
    <xf numFmtId="0" fontId="6" fillId="4" borderId="9" xfId="0" applyFont="1" applyFill="1" applyBorder="1" applyAlignment="1" applyProtection="1">
      <alignment horizontal="center" vertical="center"/>
      <protection hidden="1"/>
    </xf>
    <xf numFmtId="0" fontId="6" fillId="4" borderId="20" xfId="0" applyFont="1" applyFill="1" applyBorder="1" applyAlignment="1" applyProtection="1">
      <alignment horizontal="center" vertical="center"/>
      <protection hidden="1"/>
    </xf>
    <xf numFmtId="165" fontId="8" fillId="2" borderId="8" xfId="0" applyNumberFormat="1" applyFont="1" applyFill="1" applyBorder="1" applyAlignment="1" applyProtection="1">
      <alignment horizontal="center"/>
      <protection hidden="1"/>
    </xf>
    <xf numFmtId="165" fontId="8" fillId="2" borderId="9" xfId="0" applyNumberFormat="1" applyFont="1" applyFill="1" applyBorder="1" applyAlignment="1" applyProtection="1">
      <alignment horizontal="center"/>
      <protection hidden="1"/>
    </xf>
    <xf numFmtId="165" fontId="8" fillId="2" borderId="20" xfId="0" applyNumberFormat="1" applyFont="1" applyFill="1" applyBorder="1" applyAlignment="1" applyProtection="1">
      <alignment horizontal="center"/>
      <protection hidden="1"/>
    </xf>
    <xf numFmtId="0" fontId="6" fillId="4" borderId="10" xfId="0" applyFont="1" applyFill="1" applyBorder="1" applyAlignment="1" applyProtection="1">
      <alignment horizontal="center" vertical="center"/>
      <protection hidden="1"/>
    </xf>
    <xf numFmtId="165" fontId="8" fillId="2" borderId="10" xfId="0" applyNumberFormat="1" applyFont="1" applyFill="1" applyBorder="1" applyAlignment="1" applyProtection="1">
      <alignment horizontal="center"/>
      <protection hidden="1"/>
    </xf>
    <xf numFmtId="0" fontId="7" fillId="2" borderId="33" xfId="0" applyFont="1" applyFill="1" applyBorder="1" applyAlignment="1" applyProtection="1">
      <alignment horizontal="center"/>
      <protection hidden="1"/>
    </xf>
    <xf numFmtId="0" fontId="7" fillId="2" borderId="7" xfId="0" applyFont="1" applyFill="1" applyBorder="1" applyAlignment="1" applyProtection="1">
      <alignment horizontal="center"/>
      <protection hidden="1"/>
    </xf>
    <xf numFmtId="0" fontId="6" fillId="4" borderId="33" xfId="0" applyFont="1" applyFill="1" applyBorder="1" applyAlignment="1" applyProtection="1">
      <alignment horizontal="center"/>
      <protection hidden="1"/>
    </xf>
    <xf numFmtId="165" fontId="7" fillId="2" borderId="33" xfId="0" applyNumberFormat="1" applyFont="1" applyFill="1" applyBorder="1" applyAlignment="1" applyProtection="1">
      <alignment horizontal="center"/>
      <protection hidden="1"/>
    </xf>
    <xf numFmtId="165" fontId="7" fillId="2" borderId="7" xfId="0" applyNumberFormat="1" applyFont="1" applyFill="1" applyBorder="1" applyAlignment="1" applyProtection="1">
      <alignment horizontal="center"/>
      <protection hidden="1"/>
    </xf>
    <xf numFmtId="165" fontId="7" fillId="2" borderId="34" xfId="0" applyNumberFormat="1" applyFont="1" applyFill="1" applyBorder="1" applyAlignment="1" applyProtection="1">
      <alignment horizontal="center"/>
      <protection hidden="1"/>
    </xf>
    <xf numFmtId="0" fontId="6" fillId="4" borderId="33" xfId="0" applyFont="1" applyFill="1" applyBorder="1" applyAlignment="1" applyProtection="1">
      <alignment horizontal="center" vertical="center"/>
      <protection hidden="1"/>
    </xf>
    <xf numFmtId="0" fontId="6" fillId="4" borderId="44" xfId="0" applyFont="1" applyFill="1" applyBorder="1" applyAlignment="1" applyProtection="1">
      <alignment horizontal="center" vertical="center"/>
      <protection hidden="1"/>
    </xf>
    <xf numFmtId="0" fontId="6" fillId="4" borderId="54" xfId="0" applyFont="1" applyFill="1" applyBorder="1" applyAlignment="1" applyProtection="1">
      <alignment horizontal="center" vertical="center"/>
      <protection hidden="1"/>
    </xf>
    <xf numFmtId="0" fontId="6" fillId="6" borderId="7" xfId="0" applyFont="1" applyFill="1" applyBorder="1" applyAlignment="1" applyProtection="1">
      <alignment horizontal="center" vertical="center" wrapText="1"/>
      <protection hidden="1"/>
    </xf>
    <xf numFmtId="0" fontId="6" fillId="6" borderId="34" xfId="0" applyFont="1" applyFill="1" applyBorder="1" applyAlignment="1" applyProtection="1">
      <alignment horizontal="center" vertical="center" wrapText="1"/>
      <protection hidden="1"/>
    </xf>
    <xf numFmtId="0" fontId="6" fillId="6" borderId="54" xfId="0" applyFont="1" applyFill="1" applyBorder="1" applyAlignment="1" applyProtection="1">
      <alignment horizontal="center" vertical="center" wrapText="1"/>
      <protection hidden="1"/>
    </xf>
    <xf numFmtId="0" fontId="6" fillId="6" borderId="46" xfId="0" applyFont="1" applyFill="1" applyBorder="1" applyAlignment="1" applyProtection="1">
      <alignment horizontal="center" vertical="center" wrapText="1"/>
      <protection hidden="1"/>
    </xf>
    <xf numFmtId="0" fontId="7" fillId="2" borderId="12" xfId="0" applyFont="1" applyFill="1" applyBorder="1" applyAlignment="1">
      <alignment horizontal="center" vertical="center"/>
    </xf>
    <xf numFmtId="0" fontId="6" fillId="4" borderId="11" xfId="0" applyFont="1" applyFill="1" applyBorder="1" applyAlignment="1">
      <alignment horizontal="left" vertical="center"/>
    </xf>
    <xf numFmtId="0" fontId="6" fillId="4" borderId="12" xfId="0" applyFont="1" applyFill="1" applyBorder="1" applyAlignment="1">
      <alignment horizontal="left" vertical="center"/>
    </xf>
    <xf numFmtId="0" fontId="7" fillId="2" borderId="11" xfId="0" applyNumberFormat="1" applyFont="1" applyFill="1" applyBorder="1" applyAlignment="1">
      <alignment horizontal="center" vertical="center"/>
    </xf>
    <xf numFmtId="0" fontId="7" fillId="2" borderId="13" xfId="0" applyNumberFormat="1" applyFont="1" applyFill="1" applyBorder="1" applyAlignment="1">
      <alignment horizontal="center" vertical="center"/>
    </xf>
    <xf numFmtId="0" fontId="6" fillId="4" borderId="7"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6" fillId="7" borderId="41" xfId="0" applyFont="1" applyFill="1" applyBorder="1" applyAlignment="1">
      <alignment horizontal="center"/>
    </xf>
    <xf numFmtId="0" fontId="6" fillId="7" borderId="43" xfId="0" applyFont="1" applyFill="1" applyBorder="1" applyAlignment="1">
      <alignment horizontal="center"/>
    </xf>
    <xf numFmtId="0" fontId="7" fillId="2" borderId="22" xfId="0" applyFont="1" applyFill="1" applyBorder="1" applyAlignment="1">
      <alignment horizontal="center" vertical="center"/>
    </xf>
    <xf numFmtId="0" fontId="7" fillId="2" borderId="50" xfId="0" applyFont="1" applyFill="1" applyBorder="1" applyAlignment="1">
      <alignment horizontal="center" vertical="center"/>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50" xfId="0" applyFont="1" applyFill="1" applyBorder="1" applyAlignment="1">
      <alignment horizontal="center" vertical="center" wrapText="1"/>
    </xf>
    <xf numFmtId="0" fontId="6" fillId="7" borderId="42" xfId="0" applyFont="1" applyFill="1" applyBorder="1" applyAlignment="1">
      <alignment horizontal="center"/>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2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37"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2" borderId="39" xfId="0" applyFont="1" applyFill="1" applyBorder="1" applyAlignment="1">
      <alignment horizontal="left" vertical="center" wrapText="1"/>
    </xf>
    <xf numFmtId="0" fontId="6" fillId="4" borderId="8" xfId="0" applyNumberFormat="1" applyFont="1" applyFill="1" applyBorder="1" applyAlignment="1">
      <alignment horizontal="center"/>
    </xf>
    <xf numFmtId="0" fontId="6" fillId="4" borderId="9" xfId="0" applyNumberFormat="1" applyFont="1" applyFill="1" applyBorder="1" applyAlignment="1">
      <alignment horizontal="center"/>
    </xf>
    <xf numFmtId="0" fontId="6" fillId="4" borderId="20" xfId="0" applyNumberFormat="1" applyFont="1" applyFill="1" applyBorder="1" applyAlignment="1">
      <alignment horizontal="center"/>
    </xf>
    <xf numFmtId="0" fontId="7" fillId="2" borderId="8" xfId="0" applyNumberFormat="1" applyFont="1" applyFill="1" applyBorder="1" applyAlignment="1">
      <alignment horizontal="center"/>
    </xf>
    <xf numFmtId="0" fontId="7" fillId="2" borderId="9" xfId="0" applyNumberFormat="1" applyFont="1" applyFill="1" applyBorder="1" applyAlignment="1">
      <alignment horizontal="center"/>
    </xf>
    <xf numFmtId="0" fontId="7" fillId="2" borderId="20" xfId="0" applyNumberFormat="1" applyFont="1" applyFill="1" applyBorder="1" applyAlignment="1">
      <alignment horizontal="center"/>
    </xf>
    <xf numFmtId="0" fontId="6" fillId="4" borderId="35" xfId="0" applyFont="1" applyFill="1" applyBorder="1" applyAlignment="1">
      <alignment horizontal="left" vertical="center"/>
    </xf>
    <xf numFmtId="0" fontId="6" fillId="4" borderId="13" xfId="0" applyFont="1" applyFill="1" applyBorder="1" applyAlignment="1">
      <alignment horizontal="left" vertical="center"/>
    </xf>
    <xf numFmtId="0" fontId="6" fillId="4" borderId="36" xfId="0" applyFont="1" applyFill="1" applyBorder="1" applyAlignment="1">
      <alignment horizontal="left" vertical="center"/>
    </xf>
    <xf numFmtId="0" fontId="6" fillId="4" borderId="29" xfId="0" applyFont="1" applyFill="1" applyBorder="1" applyAlignment="1">
      <alignment horizontal="left" vertical="center"/>
    </xf>
    <xf numFmtId="0" fontId="6" fillId="4" borderId="38" xfId="0" applyFont="1" applyFill="1" applyBorder="1" applyAlignment="1">
      <alignment horizontal="left" vertical="center"/>
    </xf>
    <xf numFmtId="0" fontId="6" fillId="4" borderId="14" xfId="0" applyFont="1" applyFill="1" applyBorder="1" applyAlignment="1">
      <alignment horizontal="left" vertical="center"/>
    </xf>
    <xf numFmtId="0" fontId="7" fillId="2" borderId="11"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2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37"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15" xfId="0" applyFont="1" applyFill="1" applyBorder="1" applyAlignment="1">
      <alignment horizontal="left" vertical="top" wrapText="1"/>
    </xf>
    <xf numFmtId="0" fontId="7" fillId="2" borderId="39" xfId="0" applyFont="1" applyFill="1" applyBorder="1" applyAlignment="1">
      <alignment horizontal="left" vertical="top" wrapText="1"/>
    </xf>
    <xf numFmtId="49" fontId="8" fillId="2" borderId="19" xfId="0" applyNumberFormat="1" applyFont="1" applyFill="1" applyBorder="1" applyAlignment="1">
      <alignment horizontal="center"/>
    </xf>
    <xf numFmtId="49" fontId="8" fillId="2" borderId="9" xfId="0" applyNumberFormat="1" applyFont="1" applyFill="1" applyBorder="1" applyAlignment="1">
      <alignment horizontal="center"/>
    </xf>
    <xf numFmtId="49" fontId="8" fillId="2" borderId="10" xfId="0" applyNumberFormat="1" applyFont="1" applyFill="1" applyBorder="1" applyAlignment="1">
      <alignment horizontal="center"/>
    </xf>
    <xf numFmtId="165" fontId="8" fillId="2" borderId="8" xfId="0" applyNumberFormat="1" applyFont="1" applyFill="1" applyBorder="1" applyAlignment="1">
      <alignment horizontal="center"/>
    </xf>
    <xf numFmtId="165" fontId="8" fillId="2" borderId="9" xfId="0" applyNumberFormat="1" applyFont="1" applyFill="1" applyBorder="1" applyAlignment="1">
      <alignment horizontal="center"/>
    </xf>
    <xf numFmtId="165" fontId="8" fillId="2" borderId="10" xfId="0" applyNumberFormat="1" applyFont="1" applyFill="1" applyBorder="1" applyAlignment="1">
      <alignment horizontal="center"/>
    </xf>
    <xf numFmtId="0" fontId="6" fillId="4" borderId="8" xfId="0" applyFont="1" applyFill="1" applyBorder="1" applyAlignment="1">
      <alignment horizontal="left" vertical="center"/>
    </xf>
    <xf numFmtId="0" fontId="6" fillId="4" borderId="9" xfId="0" applyFont="1" applyFill="1" applyBorder="1" applyAlignment="1">
      <alignment horizontal="left" vertical="center"/>
    </xf>
    <xf numFmtId="0" fontId="6" fillId="4" borderId="20" xfId="0" applyFont="1" applyFill="1" applyBorder="1" applyAlignment="1">
      <alignment horizontal="left" vertical="center"/>
    </xf>
    <xf numFmtId="165" fontId="8" fillId="2" borderId="20" xfId="0" applyNumberFormat="1" applyFont="1" applyFill="1" applyBorder="1" applyAlignment="1">
      <alignment horizontal="center"/>
    </xf>
    <xf numFmtId="164" fontId="7" fillId="2" borderId="8" xfId="0" applyNumberFormat="1" applyFont="1" applyFill="1" applyBorder="1" applyAlignment="1">
      <alignment horizontal="left" vertical="center"/>
    </xf>
    <xf numFmtId="164" fontId="7" fillId="2" borderId="9" xfId="0" applyNumberFormat="1" applyFont="1" applyFill="1" applyBorder="1" applyAlignment="1">
      <alignment horizontal="left" vertical="center"/>
    </xf>
    <xf numFmtId="164" fontId="7" fillId="2" borderId="10" xfId="0" applyNumberFormat="1" applyFont="1" applyFill="1" applyBorder="1" applyAlignment="1">
      <alignment horizontal="left" vertical="center"/>
    </xf>
    <xf numFmtId="0" fontId="7" fillId="2" borderId="8" xfId="0" applyFont="1" applyFill="1" applyBorder="1" applyAlignment="1">
      <alignment horizontal="left" vertical="center"/>
    </xf>
    <xf numFmtId="0" fontId="7" fillId="2" borderId="9" xfId="0" applyFont="1" applyFill="1" applyBorder="1" applyAlignment="1">
      <alignment horizontal="left" vertical="center"/>
    </xf>
    <xf numFmtId="0" fontId="7" fillId="2" borderId="20" xfId="0" applyFont="1" applyFill="1" applyBorder="1" applyAlignment="1">
      <alignment horizontal="left" vertical="center"/>
    </xf>
    <xf numFmtId="0" fontId="3" fillId="3" borderId="47" xfId="0" applyFont="1" applyFill="1" applyBorder="1" applyAlignment="1">
      <alignment horizontal="center"/>
    </xf>
    <xf numFmtId="0" fontId="3" fillId="3" borderId="48" xfId="0" applyFont="1" applyFill="1" applyBorder="1" applyAlignment="1">
      <alignment horizontal="center"/>
    </xf>
    <xf numFmtId="0" fontId="3" fillId="3" borderId="49" xfId="0" applyFont="1" applyFill="1" applyBorder="1" applyAlignment="1">
      <alignment horizontal="center"/>
    </xf>
    <xf numFmtId="0" fontId="6" fillId="4" borderId="30" xfId="0" applyFont="1" applyFill="1" applyBorder="1" applyAlignment="1">
      <alignment horizontal="left" vertical="center"/>
    </xf>
    <xf numFmtId="0" fontId="6" fillId="4" borderId="31" xfId="0" applyFont="1" applyFill="1" applyBorder="1" applyAlignment="1">
      <alignment horizontal="left" vertical="center"/>
    </xf>
    <xf numFmtId="0" fontId="7" fillId="2" borderId="31" xfId="0" applyFont="1" applyFill="1" applyBorder="1" applyAlignment="1">
      <alignment horizontal="center"/>
    </xf>
    <xf numFmtId="0" fontId="3" fillId="3" borderId="38" xfId="0" applyFont="1" applyFill="1" applyBorder="1" applyAlignment="1">
      <alignment horizontal="center" vertical="center"/>
    </xf>
    <xf numFmtId="0" fontId="3" fillId="3" borderId="15" xfId="0" applyFont="1" applyFill="1" applyBorder="1" applyAlignment="1">
      <alignment horizontal="center" vertical="center"/>
    </xf>
    <xf numFmtId="0" fontId="4" fillId="3" borderId="0" xfId="0" applyFont="1" applyFill="1" applyAlignment="1">
      <alignment horizontal="center" vertical="center"/>
    </xf>
    <xf numFmtId="0" fontId="0" fillId="2" borderId="6"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3" fillId="3" borderId="16" xfId="0" applyFont="1" applyFill="1" applyBorder="1" applyAlignment="1">
      <alignment horizontal="center"/>
    </xf>
    <xf numFmtId="0" fontId="3" fillId="3" borderId="17" xfId="0" applyFont="1" applyFill="1" applyBorder="1" applyAlignment="1">
      <alignment horizontal="center"/>
    </xf>
    <xf numFmtId="0" fontId="3" fillId="3" borderId="18" xfId="0" applyFont="1" applyFill="1" applyBorder="1" applyAlignment="1">
      <alignment horizontal="center"/>
    </xf>
    <xf numFmtId="0" fontId="6" fillId="4" borderId="19" xfId="0" applyFont="1" applyFill="1" applyBorder="1" applyAlignment="1">
      <alignment horizontal="left" vertical="center"/>
    </xf>
    <xf numFmtId="0" fontId="6" fillId="4" borderId="10" xfId="0" applyFont="1" applyFill="1" applyBorder="1" applyAlignment="1">
      <alignment horizontal="left" vertical="center"/>
    </xf>
    <xf numFmtId="0" fontId="4" fillId="3" borderId="0" xfId="0" applyFont="1" applyFill="1" applyAlignment="1">
      <alignment horizontal="right" vertical="center" wrapText="1"/>
    </xf>
    <xf numFmtId="0" fontId="6" fillId="4" borderId="35" xfId="0" applyFont="1" applyFill="1" applyBorder="1" applyAlignment="1">
      <alignment horizontal="center"/>
    </xf>
    <xf numFmtId="0" fontId="6" fillId="4" borderId="13" xfId="0" applyFont="1" applyFill="1" applyBorder="1" applyAlignment="1">
      <alignment horizontal="center"/>
    </xf>
    <xf numFmtId="0" fontId="6" fillId="4" borderId="8" xfId="0" applyFont="1" applyFill="1" applyBorder="1" applyAlignment="1">
      <alignment horizontal="center" vertical="center"/>
    </xf>
    <xf numFmtId="0" fontId="6" fillId="4" borderId="10" xfId="0" applyFont="1" applyFill="1" applyBorder="1" applyAlignment="1">
      <alignment horizontal="center" vertical="center"/>
    </xf>
    <xf numFmtId="0" fontId="7" fillId="2" borderId="9" xfId="0" applyFont="1" applyFill="1" applyBorder="1" applyAlignment="1">
      <alignment horizontal="center"/>
    </xf>
    <xf numFmtId="0" fontId="6" fillId="4" borderId="35"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40" xfId="0" applyFont="1" applyFill="1" applyBorder="1" applyAlignment="1">
      <alignment horizontal="center" vertical="center"/>
    </xf>
    <xf numFmtId="0" fontId="6" fillId="4" borderId="27" xfId="0" applyFont="1" applyFill="1" applyBorder="1" applyAlignment="1">
      <alignment horizontal="center" vertical="center"/>
    </xf>
    <xf numFmtId="0" fontId="7" fillId="2" borderId="19" xfId="0" applyFont="1" applyFill="1" applyBorder="1" applyAlignment="1">
      <alignment horizontal="center"/>
    </xf>
    <xf numFmtId="0" fontId="7" fillId="2" borderId="10" xfId="0" applyFont="1" applyFill="1" applyBorder="1" applyAlignment="1">
      <alignment horizontal="center"/>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20" xfId="0" applyFont="1" applyFill="1" applyBorder="1" applyAlignment="1">
      <alignment horizontal="center" vertical="center"/>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28" xfId="0" applyFont="1" applyFill="1" applyBorder="1" applyAlignment="1">
      <alignment horizontal="center" vertical="center" wrapText="1"/>
    </xf>
    <xf numFmtId="0" fontId="6" fillId="4" borderId="13" xfId="0" applyFont="1" applyFill="1" applyBorder="1" applyAlignment="1">
      <alignment horizontal="center" vertical="center"/>
    </xf>
    <xf numFmtId="0" fontId="6" fillId="4" borderId="38" xfId="0" applyFont="1" applyFill="1" applyBorder="1" applyAlignment="1">
      <alignment horizontal="center" vertical="center"/>
    </xf>
    <xf numFmtId="0" fontId="6" fillId="4" borderId="14" xfId="0" applyFont="1" applyFill="1" applyBorder="1" applyAlignment="1">
      <alignment horizontal="center" vertical="center"/>
    </xf>
    <xf numFmtId="165" fontId="6" fillId="4" borderId="19" xfId="0" applyNumberFormat="1" applyFont="1" applyFill="1" applyBorder="1" applyAlignment="1">
      <alignment horizontal="center" vertical="center"/>
    </xf>
    <xf numFmtId="165" fontId="6" fillId="4" borderId="10" xfId="0" applyNumberFormat="1" applyFont="1" applyFill="1" applyBorder="1" applyAlignment="1">
      <alignment horizontal="center" vertical="center"/>
    </xf>
    <xf numFmtId="165" fontId="7" fillId="2" borderId="8" xfId="0" applyNumberFormat="1" applyFont="1" applyFill="1" applyBorder="1" applyAlignment="1">
      <alignment horizontal="left" vertical="top" wrapText="1"/>
    </xf>
    <xf numFmtId="165" fontId="7" fillId="2" borderId="9" xfId="0" applyNumberFormat="1" applyFont="1" applyFill="1" applyBorder="1" applyAlignment="1">
      <alignment horizontal="left" vertical="top" wrapText="1"/>
    </xf>
    <xf numFmtId="165" fontId="7" fillId="2" borderId="20" xfId="0" applyNumberFormat="1" applyFont="1" applyFill="1" applyBorder="1" applyAlignment="1">
      <alignment horizontal="left" vertical="top" wrapText="1"/>
    </xf>
    <xf numFmtId="0" fontId="6" fillId="4" borderId="19" xfId="0" applyFont="1" applyFill="1" applyBorder="1" applyAlignment="1">
      <alignment horizontal="center" vertical="center"/>
    </xf>
    <xf numFmtId="0" fontId="6" fillId="4" borderId="9" xfId="0" applyFont="1" applyFill="1" applyBorder="1" applyAlignment="1">
      <alignment horizontal="center" vertical="center"/>
    </xf>
    <xf numFmtId="165" fontId="7" fillId="2" borderId="19" xfId="0" applyNumberFormat="1" applyFont="1" applyFill="1" applyBorder="1" applyAlignment="1">
      <alignment horizontal="center" vertical="center"/>
    </xf>
    <xf numFmtId="165" fontId="7" fillId="2" borderId="9" xfId="0" applyNumberFormat="1" applyFont="1" applyFill="1" applyBorder="1" applyAlignment="1">
      <alignment horizontal="center" vertical="center"/>
    </xf>
    <xf numFmtId="165" fontId="7" fillId="2" borderId="10" xfId="0" applyNumberFormat="1" applyFont="1" applyFill="1" applyBorder="1" applyAlignment="1">
      <alignment horizontal="center" vertical="center"/>
    </xf>
    <xf numFmtId="0" fontId="6" fillId="4" borderId="35"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40" xfId="0" applyFont="1" applyFill="1" applyBorder="1" applyAlignment="1">
      <alignment horizontal="left" vertical="center" wrapText="1"/>
    </xf>
    <xf numFmtId="0" fontId="6" fillId="4" borderId="26" xfId="0" applyFont="1" applyFill="1" applyBorder="1" applyAlignment="1">
      <alignment horizontal="left" vertical="center" wrapText="1"/>
    </xf>
    <xf numFmtId="0" fontId="6"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5" borderId="28" xfId="0" applyFont="1" applyFill="1" applyBorder="1" applyAlignment="1">
      <alignment horizontal="center" vertical="center" wrapText="1"/>
    </xf>
    <xf numFmtId="0" fontId="7" fillId="2" borderId="19" xfId="0" applyFont="1" applyFill="1" applyBorder="1" applyAlignment="1">
      <alignment horizontal="left" vertical="center"/>
    </xf>
    <xf numFmtId="0" fontId="7" fillId="2" borderId="10" xfId="0" applyFont="1" applyFill="1" applyBorder="1" applyAlignment="1">
      <alignment horizontal="left" vertical="center"/>
    </xf>
    <xf numFmtId="0" fontId="6" fillId="4" borderId="33" xfId="0" applyFont="1" applyFill="1" applyBorder="1" applyAlignment="1">
      <alignment horizontal="left" vertical="center"/>
    </xf>
    <xf numFmtId="0" fontId="6" fillId="4" borderId="7" xfId="0" applyFont="1" applyFill="1" applyBorder="1" applyAlignment="1">
      <alignment horizontal="left" vertical="center"/>
    </xf>
    <xf numFmtId="49" fontId="7" fillId="2" borderId="8" xfId="0" applyNumberFormat="1" applyFont="1" applyFill="1" applyBorder="1" applyAlignment="1">
      <alignment horizontal="center" vertical="center"/>
    </xf>
    <xf numFmtId="49" fontId="7" fillId="2" borderId="9" xfId="0" applyNumberFormat="1" applyFont="1" applyFill="1" applyBorder="1" applyAlignment="1">
      <alignment horizontal="center" vertical="center"/>
    </xf>
    <xf numFmtId="49" fontId="7" fillId="2" borderId="10" xfId="0" applyNumberFormat="1" applyFont="1" applyFill="1" applyBorder="1" applyAlignment="1">
      <alignment horizontal="center" vertical="center"/>
    </xf>
    <xf numFmtId="0" fontId="6" fillId="4" borderId="8"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49" fontId="7" fillId="2" borderId="7" xfId="0" applyNumberFormat="1" applyFont="1" applyFill="1" applyBorder="1" applyAlignment="1">
      <alignment horizontal="center"/>
    </xf>
    <xf numFmtId="49" fontId="7" fillId="2" borderId="34" xfId="0" applyNumberFormat="1" applyFont="1" applyFill="1" applyBorder="1" applyAlignment="1">
      <alignment horizontal="center"/>
    </xf>
    <xf numFmtId="0" fontId="7" fillId="2" borderId="20" xfId="0" applyFont="1" applyFill="1" applyBorder="1" applyAlignment="1">
      <alignment horizontal="center"/>
    </xf>
    <xf numFmtId="0" fontId="6" fillId="4" borderId="8" xfId="0" applyFont="1" applyFill="1" applyBorder="1" applyAlignment="1">
      <alignment horizontal="center"/>
    </xf>
    <xf numFmtId="0" fontId="6" fillId="4" borderId="10" xfId="0" applyFont="1" applyFill="1" applyBorder="1" applyAlignment="1">
      <alignment horizontal="center"/>
    </xf>
    <xf numFmtId="0" fontId="6"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9" xfId="0" applyFont="1" applyFill="1" applyBorder="1" applyAlignment="1">
      <alignment horizontal="center"/>
    </xf>
    <xf numFmtId="164" fontId="7" fillId="2" borderId="8" xfId="0" applyNumberFormat="1" applyFont="1" applyFill="1" applyBorder="1" applyAlignment="1">
      <alignment horizontal="center"/>
    </xf>
    <xf numFmtId="164" fontId="7" fillId="2" borderId="9" xfId="0" applyNumberFormat="1" applyFont="1" applyFill="1" applyBorder="1" applyAlignment="1">
      <alignment horizontal="center"/>
    </xf>
    <xf numFmtId="164" fontId="7" fillId="2" borderId="20" xfId="0" applyNumberFormat="1" applyFont="1" applyFill="1" applyBorder="1" applyAlignment="1">
      <alignment horizontal="center"/>
    </xf>
    <xf numFmtId="164" fontId="7" fillId="2" borderId="31" xfId="0" applyNumberFormat="1" applyFont="1" applyFill="1" applyBorder="1" applyAlignment="1">
      <alignment horizontal="center" vertical="center"/>
    </xf>
    <xf numFmtId="164" fontId="7" fillId="2" borderId="32" xfId="0" applyNumberFormat="1" applyFont="1" applyFill="1" applyBorder="1" applyAlignment="1">
      <alignment horizontal="center" vertical="center"/>
    </xf>
    <xf numFmtId="0" fontId="3" fillId="3" borderId="41" xfId="0" applyFont="1" applyFill="1" applyBorder="1" applyAlignment="1">
      <alignment horizontal="center" vertical="center"/>
    </xf>
    <xf numFmtId="0" fontId="3" fillId="3" borderId="42" xfId="0" applyFont="1" applyFill="1" applyBorder="1" applyAlignment="1">
      <alignment horizontal="center" vertical="center"/>
    </xf>
    <xf numFmtId="0" fontId="3" fillId="3" borderId="43" xfId="0" applyFont="1" applyFill="1" applyBorder="1" applyAlignment="1">
      <alignment horizontal="center" vertical="center"/>
    </xf>
    <xf numFmtId="0" fontId="6" fillId="4" borderId="36" xfId="0" applyFont="1" applyFill="1" applyBorder="1" applyAlignment="1">
      <alignment horizontal="left" vertical="center" wrapText="1"/>
    </xf>
    <xf numFmtId="0" fontId="6" fillId="4" borderId="29" xfId="0" applyFont="1" applyFill="1" applyBorder="1" applyAlignment="1">
      <alignment horizontal="left" vertical="center" wrapText="1"/>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xf numFmtId="0" fontId="6" fillId="5" borderId="2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0" xfId="0" applyFont="1" applyFill="1" applyBorder="1" applyAlignment="1">
      <alignment horizontal="center" vertical="center"/>
    </xf>
    <xf numFmtId="0" fontId="6" fillId="5" borderId="37" xfId="0" applyFont="1" applyFill="1" applyBorder="1" applyAlignment="1">
      <alignment horizontal="center" vertical="center"/>
    </xf>
    <xf numFmtId="0" fontId="6" fillId="5" borderId="25" xfId="0" applyFont="1" applyFill="1" applyBorder="1" applyAlignment="1">
      <alignment horizontal="center" vertical="center"/>
    </xf>
    <xf numFmtId="0" fontId="6" fillId="5" borderId="27" xfId="0" applyFont="1" applyFill="1" applyBorder="1" applyAlignment="1">
      <alignment horizontal="center" vertical="center"/>
    </xf>
    <xf numFmtId="0" fontId="6" fillId="5" borderId="28" xfId="0" applyFont="1" applyFill="1" applyBorder="1" applyAlignment="1">
      <alignment horizontal="center" vertical="center"/>
    </xf>
    <xf numFmtId="0" fontId="7" fillId="2" borderId="45" xfId="0" applyFont="1" applyFill="1" applyBorder="1" applyAlignment="1">
      <alignment horizontal="left" vertical="center" wrapText="1"/>
    </xf>
    <xf numFmtId="0" fontId="7" fillId="2" borderId="24" xfId="0" applyFont="1" applyFill="1" applyBorder="1" applyAlignment="1">
      <alignment horizontal="left" vertical="center" wrapText="1"/>
    </xf>
    <xf numFmtId="0" fontId="3" fillId="3" borderId="36" xfId="0" applyFont="1" applyFill="1" applyBorder="1" applyAlignment="1">
      <alignment horizontal="center" vertical="center"/>
    </xf>
    <xf numFmtId="0" fontId="3" fillId="3" borderId="0" xfId="0" applyFont="1" applyFill="1" applyBorder="1" applyAlignment="1">
      <alignment horizontal="center" vertical="center"/>
    </xf>
    <xf numFmtId="0" fontId="6" fillId="4" borderId="41" xfId="0" applyFont="1" applyFill="1" applyBorder="1" applyAlignment="1">
      <alignment horizontal="center"/>
    </xf>
    <xf numFmtId="0" fontId="6" fillId="4" borderId="55" xfId="0" applyFont="1" applyFill="1" applyBorder="1" applyAlignment="1">
      <alignment horizontal="center"/>
    </xf>
    <xf numFmtId="0" fontId="7" fillId="2" borderId="56" xfId="0" applyFont="1" applyFill="1" applyBorder="1" applyAlignment="1">
      <alignment horizontal="center" vertical="center"/>
    </xf>
    <xf numFmtId="0" fontId="7" fillId="2" borderId="55" xfId="0" applyFont="1" applyFill="1" applyBorder="1" applyAlignment="1">
      <alignment horizontal="center" vertical="center"/>
    </xf>
    <xf numFmtId="0" fontId="7" fillId="2" borderId="10" xfId="0" applyFont="1" applyFill="1" applyBorder="1" applyAlignment="1">
      <alignment horizontal="center" vertical="center"/>
    </xf>
    <xf numFmtId="0" fontId="6" fillId="4" borderId="56" xfId="0" applyFont="1" applyFill="1" applyBorder="1" applyAlignment="1">
      <alignment horizontal="left" vertical="center"/>
    </xf>
    <xf numFmtId="0" fontId="6" fillId="4" borderId="42" xfId="0" applyFont="1" applyFill="1" applyBorder="1" applyAlignment="1">
      <alignment horizontal="left" vertical="center"/>
    </xf>
    <xf numFmtId="0" fontId="6" fillId="4" borderId="55" xfId="0" applyFont="1" applyFill="1" applyBorder="1" applyAlignment="1">
      <alignment horizontal="left" vertical="center"/>
    </xf>
    <xf numFmtId="9" fontId="7" fillId="2" borderId="56" xfId="1" applyFont="1" applyFill="1" applyBorder="1" applyAlignment="1">
      <alignment horizontal="center" vertical="center"/>
    </xf>
    <xf numFmtId="9" fontId="7" fillId="2" borderId="42" xfId="1"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6" fillId="4" borderId="3" xfId="0" applyFont="1" applyFill="1" applyBorder="1" applyAlignment="1">
      <alignment horizontal="center"/>
    </xf>
    <xf numFmtId="0" fontId="6" fillId="4" borderId="4" xfId="0" applyFont="1" applyFill="1" applyBorder="1" applyAlignment="1">
      <alignment horizontal="center"/>
    </xf>
    <xf numFmtId="0" fontId="7" fillId="2" borderId="59" xfId="0" applyFont="1" applyFill="1" applyBorder="1" applyAlignment="1">
      <alignment horizontal="center"/>
    </xf>
    <xf numFmtId="0" fontId="7" fillId="2" borderId="60" xfId="0" applyFont="1" applyFill="1" applyBorder="1" applyAlignment="1">
      <alignment horizontal="center"/>
    </xf>
    <xf numFmtId="0" fontId="7" fillId="2" borderId="58" xfId="0" applyFont="1" applyFill="1" applyBorder="1" applyAlignment="1">
      <alignment horizontal="center"/>
    </xf>
    <xf numFmtId="0" fontId="6" fillId="4" borderId="22" xfId="0" applyFont="1" applyFill="1" applyBorder="1" applyAlignment="1">
      <alignment horizontal="center"/>
    </xf>
    <xf numFmtId="0" fontId="7" fillId="2" borderId="45" xfId="0" applyNumberFormat="1" applyFont="1" applyFill="1" applyBorder="1" applyAlignment="1">
      <alignment horizontal="center" vertical="center"/>
    </xf>
    <xf numFmtId="0" fontId="7" fillId="2" borderId="24" xfId="0" applyNumberFormat="1" applyFont="1" applyFill="1" applyBorder="1" applyAlignment="1">
      <alignment horizontal="center" vertical="center"/>
    </xf>
    <xf numFmtId="0" fontId="7" fillId="2" borderId="23" xfId="0" applyFont="1" applyFill="1" applyBorder="1" applyAlignment="1">
      <alignment horizontal="center" vertical="center"/>
    </xf>
    <xf numFmtId="0" fontId="6" fillId="4" borderId="54" xfId="0" applyFont="1" applyFill="1" applyBorder="1" applyAlignment="1">
      <alignment horizontal="center"/>
    </xf>
    <xf numFmtId="0" fontId="7" fillId="2" borderId="54" xfId="0" applyFont="1" applyFill="1" applyBorder="1" applyAlignment="1">
      <alignment horizontal="center"/>
    </xf>
    <xf numFmtId="0" fontId="7" fillId="2" borderId="45" xfId="0" applyFont="1" applyFill="1" applyBorder="1" applyAlignment="1">
      <alignment horizontal="center"/>
    </xf>
    <xf numFmtId="9" fontId="7" fillId="2" borderId="7" xfId="1" applyFont="1" applyFill="1" applyBorder="1" applyAlignment="1">
      <alignment horizontal="center" vertical="center"/>
    </xf>
    <xf numFmtId="9" fontId="7" fillId="2" borderId="8" xfId="1" applyFont="1" applyFill="1" applyBorder="1" applyAlignment="1">
      <alignment horizontal="center" vertical="center"/>
    </xf>
    <xf numFmtId="0" fontId="7" fillId="2" borderId="7" xfId="0" applyFont="1" applyFill="1" applyBorder="1" applyAlignment="1">
      <alignment horizontal="center" vertical="center"/>
    </xf>
    <xf numFmtId="0" fontId="7" fillId="2" borderId="53" xfId="0" applyFont="1" applyFill="1" applyBorder="1" applyAlignment="1">
      <alignment horizontal="center" vertical="center"/>
    </xf>
    <xf numFmtId="0" fontId="7" fillId="2" borderId="11" xfId="0" applyFont="1" applyFill="1" applyBorder="1" applyAlignment="1">
      <alignment horizontal="center" vertical="center"/>
    </xf>
  </cellXfs>
  <cellStyles count="2">
    <cellStyle name="Normal" xfId="0" builtinId="0"/>
    <cellStyle name="Percent" xfId="1" builtinId="5"/>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167" formatCode="_([$EGP]\ * #,##0.00_);_([$EGP]\ * \(#,##0.00\);_([$EGP]\ * &quot;-&quot;??_);_(@_)"/>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1"/>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31" formatCode="[h]:mm:ss"/>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border>
        <right style="thin">
          <color indexed="64"/>
        </right>
      </border>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13" formatCode="0%"/>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border>
        <left style="thin">
          <color indexed="64"/>
        </left>
      </border>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30" formatCode="@"/>
      <fill>
        <patternFill patternType="solid">
          <fgColor indexed="64"/>
          <bgColor theme="0"/>
        </patternFill>
      </fill>
      <alignment horizontal="left" vertical="center" textRotation="0" wrapText="1" indent="0" justifyLastLine="0" shrinkToFit="0" readingOrder="0"/>
      <protection locked="1" hidden="1"/>
    </dxf>
    <dxf>
      <border outline="0">
        <top style="thin">
          <color indexed="64"/>
        </top>
      </border>
    </dxf>
    <dxf>
      <font>
        <strike val="0"/>
        <outline val="0"/>
        <shadow val="0"/>
        <u val="none"/>
        <vertAlign val="baseline"/>
        <sz val="12"/>
        <color auto="1"/>
      </font>
      <alignment horizontal="left" vertical="center" textRotation="0" wrapText="1" indent="0" justifyLastLine="0" shrinkToFit="0" readingOrder="0"/>
      <protection locked="1" hidden="1"/>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protection locked="1" hidden="1"/>
    </dxf>
    <dxf>
      <border outline="0">
        <bottom style="thin">
          <color indexed="64"/>
        </bottom>
      </border>
    </dxf>
    <dxf>
      <font>
        <b val="0"/>
        <i val="0"/>
        <strike val="0"/>
        <condense val="0"/>
        <extend val="0"/>
        <outline val="0"/>
        <shadow val="0"/>
        <u val="none"/>
        <vertAlign val="baseline"/>
        <sz val="12"/>
        <color auto="1"/>
        <name val="Casper Bold"/>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1"/>
      <tableStyleElement type="headerRow" dxfId="100"/>
    </tableStyle>
  </tableStyles>
  <colors>
    <mruColors>
      <color rgb="FF0533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B22:O55" headerRowDxfId="93" dataDxfId="91" totalsRowDxfId="89" headerRowBorderDxfId="92" tableBorderDxfId="90" totalsRowBorderDxfId="88">
  <tableColumns count="14">
    <tableColumn id="1" name="Test CaseID#" totalsRowLabel="Total" dataDxfId="87" totalsRowDxfId="86"/>
    <tableColumn id="2" name="Test Case name" dataDxfId="85" totalsRowDxfId="84">
      <calculatedColumnFormula>IFERROR(INDIRECT("'"&amp;B23&amp;"'!D20"), "")</calculatedColumnFormula>
    </tableColumn>
    <tableColumn id="3" name="Testing Method" dataDxfId="83" totalsRowDxfId="82">
      <calculatedColumnFormula>IFERROR(INDIRECT("'"&amp;B23&amp;"'!D21"), "")</calculatedColumnFormula>
    </tableColumn>
    <tableColumn id="4" name="Testing Type" dataDxfId="81" totalsRowDxfId="80">
      <calculatedColumnFormula>IFERROR(INDIRECT("'"&amp;B23&amp;"'!G23"), "")</calculatedColumnFormula>
    </tableColumn>
    <tableColumn id="5" name="Test Engineer" dataDxfId="79" totalsRowDxfId="78">
      <calculatedColumnFormula>IFERROR(INDIRECT("'"&amp;B23&amp;"'!J21"), "")</calculatedColumnFormula>
    </tableColumn>
    <tableColumn id="6" name="Machine Type" dataDxfId="77" totalsRowDxfId="76">
      <calculatedColumnFormula>IFERROR(INDIRECT("'"&amp;B23&amp;"'!D43"), "")</calculatedColumnFormula>
    </tableColumn>
    <tableColumn id="7" name="Failed Test Steps" dataDxfId="75" totalsRowDxfId="74">
      <calculatedColumnFormula>IFERROR(INDIRECT("'"&amp;B23&amp;"'!D72"), "")</calculatedColumnFormula>
    </tableColumn>
    <tableColumn id="8" name="Passed Test Steps" dataDxfId="73" totalsRowDxfId="72">
      <calculatedColumnFormula>IFERROR(INDIRECT("'"&amp;B23&amp;"'!D73"), "")</calculatedColumnFormula>
    </tableColumn>
    <tableColumn id="9" name="Test case score" dataDxfId="71" totalsRowDxfId="70" dataCellStyle="Percent">
      <calculatedColumnFormula>IFERROR(INDIRECT("'"&amp;B23&amp;"'!I72"), "")</calculatedColumnFormula>
    </tableColumn>
    <tableColumn id="10" name="Test Case status" totalsRowFunction="count" dataDxfId="69" totalsRowDxfId="68">
      <calculatedColumnFormula>IFERROR(INDIRECT("'"&amp;B23&amp;"'!I73"), "")</calculatedColumnFormula>
    </tableColumn>
    <tableColumn id="12" name="Defect Type" dataDxfId="67" totalsRowDxfId="66">
      <calculatedColumnFormula>IFERROR(INDIRECT("'"&amp;B23&amp;"'!D74"), "")</calculatedColumnFormula>
    </tableColumn>
    <tableColumn id="11" name="Severity" dataDxfId="65" totalsRowDxfId="64">
      <calculatedColumnFormula>IFERROR(INDIRECT("'"&amp;B23&amp;"'!F75"), "")</calculatedColumnFormula>
    </tableColumn>
    <tableColumn id="13" name="Actual time" dataDxfId="63" totalsRowDxfId="62">
      <calculatedColumnFormula>IFERROR(INDIRECT("'"&amp;B23&amp;"'!M73"), "")</calculatedColumnFormula>
    </tableColumn>
    <tableColumn id="14" name="Actual Cost" dataDxfId="61" totalsRowDxfId="60">
      <calculatedColumnFormula>IFERROR(INDIRECT("'"&amp;B23&amp;"'!M75"),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01"/>
  <sheetViews>
    <sheetView topLeftCell="A19" zoomScale="85" zoomScaleNormal="85" workbookViewId="0">
      <selection sqref="A1:XFD1048576"/>
    </sheetView>
  </sheetViews>
  <sheetFormatPr defaultRowHeight="15" outlineLevelRow="1"/>
  <cols>
    <col min="1" max="1" width="2.5703125" style="55" customWidth="1"/>
    <col min="2" max="2" width="15.28515625" style="55" customWidth="1"/>
    <col min="3" max="3" width="16.5703125" style="55" customWidth="1"/>
    <col min="4" max="4" width="14.5703125" style="55" customWidth="1"/>
    <col min="5" max="5" width="15.7109375" style="55" customWidth="1"/>
    <col min="6" max="6" width="12.7109375" style="55" customWidth="1"/>
    <col min="7" max="7" width="12.28515625" style="55" customWidth="1"/>
    <col min="8" max="8" width="14.7109375" style="55" customWidth="1"/>
    <col min="9" max="9" width="15" style="55" customWidth="1"/>
    <col min="10" max="10" width="12.28515625" style="55" customWidth="1"/>
    <col min="11" max="11" width="13.42578125" style="55" customWidth="1"/>
    <col min="12" max="12" width="16.28515625" style="55" customWidth="1"/>
    <col min="13" max="13" width="13.85546875" style="55" customWidth="1"/>
    <col min="14" max="14" width="16.140625" style="55" customWidth="1"/>
    <col min="15" max="15" width="15" style="55" customWidth="1"/>
    <col min="16" max="16384" width="9.140625" style="55"/>
  </cols>
  <sheetData>
    <row r="1" spans="1:26" ht="15.75" customHeight="1">
      <c r="A1" s="54"/>
      <c r="B1" s="54"/>
      <c r="C1" s="54"/>
      <c r="D1" s="54"/>
      <c r="E1" s="54"/>
      <c r="F1" s="54"/>
      <c r="G1" s="54"/>
      <c r="H1" s="54"/>
      <c r="I1" s="54"/>
      <c r="J1" s="54"/>
      <c r="K1" s="54"/>
      <c r="L1" s="54"/>
      <c r="M1" s="54"/>
      <c r="N1" s="54"/>
      <c r="O1" s="54"/>
      <c r="P1" s="54"/>
      <c r="Q1" s="54"/>
      <c r="R1" s="54"/>
      <c r="S1" s="54"/>
      <c r="T1" s="54"/>
      <c r="U1" s="54"/>
      <c r="V1" s="54"/>
      <c r="W1" s="54"/>
      <c r="X1" s="54"/>
      <c r="Y1" s="54"/>
      <c r="Z1" s="54"/>
    </row>
    <row r="2" spans="1:26" ht="15.75" customHeight="1">
      <c r="A2" s="54"/>
      <c r="B2" s="56"/>
      <c r="C2" s="57"/>
      <c r="D2" s="96" t="s">
        <v>49</v>
      </c>
      <c r="E2" s="96"/>
      <c r="F2" s="96"/>
      <c r="G2" s="96"/>
      <c r="H2" s="96" t="s">
        <v>41</v>
      </c>
      <c r="I2" s="96"/>
      <c r="J2" s="96"/>
      <c r="K2" s="96"/>
      <c r="L2" s="96"/>
      <c r="M2" s="54"/>
      <c r="N2" s="54"/>
      <c r="O2" s="54"/>
      <c r="P2" s="54"/>
      <c r="Q2" s="54"/>
      <c r="R2" s="54"/>
      <c r="S2" s="54"/>
      <c r="T2" s="54"/>
      <c r="U2" s="54"/>
      <c r="V2" s="54"/>
      <c r="W2" s="54"/>
      <c r="X2" s="54"/>
      <c r="Y2" s="54"/>
      <c r="Z2" s="54"/>
    </row>
    <row r="3" spans="1:26" ht="15.75" customHeight="1">
      <c r="A3" s="54"/>
      <c r="B3" s="58"/>
      <c r="C3" s="59"/>
      <c r="D3" s="96"/>
      <c r="E3" s="96"/>
      <c r="F3" s="96"/>
      <c r="G3" s="96"/>
      <c r="H3" s="96"/>
      <c r="I3" s="96"/>
      <c r="J3" s="96"/>
      <c r="K3" s="96"/>
      <c r="L3" s="96"/>
      <c r="M3" s="54"/>
      <c r="N3" s="54"/>
      <c r="O3" s="54"/>
      <c r="P3" s="54"/>
      <c r="Q3" s="54"/>
      <c r="R3" s="54"/>
      <c r="S3" s="54"/>
      <c r="T3" s="54"/>
      <c r="U3" s="54"/>
      <c r="V3" s="54"/>
      <c r="W3" s="54"/>
      <c r="X3" s="54"/>
      <c r="Y3" s="54"/>
      <c r="Z3" s="54"/>
    </row>
    <row r="4" spans="1:26" ht="15.75" customHeight="1">
      <c r="A4" s="54"/>
      <c r="B4" s="58"/>
      <c r="C4" s="59"/>
      <c r="D4" s="96"/>
      <c r="E4" s="96"/>
      <c r="F4" s="96"/>
      <c r="G4" s="96"/>
      <c r="H4" s="96"/>
      <c r="I4" s="96"/>
      <c r="J4" s="96"/>
      <c r="K4" s="96"/>
      <c r="L4" s="96"/>
      <c r="M4" s="54"/>
      <c r="N4" s="54"/>
      <c r="O4" s="54"/>
      <c r="P4" s="54"/>
      <c r="Q4" s="54"/>
      <c r="R4" s="54"/>
      <c r="S4" s="54"/>
      <c r="T4" s="54"/>
      <c r="U4" s="54"/>
      <c r="V4" s="54"/>
      <c r="W4" s="54"/>
      <c r="X4" s="54"/>
      <c r="Y4" s="54"/>
      <c r="Z4" s="54"/>
    </row>
    <row r="5" spans="1:26" ht="15.75" customHeight="1">
      <c r="A5" s="54"/>
      <c r="B5" s="58"/>
      <c r="C5" s="59"/>
      <c r="D5" s="96"/>
      <c r="E5" s="96"/>
      <c r="F5" s="96"/>
      <c r="G5" s="96"/>
      <c r="H5" s="96"/>
      <c r="I5" s="96"/>
      <c r="J5" s="96"/>
      <c r="K5" s="96"/>
      <c r="L5" s="96"/>
      <c r="M5" s="54"/>
      <c r="N5" s="54"/>
      <c r="O5" s="54"/>
      <c r="P5" s="54"/>
      <c r="Q5" s="54"/>
      <c r="R5" s="54"/>
      <c r="S5" s="54"/>
      <c r="T5" s="54"/>
      <c r="U5" s="54"/>
      <c r="V5" s="54"/>
      <c r="W5" s="54"/>
      <c r="X5" s="54"/>
      <c r="Y5" s="54"/>
      <c r="Z5" s="54"/>
    </row>
    <row r="6" spans="1:26" ht="16.5" thickBot="1">
      <c r="A6" s="54"/>
      <c r="B6" s="54"/>
      <c r="C6" s="54"/>
      <c r="D6" s="54"/>
      <c r="E6" s="54"/>
      <c r="F6" s="54"/>
      <c r="G6" s="54"/>
      <c r="H6" s="54"/>
      <c r="I6" s="54"/>
      <c r="J6" s="54"/>
      <c r="K6" s="54"/>
      <c r="L6" s="54"/>
      <c r="M6" s="54"/>
      <c r="N6" s="97"/>
      <c r="O6" s="97"/>
      <c r="P6" s="54"/>
      <c r="Q6" s="54"/>
      <c r="R6" s="54"/>
      <c r="S6" s="54"/>
      <c r="T6" s="54"/>
      <c r="U6" s="54"/>
      <c r="V6" s="54"/>
      <c r="W6" s="54"/>
      <c r="X6" s="54"/>
      <c r="Y6" s="54"/>
      <c r="Z6" s="54"/>
    </row>
    <row r="7" spans="1:26" ht="37.5" customHeight="1" thickBot="1">
      <c r="A7" s="54"/>
      <c r="B7" s="60" t="s">
        <v>1</v>
      </c>
      <c r="C7" s="93" t="s">
        <v>76</v>
      </c>
      <c r="D7" s="94"/>
      <c r="E7" s="94"/>
      <c r="F7" s="94"/>
      <c r="G7" s="94"/>
      <c r="H7" s="94"/>
      <c r="I7" s="94"/>
      <c r="J7" s="94"/>
      <c r="K7" s="94"/>
      <c r="L7" s="95"/>
      <c r="M7" s="54"/>
      <c r="N7" s="61"/>
      <c r="O7" s="61"/>
      <c r="P7" s="61"/>
      <c r="Q7" s="61"/>
      <c r="R7" s="54"/>
      <c r="S7" s="54"/>
      <c r="T7" s="54"/>
      <c r="U7" s="54"/>
      <c r="V7" s="54"/>
      <c r="W7" s="54"/>
      <c r="X7" s="54"/>
      <c r="Y7" s="54"/>
      <c r="Z7" s="54"/>
    </row>
    <row r="8" spans="1:26" ht="16.5" thickBot="1">
      <c r="A8" s="54"/>
      <c r="B8" s="54"/>
      <c r="C8" s="54"/>
      <c r="D8" s="54"/>
      <c r="E8" s="54"/>
      <c r="F8" s="54"/>
      <c r="G8" s="54"/>
      <c r="H8" s="54"/>
      <c r="I8" s="54"/>
      <c r="J8" s="54"/>
      <c r="K8" s="54"/>
      <c r="L8" s="54"/>
      <c r="M8" s="54"/>
      <c r="N8" s="61"/>
      <c r="O8" s="61"/>
      <c r="P8" s="61"/>
      <c r="Q8" s="61"/>
      <c r="R8" s="54"/>
      <c r="S8" s="54"/>
      <c r="T8" s="54"/>
      <c r="U8" s="54"/>
      <c r="V8" s="54"/>
      <c r="W8" s="54"/>
      <c r="X8" s="54"/>
      <c r="Y8" s="54"/>
      <c r="Z8" s="54"/>
    </row>
    <row r="9" spans="1:26" ht="15.75">
      <c r="A9" s="54"/>
      <c r="B9" s="109" t="s">
        <v>2</v>
      </c>
      <c r="C9" s="110"/>
      <c r="D9" s="110"/>
      <c r="E9" s="110"/>
      <c r="F9" s="110"/>
      <c r="G9" s="110"/>
      <c r="H9" s="110"/>
      <c r="I9" s="110"/>
      <c r="J9" s="110"/>
      <c r="K9" s="110"/>
      <c r="L9" s="111"/>
      <c r="M9" s="54"/>
      <c r="N9" s="61"/>
      <c r="O9" s="61"/>
      <c r="P9" s="61"/>
      <c r="Q9" s="61"/>
      <c r="R9" s="54"/>
      <c r="S9" s="54"/>
      <c r="T9" s="54"/>
      <c r="U9" s="54"/>
      <c r="V9" s="54"/>
      <c r="W9" s="54"/>
      <c r="X9" s="54"/>
      <c r="Y9" s="54"/>
      <c r="Z9" s="54"/>
    </row>
    <row r="10" spans="1:26" ht="15.75" outlineLevel="1">
      <c r="A10" s="54"/>
      <c r="B10" s="107" t="s">
        <v>3</v>
      </c>
      <c r="C10" s="108"/>
      <c r="D10" s="108"/>
      <c r="E10" s="108"/>
      <c r="F10" s="108" t="s">
        <v>4</v>
      </c>
      <c r="G10" s="108"/>
      <c r="H10" s="108"/>
      <c r="I10" s="101" t="s">
        <v>5</v>
      </c>
      <c r="J10" s="101"/>
      <c r="K10" s="101"/>
      <c r="L10" s="102"/>
      <c r="M10" s="54"/>
      <c r="N10" s="61"/>
      <c r="O10" s="61"/>
      <c r="P10" s="61"/>
      <c r="Q10" s="61"/>
      <c r="R10" s="54"/>
      <c r="S10" s="54"/>
      <c r="T10" s="54"/>
      <c r="U10" s="54"/>
      <c r="V10" s="54"/>
      <c r="W10" s="54"/>
      <c r="X10" s="54"/>
      <c r="Y10" s="54"/>
      <c r="Z10" s="54"/>
    </row>
    <row r="11" spans="1:26" ht="15.75" outlineLevel="1">
      <c r="A11" s="54"/>
      <c r="B11" s="112"/>
      <c r="C11" s="113"/>
      <c r="D11" s="113"/>
      <c r="E11" s="113"/>
      <c r="F11" s="125"/>
      <c r="G11" s="125"/>
      <c r="H11" s="125"/>
      <c r="I11" s="103"/>
      <c r="J11" s="103"/>
      <c r="K11" s="103"/>
      <c r="L11" s="104"/>
      <c r="M11" s="54"/>
      <c r="N11" s="61"/>
      <c r="O11" s="61"/>
      <c r="P11" s="61"/>
      <c r="Q11" s="61"/>
      <c r="R11" s="54"/>
      <c r="S11" s="54"/>
      <c r="T11" s="54"/>
      <c r="U11" s="54"/>
      <c r="V11" s="54"/>
      <c r="W11" s="54"/>
      <c r="X11" s="54"/>
      <c r="Y11" s="54"/>
      <c r="Z11" s="54"/>
    </row>
    <row r="12" spans="1:26" ht="15.75" outlineLevel="1">
      <c r="A12" s="54"/>
      <c r="B12" s="107" t="s">
        <v>57</v>
      </c>
      <c r="C12" s="108"/>
      <c r="D12" s="108"/>
      <c r="E12" s="126" t="s">
        <v>75</v>
      </c>
      <c r="F12" s="126"/>
      <c r="G12" s="126"/>
      <c r="H12" s="134" t="s">
        <v>6</v>
      </c>
      <c r="I12" s="140"/>
      <c r="J12" s="134" t="s">
        <v>7</v>
      </c>
      <c r="K12" s="135"/>
      <c r="L12" s="136"/>
      <c r="M12" s="54"/>
      <c r="N12" s="61"/>
      <c r="O12" s="61"/>
      <c r="P12" s="61"/>
      <c r="Q12" s="61"/>
      <c r="R12" s="54"/>
      <c r="S12" s="54"/>
      <c r="T12" s="54"/>
      <c r="U12" s="54"/>
      <c r="V12" s="54"/>
      <c r="W12" s="54"/>
      <c r="X12" s="54"/>
      <c r="Y12" s="54"/>
      <c r="Z12" s="54"/>
    </row>
    <row r="13" spans="1:26" ht="15.75" outlineLevel="1">
      <c r="A13" s="54"/>
      <c r="B13" s="127"/>
      <c r="C13" s="128"/>
      <c r="D13" s="128"/>
      <c r="E13" s="129"/>
      <c r="F13" s="130"/>
      <c r="G13" s="131"/>
      <c r="H13" s="137"/>
      <c r="I13" s="141"/>
      <c r="J13" s="137"/>
      <c r="K13" s="138"/>
      <c r="L13" s="139"/>
      <c r="M13" s="54"/>
      <c r="N13" s="54"/>
      <c r="O13" s="54"/>
      <c r="P13" s="54"/>
      <c r="Q13" s="54"/>
      <c r="R13" s="54"/>
      <c r="S13" s="54"/>
      <c r="T13" s="54"/>
      <c r="U13" s="54"/>
      <c r="V13" s="54"/>
      <c r="W13" s="54"/>
      <c r="X13" s="54"/>
      <c r="Y13" s="54"/>
      <c r="Z13" s="54"/>
    </row>
    <row r="14" spans="1:26" ht="15.75" outlineLevel="1">
      <c r="A14" s="54"/>
      <c r="B14" s="144" t="s">
        <v>59</v>
      </c>
      <c r="C14" s="126"/>
      <c r="D14" s="126"/>
      <c r="E14" s="126"/>
      <c r="F14" s="126"/>
      <c r="G14" s="105" t="s">
        <v>60</v>
      </c>
      <c r="H14" s="105"/>
      <c r="I14" s="105"/>
      <c r="J14" s="105"/>
      <c r="K14" s="105"/>
      <c r="L14" s="106"/>
      <c r="M14" s="54"/>
      <c r="N14" s="54"/>
      <c r="O14" s="54"/>
      <c r="P14" s="54"/>
      <c r="Q14" s="54"/>
      <c r="R14" s="54"/>
      <c r="S14" s="54"/>
      <c r="T14" s="54"/>
      <c r="U14" s="54"/>
      <c r="V14" s="54"/>
      <c r="W14" s="54"/>
      <c r="X14" s="54"/>
      <c r="Y14" s="54"/>
      <c r="Z14" s="54"/>
    </row>
    <row r="15" spans="1:26" ht="15.75" outlineLevel="1">
      <c r="A15" s="54"/>
      <c r="B15" s="145"/>
      <c r="C15" s="146"/>
      <c r="D15" s="146"/>
      <c r="E15" s="146"/>
      <c r="F15" s="146"/>
      <c r="G15" s="146"/>
      <c r="H15" s="146"/>
      <c r="I15" s="146"/>
      <c r="J15" s="146"/>
      <c r="K15" s="146"/>
      <c r="L15" s="147"/>
      <c r="M15" s="54"/>
      <c r="N15" s="54"/>
      <c r="O15" s="54"/>
      <c r="P15" s="54"/>
      <c r="Q15" s="54"/>
      <c r="R15" s="54"/>
      <c r="S15" s="54"/>
      <c r="T15" s="54"/>
      <c r="U15" s="54"/>
      <c r="V15" s="54"/>
      <c r="W15" s="54"/>
      <c r="X15" s="54"/>
      <c r="Y15" s="54"/>
      <c r="Z15" s="54"/>
    </row>
    <row r="16" spans="1:26" ht="15.75" outlineLevel="1">
      <c r="A16" s="54"/>
      <c r="B16" s="107" t="s">
        <v>42</v>
      </c>
      <c r="C16" s="108"/>
      <c r="D16" s="108"/>
      <c r="E16" s="108"/>
      <c r="F16" s="108"/>
      <c r="G16" s="101" t="s">
        <v>43</v>
      </c>
      <c r="H16" s="101"/>
      <c r="I16" s="101"/>
      <c r="J16" s="101"/>
      <c r="K16" s="101"/>
      <c r="L16" s="102"/>
      <c r="M16" s="54"/>
      <c r="N16" s="54"/>
      <c r="O16" s="54"/>
      <c r="P16" s="54"/>
      <c r="Q16" s="54"/>
      <c r="R16" s="54"/>
      <c r="S16" s="54"/>
      <c r="T16" s="54"/>
      <c r="U16" s="54"/>
      <c r="V16" s="54"/>
      <c r="W16" s="54"/>
      <c r="X16" s="54"/>
      <c r="Y16" s="54"/>
      <c r="Z16" s="54"/>
    </row>
    <row r="17" spans="1:26" ht="15.75" outlineLevel="1">
      <c r="A17" s="54"/>
      <c r="B17" s="142"/>
      <c r="C17" s="143"/>
      <c r="D17" s="143"/>
      <c r="E17" s="143"/>
      <c r="F17" s="143"/>
      <c r="G17" s="103"/>
      <c r="H17" s="103"/>
      <c r="I17" s="103"/>
      <c r="J17" s="103"/>
      <c r="K17" s="103"/>
      <c r="L17" s="104"/>
      <c r="M17" s="54"/>
      <c r="N17" s="54"/>
      <c r="O17" s="54"/>
      <c r="P17" s="54"/>
      <c r="Q17" s="54"/>
      <c r="R17" s="54"/>
      <c r="S17" s="54"/>
      <c r="T17" s="54"/>
      <c r="U17" s="54"/>
      <c r="V17" s="54"/>
      <c r="W17" s="54"/>
      <c r="X17" s="54"/>
      <c r="Y17" s="54"/>
      <c r="Z17" s="54"/>
    </row>
    <row r="18" spans="1:26" ht="15.75" outlineLevel="1">
      <c r="A18" s="54"/>
      <c r="B18" s="148" t="s">
        <v>8</v>
      </c>
      <c r="C18" s="101"/>
      <c r="D18" s="101"/>
      <c r="E18" s="151" t="s">
        <v>73</v>
      </c>
      <c r="F18" s="151"/>
      <c r="G18" s="151"/>
      <c r="H18" s="151"/>
      <c r="I18" s="151"/>
      <c r="J18" s="151"/>
      <c r="K18" s="151"/>
      <c r="L18" s="152"/>
      <c r="M18" s="54"/>
      <c r="N18" s="54"/>
      <c r="O18" s="54"/>
      <c r="P18" s="54"/>
      <c r="Q18" s="54"/>
      <c r="R18" s="54"/>
      <c r="S18" s="54"/>
      <c r="T18" s="54"/>
      <c r="U18" s="54"/>
      <c r="V18" s="54"/>
      <c r="W18" s="54"/>
      <c r="X18" s="54"/>
      <c r="Y18" s="54"/>
      <c r="Z18" s="54"/>
    </row>
    <row r="19" spans="1:26" ht="16.5" outlineLevel="1" thickBot="1">
      <c r="A19" s="54"/>
      <c r="B19" s="149"/>
      <c r="C19" s="150"/>
      <c r="D19" s="150"/>
      <c r="E19" s="153"/>
      <c r="F19" s="153"/>
      <c r="G19" s="153"/>
      <c r="H19" s="153"/>
      <c r="I19" s="153"/>
      <c r="J19" s="153"/>
      <c r="K19" s="153"/>
      <c r="L19" s="154"/>
      <c r="M19" s="54"/>
      <c r="N19" s="54"/>
      <c r="O19" s="54"/>
      <c r="P19" s="54"/>
      <c r="Q19" s="54"/>
      <c r="R19" s="54"/>
      <c r="S19" s="54"/>
      <c r="T19" s="54"/>
      <c r="U19" s="54"/>
      <c r="V19" s="54"/>
      <c r="W19" s="54"/>
      <c r="X19" s="54"/>
      <c r="Y19" s="54"/>
      <c r="Z19" s="54"/>
    </row>
    <row r="20" spans="1:26" ht="15.75">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5.75">
      <c r="A21" s="54"/>
      <c r="B21" s="123" t="s">
        <v>50</v>
      </c>
      <c r="C21" s="124"/>
      <c r="D21" s="124"/>
      <c r="E21" s="124"/>
      <c r="F21" s="124"/>
      <c r="G21" s="124"/>
      <c r="H21" s="124"/>
      <c r="I21" s="124"/>
      <c r="J21" s="124"/>
      <c r="K21" s="124"/>
      <c r="L21" s="124"/>
      <c r="M21" s="124"/>
      <c r="N21" s="124"/>
      <c r="O21" s="124"/>
      <c r="P21" s="54"/>
      <c r="Q21" s="54"/>
      <c r="R21" s="54"/>
      <c r="S21" s="54"/>
      <c r="T21" s="54"/>
      <c r="U21" s="54"/>
      <c r="V21" s="54"/>
      <c r="W21" s="54"/>
      <c r="X21" s="54"/>
      <c r="Y21" s="54"/>
      <c r="Z21" s="54"/>
    </row>
    <row r="22" spans="1:26" ht="47.25" customHeight="1" outlineLevel="1">
      <c r="A22" s="54"/>
      <c r="B22" s="62" t="s">
        <v>51</v>
      </c>
      <c r="C22" s="63" t="s">
        <v>10</v>
      </c>
      <c r="D22" s="63" t="s">
        <v>45</v>
      </c>
      <c r="E22" s="63" t="s">
        <v>46</v>
      </c>
      <c r="F22" s="63" t="s">
        <v>12</v>
      </c>
      <c r="G22" s="63" t="s">
        <v>52</v>
      </c>
      <c r="H22" s="63" t="s">
        <v>55</v>
      </c>
      <c r="I22" s="63" t="s">
        <v>56</v>
      </c>
      <c r="J22" s="63" t="s">
        <v>53</v>
      </c>
      <c r="K22" s="64" t="s">
        <v>54</v>
      </c>
      <c r="L22" s="63" t="s">
        <v>67</v>
      </c>
      <c r="M22" s="63" t="s">
        <v>68</v>
      </c>
      <c r="N22" s="63" t="s">
        <v>83</v>
      </c>
      <c r="O22" s="63" t="s">
        <v>82</v>
      </c>
      <c r="P22" s="54"/>
      <c r="Q22" s="54"/>
      <c r="R22" s="54"/>
      <c r="S22" s="54"/>
      <c r="T22" s="54"/>
      <c r="U22" s="54"/>
      <c r="V22" s="54"/>
      <c r="W22" s="54"/>
      <c r="X22" s="54"/>
      <c r="Y22" s="54"/>
      <c r="Z22" s="54"/>
    </row>
    <row r="23" spans="1:26" ht="36.75" customHeight="1" outlineLevel="1">
      <c r="A23" s="54"/>
      <c r="B23" s="65" t="s">
        <v>86</v>
      </c>
      <c r="C23" s="66">
        <f t="shared" ref="C23:C55" ca="1" si="0">IFERROR(INDIRECT("'"&amp;B23&amp;"'!D20"), "")</f>
        <v>0</v>
      </c>
      <c r="D23" s="67">
        <f t="shared" ref="D23:D55" ca="1" si="1">IFERROR(INDIRECT("'"&amp;B23&amp;"'!D21"), "")</f>
        <v>0</v>
      </c>
      <c r="E23" s="66">
        <f t="shared" ref="E23:E55" ca="1" si="2">IFERROR(INDIRECT("'"&amp;B23&amp;"'!G23"), "")</f>
        <v>0</v>
      </c>
      <c r="F23" s="66">
        <f t="shared" ref="F23:F55" ca="1" si="3">IFERROR(INDIRECT("'"&amp;B23&amp;"'!J21"), "")</f>
        <v>0</v>
      </c>
      <c r="G23" s="66">
        <f t="shared" ref="G23:G55" ca="1" si="4">IFERROR(INDIRECT("'"&amp;B23&amp;"'!D43"), "")</f>
        <v>0</v>
      </c>
      <c r="H23" s="66">
        <f t="shared" ref="H23:H55" ca="1" si="5">IFERROR(INDIRECT("'"&amp;B23&amp;"'!D72"), "")</f>
        <v>0</v>
      </c>
      <c r="I23" s="66">
        <f t="shared" ref="I23:I55" ca="1" si="6">IFERROR(INDIRECT("'"&amp;B23&amp;"'!D73"), "")</f>
        <v>0</v>
      </c>
      <c r="J23" s="68" t="str">
        <f t="shared" ref="J23:J55" ca="1" si="7">IFERROR(INDIRECT("'"&amp;B23&amp;"'!I72"), "")</f>
        <v/>
      </c>
      <c r="K23" s="69" t="str">
        <f t="shared" ref="K23:K55" ca="1" si="8">IFERROR(INDIRECT("'"&amp;B23&amp;"'!I73"), "")</f>
        <v/>
      </c>
      <c r="L23" s="70" t="str">
        <f t="shared" ref="L23:L55" ca="1" si="9">IFERROR(INDIRECT("'"&amp;B23&amp;"'!D74"), "")</f>
        <v/>
      </c>
      <c r="M23" s="70" t="str">
        <f t="shared" ref="M23:M55" ca="1" si="10">IFERROR(INDIRECT("'"&amp;B23&amp;"'!F75"), "")</f>
        <v/>
      </c>
      <c r="N23" s="71">
        <f t="shared" ref="N23:N55" ca="1" si="11">IFERROR(INDIRECT("'"&amp;B23&amp;"'!M73"), "")</f>
        <v>0</v>
      </c>
      <c r="O23" s="72">
        <f t="shared" ref="O23:O55" ca="1" si="12">IFERROR(INDIRECT("'"&amp;B23&amp;"'!M75"), "")</f>
        <v>0</v>
      </c>
      <c r="P23" s="54"/>
      <c r="Q23" s="54"/>
      <c r="R23" s="54"/>
      <c r="S23" s="54"/>
      <c r="T23" s="54"/>
      <c r="U23" s="54"/>
      <c r="V23" s="54"/>
      <c r="W23" s="54"/>
      <c r="X23" s="54"/>
      <c r="Y23" s="54"/>
      <c r="Z23" s="54"/>
    </row>
    <row r="24" spans="1:26" ht="36.75" customHeight="1" outlineLevel="1">
      <c r="A24" s="54"/>
      <c r="B24" s="65" t="s">
        <v>87</v>
      </c>
      <c r="C24" s="66">
        <f t="shared" ca="1" si="0"/>
        <v>0</v>
      </c>
      <c r="D24" s="67">
        <f t="shared" ca="1" si="1"/>
        <v>0</v>
      </c>
      <c r="E24" s="66">
        <f t="shared" ca="1" si="2"/>
        <v>0</v>
      </c>
      <c r="F24" s="66">
        <f t="shared" ca="1" si="3"/>
        <v>0</v>
      </c>
      <c r="G24" s="66">
        <f t="shared" ca="1" si="4"/>
        <v>0</v>
      </c>
      <c r="H24" s="66">
        <f t="shared" ca="1" si="5"/>
        <v>0</v>
      </c>
      <c r="I24" s="66">
        <f t="shared" ca="1" si="6"/>
        <v>0</v>
      </c>
      <c r="J24" s="68" t="str">
        <f t="shared" ca="1" si="7"/>
        <v/>
      </c>
      <c r="K24" s="69" t="str">
        <f t="shared" ca="1" si="8"/>
        <v/>
      </c>
      <c r="L24" s="67" t="str">
        <f t="shared" ca="1" si="9"/>
        <v/>
      </c>
      <c r="M24" s="67" t="str">
        <f t="shared" ca="1" si="10"/>
        <v/>
      </c>
      <c r="N24" s="71">
        <f t="shared" ca="1" si="11"/>
        <v>0</v>
      </c>
      <c r="O24" s="72">
        <f t="shared" ca="1" si="12"/>
        <v>0</v>
      </c>
      <c r="P24" s="54"/>
      <c r="Q24" s="54"/>
      <c r="R24" s="54"/>
      <c r="S24" s="54"/>
      <c r="T24" s="54"/>
      <c r="U24" s="54"/>
      <c r="V24" s="54"/>
      <c r="W24" s="54"/>
      <c r="X24" s="54"/>
      <c r="Y24" s="54"/>
      <c r="Z24" s="54"/>
    </row>
    <row r="25" spans="1:26" ht="36.75" customHeight="1" outlineLevel="1">
      <c r="A25" s="54"/>
      <c r="B25" s="65" t="s">
        <v>88</v>
      </c>
      <c r="C25" s="66">
        <f t="shared" ca="1" si="0"/>
        <v>0</v>
      </c>
      <c r="D25" s="67">
        <f t="shared" ca="1" si="1"/>
        <v>0</v>
      </c>
      <c r="E25" s="66">
        <f t="shared" ca="1" si="2"/>
        <v>0</v>
      </c>
      <c r="F25" s="66">
        <f t="shared" ca="1" si="3"/>
        <v>0</v>
      </c>
      <c r="G25" s="66">
        <f t="shared" ca="1" si="4"/>
        <v>0</v>
      </c>
      <c r="H25" s="66">
        <f t="shared" ca="1" si="5"/>
        <v>0</v>
      </c>
      <c r="I25" s="66">
        <f t="shared" ca="1" si="6"/>
        <v>0</v>
      </c>
      <c r="J25" s="68" t="str">
        <f t="shared" ca="1" si="7"/>
        <v/>
      </c>
      <c r="K25" s="69" t="str">
        <f t="shared" ca="1" si="8"/>
        <v/>
      </c>
      <c r="L25" s="67" t="str">
        <f t="shared" ca="1" si="9"/>
        <v/>
      </c>
      <c r="M25" s="67" t="str">
        <f t="shared" ca="1" si="10"/>
        <v/>
      </c>
      <c r="N25" s="71">
        <f t="shared" ca="1" si="11"/>
        <v>0</v>
      </c>
      <c r="O25" s="72">
        <f t="shared" ca="1" si="12"/>
        <v>0</v>
      </c>
      <c r="P25" s="54"/>
      <c r="Q25" s="54"/>
      <c r="R25" s="54"/>
      <c r="S25" s="54"/>
      <c r="T25" s="54"/>
      <c r="U25" s="54"/>
      <c r="V25" s="54"/>
      <c r="W25" s="54"/>
      <c r="X25" s="54"/>
      <c r="Y25" s="54"/>
      <c r="Z25" s="54"/>
    </row>
    <row r="26" spans="1:26" ht="36.75" customHeight="1" outlineLevel="1">
      <c r="A26" s="54"/>
      <c r="B26" s="65"/>
      <c r="C26" s="66" t="str">
        <f t="shared" ca="1" si="0"/>
        <v/>
      </c>
      <c r="D26" s="67" t="str">
        <f t="shared" ca="1" si="1"/>
        <v/>
      </c>
      <c r="E26" s="66" t="str">
        <f t="shared" ca="1" si="2"/>
        <v/>
      </c>
      <c r="F26" s="66" t="str">
        <f t="shared" ca="1" si="3"/>
        <v/>
      </c>
      <c r="G26" s="66" t="str">
        <f t="shared" ca="1" si="4"/>
        <v/>
      </c>
      <c r="H26" s="66" t="str">
        <f t="shared" ca="1" si="5"/>
        <v/>
      </c>
      <c r="I26" s="66" t="str">
        <f t="shared" ca="1" si="6"/>
        <v/>
      </c>
      <c r="J26" s="68" t="str">
        <f t="shared" ca="1" si="7"/>
        <v/>
      </c>
      <c r="K26" s="69" t="str">
        <f t="shared" ca="1" si="8"/>
        <v/>
      </c>
      <c r="L26" s="67" t="str">
        <f t="shared" ca="1" si="9"/>
        <v/>
      </c>
      <c r="M26" s="67" t="str">
        <f t="shared" ca="1" si="10"/>
        <v/>
      </c>
      <c r="N26" s="71" t="str">
        <f t="shared" ca="1" si="11"/>
        <v/>
      </c>
      <c r="O26" s="72" t="str">
        <f t="shared" ca="1" si="12"/>
        <v/>
      </c>
      <c r="P26" s="54"/>
      <c r="Q26" s="54"/>
      <c r="R26" s="54"/>
      <c r="S26" s="54"/>
      <c r="T26" s="54"/>
      <c r="U26" s="54"/>
      <c r="V26" s="54"/>
      <c r="W26" s="54"/>
      <c r="X26" s="54"/>
      <c r="Y26" s="54"/>
      <c r="Z26" s="54"/>
    </row>
    <row r="27" spans="1:26" ht="36.75" customHeight="1" outlineLevel="1">
      <c r="A27" s="54"/>
      <c r="B27" s="65"/>
      <c r="C27" s="66" t="str">
        <f t="shared" ca="1" si="0"/>
        <v/>
      </c>
      <c r="D27" s="67" t="str">
        <f t="shared" ca="1" si="1"/>
        <v/>
      </c>
      <c r="E27" s="66" t="str">
        <f t="shared" ca="1" si="2"/>
        <v/>
      </c>
      <c r="F27" s="66" t="str">
        <f t="shared" ca="1" si="3"/>
        <v/>
      </c>
      <c r="G27" s="66" t="str">
        <f t="shared" ca="1" si="4"/>
        <v/>
      </c>
      <c r="H27" s="66" t="str">
        <f t="shared" ca="1" si="5"/>
        <v/>
      </c>
      <c r="I27" s="66" t="str">
        <f t="shared" ca="1" si="6"/>
        <v/>
      </c>
      <c r="J27" s="68" t="str">
        <f t="shared" ca="1" si="7"/>
        <v/>
      </c>
      <c r="K27" s="69" t="str">
        <f t="shared" ca="1" si="8"/>
        <v/>
      </c>
      <c r="L27" s="67" t="str">
        <f t="shared" ca="1" si="9"/>
        <v/>
      </c>
      <c r="M27" s="67" t="str">
        <f t="shared" ca="1" si="10"/>
        <v/>
      </c>
      <c r="N27" s="71" t="str">
        <f t="shared" ca="1" si="11"/>
        <v/>
      </c>
      <c r="O27" s="72" t="str">
        <f t="shared" ca="1" si="12"/>
        <v/>
      </c>
      <c r="P27" s="54"/>
      <c r="Q27" s="54"/>
      <c r="R27" s="54"/>
      <c r="S27" s="54"/>
      <c r="T27" s="54"/>
      <c r="U27" s="54"/>
      <c r="V27" s="54"/>
      <c r="W27" s="54"/>
      <c r="X27" s="54"/>
      <c r="Y27" s="54"/>
      <c r="Z27" s="54"/>
    </row>
    <row r="28" spans="1:26" ht="36.75" customHeight="1" outlineLevel="1">
      <c r="A28" s="54"/>
      <c r="B28" s="65"/>
      <c r="C28" s="66" t="str">
        <f t="shared" ca="1" si="0"/>
        <v/>
      </c>
      <c r="D28" s="67" t="str">
        <f t="shared" ca="1" si="1"/>
        <v/>
      </c>
      <c r="E28" s="66" t="str">
        <f t="shared" ca="1" si="2"/>
        <v/>
      </c>
      <c r="F28" s="66" t="str">
        <f t="shared" ca="1" si="3"/>
        <v/>
      </c>
      <c r="G28" s="66" t="str">
        <f t="shared" ca="1" si="4"/>
        <v/>
      </c>
      <c r="H28" s="66" t="str">
        <f t="shared" ca="1" si="5"/>
        <v/>
      </c>
      <c r="I28" s="66" t="str">
        <f t="shared" ca="1" si="6"/>
        <v/>
      </c>
      <c r="J28" s="68" t="str">
        <f t="shared" ca="1" si="7"/>
        <v/>
      </c>
      <c r="K28" s="69" t="str">
        <f t="shared" ca="1" si="8"/>
        <v/>
      </c>
      <c r="L28" s="67" t="str">
        <f t="shared" ca="1" si="9"/>
        <v/>
      </c>
      <c r="M28" s="67" t="str">
        <f t="shared" ca="1" si="10"/>
        <v/>
      </c>
      <c r="N28" s="71" t="str">
        <f t="shared" ca="1" si="11"/>
        <v/>
      </c>
      <c r="O28" s="72" t="str">
        <f t="shared" ca="1" si="12"/>
        <v/>
      </c>
      <c r="P28" s="54"/>
      <c r="Q28" s="54"/>
      <c r="R28" s="54"/>
      <c r="S28" s="54"/>
      <c r="T28" s="54"/>
      <c r="U28" s="54"/>
      <c r="V28" s="54"/>
      <c r="W28" s="54"/>
      <c r="X28" s="54"/>
      <c r="Y28" s="54"/>
      <c r="Z28" s="54"/>
    </row>
    <row r="29" spans="1:26" ht="36.75" customHeight="1" outlineLevel="1">
      <c r="A29" s="54"/>
      <c r="B29" s="65"/>
      <c r="C29" s="66" t="str">
        <f t="shared" ca="1" si="0"/>
        <v/>
      </c>
      <c r="D29" s="67" t="str">
        <f t="shared" ca="1" si="1"/>
        <v/>
      </c>
      <c r="E29" s="66" t="str">
        <f t="shared" ca="1" si="2"/>
        <v/>
      </c>
      <c r="F29" s="66" t="str">
        <f t="shared" ca="1" si="3"/>
        <v/>
      </c>
      <c r="G29" s="66" t="str">
        <f t="shared" ca="1" si="4"/>
        <v/>
      </c>
      <c r="H29" s="66" t="str">
        <f t="shared" ca="1" si="5"/>
        <v/>
      </c>
      <c r="I29" s="66" t="str">
        <f t="shared" ca="1" si="6"/>
        <v/>
      </c>
      <c r="J29" s="68" t="str">
        <f t="shared" ca="1" si="7"/>
        <v/>
      </c>
      <c r="K29" s="69" t="str">
        <f t="shared" ca="1" si="8"/>
        <v/>
      </c>
      <c r="L29" s="67" t="str">
        <f t="shared" ca="1" si="9"/>
        <v/>
      </c>
      <c r="M29" s="67" t="str">
        <f t="shared" ca="1" si="10"/>
        <v/>
      </c>
      <c r="N29" s="71" t="str">
        <f t="shared" ca="1" si="11"/>
        <v/>
      </c>
      <c r="O29" s="72" t="str">
        <f t="shared" ca="1" si="12"/>
        <v/>
      </c>
      <c r="P29" s="54"/>
      <c r="Q29" s="54"/>
      <c r="R29" s="54"/>
      <c r="S29" s="54"/>
      <c r="T29" s="54"/>
      <c r="U29" s="54"/>
      <c r="V29" s="54"/>
      <c r="W29" s="54"/>
      <c r="X29" s="54"/>
      <c r="Y29" s="54"/>
      <c r="Z29" s="54"/>
    </row>
    <row r="30" spans="1:26" ht="36.75" customHeight="1" outlineLevel="1">
      <c r="A30" s="54"/>
      <c r="B30" s="65"/>
      <c r="C30" s="66" t="str">
        <f t="shared" ca="1" si="0"/>
        <v/>
      </c>
      <c r="D30" s="67" t="str">
        <f t="shared" ca="1" si="1"/>
        <v/>
      </c>
      <c r="E30" s="66" t="str">
        <f t="shared" ca="1" si="2"/>
        <v/>
      </c>
      <c r="F30" s="66" t="str">
        <f t="shared" ca="1" si="3"/>
        <v/>
      </c>
      <c r="G30" s="66" t="str">
        <f t="shared" ca="1" si="4"/>
        <v/>
      </c>
      <c r="H30" s="66" t="str">
        <f t="shared" ca="1" si="5"/>
        <v/>
      </c>
      <c r="I30" s="66" t="str">
        <f t="shared" ca="1" si="6"/>
        <v/>
      </c>
      <c r="J30" s="68" t="str">
        <f t="shared" ca="1" si="7"/>
        <v/>
      </c>
      <c r="K30" s="69" t="str">
        <f t="shared" ca="1" si="8"/>
        <v/>
      </c>
      <c r="L30" s="67" t="str">
        <f t="shared" ca="1" si="9"/>
        <v/>
      </c>
      <c r="M30" s="67" t="str">
        <f t="shared" ca="1" si="10"/>
        <v/>
      </c>
      <c r="N30" s="71" t="str">
        <f t="shared" ca="1" si="11"/>
        <v/>
      </c>
      <c r="O30" s="72" t="str">
        <f t="shared" ca="1" si="12"/>
        <v/>
      </c>
      <c r="P30" s="54"/>
      <c r="Q30" s="54"/>
      <c r="R30" s="54"/>
      <c r="S30" s="54"/>
      <c r="T30" s="54"/>
      <c r="U30" s="54"/>
      <c r="V30" s="54"/>
      <c r="W30" s="54"/>
      <c r="X30" s="54"/>
      <c r="Y30" s="54"/>
      <c r="Z30" s="54"/>
    </row>
    <row r="31" spans="1:26" ht="36.75" customHeight="1" outlineLevel="1">
      <c r="A31" s="54"/>
      <c r="B31" s="65"/>
      <c r="C31" s="66" t="str">
        <f t="shared" ca="1" si="0"/>
        <v/>
      </c>
      <c r="D31" s="67" t="str">
        <f t="shared" ca="1" si="1"/>
        <v/>
      </c>
      <c r="E31" s="66" t="str">
        <f t="shared" ca="1" si="2"/>
        <v/>
      </c>
      <c r="F31" s="66" t="str">
        <f t="shared" ca="1" si="3"/>
        <v/>
      </c>
      <c r="G31" s="66" t="str">
        <f t="shared" ca="1" si="4"/>
        <v/>
      </c>
      <c r="H31" s="66" t="str">
        <f t="shared" ca="1" si="5"/>
        <v/>
      </c>
      <c r="I31" s="66" t="str">
        <f t="shared" ca="1" si="6"/>
        <v/>
      </c>
      <c r="J31" s="68" t="str">
        <f t="shared" ca="1" si="7"/>
        <v/>
      </c>
      <c r="K31" s="69" t="str">
        <f t="shared" ca="1" si="8"/>
        <v/>
      </c>
      <c r="L31" s="67" t="str">
        <f t="shared" ca="1" si="9"/>
        <v/>
      </c>
      <c r="M31" s="67" t="str">
        <f t="shared" ca="1" si="10"/>
        <v/>
      </c>
      <c r="N31" s="71" t="str">
        <f t="shared" ca="1" si="11"/>
        <v/>
      </c>
      <c r="O31" s="72" t="str">
        <f t="shared" ca="1" si="12"/>
        <v/>
      </c>
      <c r="P31" s="54"/>
      <c r="Q31" s="54"/>
      <c r="R31" s="54"/>
      <c r="S31" s="54"/>
      <c r="T31" s="54"/>
      <c r="U31" s="54"/>
      <c r="V31" s="54"/>
      <c r="W31" s="54"/>
      <c r="X31" s="54"/>
      <c r="Y31" s="54"/>
      <c r="Z31" s="54"/>
    </row>
    <row r="32" spans="1:26" ht="36.75" customHeight="1" outlineLevel="1">
      <c r="A32" s="54"/>
      <c r="B32" s="65"/>
      <c r="C32" s="66" t="str">
        <f t="shared" ca="1" si="0"/>
        <v/>
      </c>
      <c r="D32" s="67" t="str">
        <f t="shared" ca="1" si="1"/>
        <v/>
      </c>
      <c r="E32" s="66" t="str">
        <f t="shared" ca="1" si="2"/>
        <v/>
      </c>
      <c r="F32" s="66" t="str">
        <f t="shared" ca="1" si="3"/>
        <v/>
      </c>
      <c r="G32" s="66" t="str">
        <f t="shared" ca="1" si="4"/>
        <v/>
      </c>
      <c r="H32" s="66" t="str">
        <f t="shared" ca="1" si="5"/>
        <v/>
      </c>
      <c r="I32" s="66" t="str">
        <f t="shared" ca="1" si="6"/>
        <v/>
      </c>
      <c r="J32" s="68" t="str">
        <f t="shared" ca="1" si="7"/>
        <v/>
      </c>
      <c r="K32" s="69" t="str">
        <f t="shared" ca="1" si="8"/>
        <v/>
      </c>
      <c r="L32" s="67" t="str">
        <f t="shared" ca="1" si="9"/>
        <v/>
      </c>
      <c r="M32" s="67" t="str">
        <f t="shared" ca="1" si="10"/>
        <v/>
      </c>
      <c r="N32" s="71" t="str">
        <f t="shared" ca="1" si="11"/>
        <v/>
      </c>
      <c r="O32" s="72" t="str">
        <f t="shared" ca="1" si="12"/>
        <v/>
      </c>
      <c r="P32" s="54"/>
      <c r="Q32" s="54"/>
      <c r="R32" s="54"/>
      <c r="S32" s="54"/>
      <c r="T32" s="54"/>
      <c r="U32" s="54"/>
      <c r="V32" s="54"/>
      <c r="W32" s="54"/>
      <c r="X32" s="54"/>
      <c r="Y32" s="54"/>
      <c r="Z32" s="54"/>
    </row>
    <row r="33" spans="1:26" ht="36.75" customHeight="1" outlineLevel="1">
      <c r="A33" s="54"/>
      <c r="B33" s="65"/>
      <c r="C33" s="66" t="str">
        <f t="shared" ca="1" si="0"/>
        <v/>
      </c>
      <c r="D33" s="67" t="str">
        <f t="shared" ca="1" si="1"/>
        <v/>
      </c>
      <c r="E33" s="66" t="str">
        <f t="shared" ca="1" si="2"/>
        <v/>
      </c>
      <c r="F33" s="66" t="str">
        <f t="shared" ca="1" si="3"/>
        <v/>
      </c>
      <c r="G33" s="66" t="str">
        <f t="shared" ca="1" si="4"/>
        <v/>
      </c>
      <c r="H33" s="66" t="str">
        <f t="shared" ca="1" si="5"/>
        <v/>
      </c>
      <c r="I33" s="66" t="str">
        <f t="shared" ca="1" si="6"/>
        <v/>
      </c>
      <c r="J33" s="68" t="str">
        <f t="shared" ca="1" si="7"/>
        <v/>
      </c>
      <c r="K33" s="69" t="str">
        <f t="shared" ca="1" si="8"/>
        <v/>
      </c>
      <c r="L33" s="67" t="str">
        <f t="shared" ca="1" si="9"/>
        <v/>
      </c>
      <c r="M33" s="67" t="str">
        <f t="shared" ca="1" si="10"/>
        <v/>
      </c>
      <c r="N33" s="71" t="str">
        <f t="shared" ca="1" si="11"/>
        <v/>
      </c>
      <c r="O33" s="72" t="str">
        <f t="shared" ca="1" si="12"/>
        <v/>
      </c>
      <c r="P33" s="54"/>
      <c r="Q33" s="54"/>
      <c r="R33" s="54"/>
      <c r="S33" s="54"/>
      <c r="T33" s="54"/>
      <c r="U33" s="54"/>
      <c r="V33" s="54"/>
      <c r="W33" s="54"/>
      <c r="X33" s="54"/>
      <c r="Y33" s="54"/>
      <c r="Z33" s="54"/>
    </row>
    <row r="34" spans="1:26" ht="36.75" customHeight="1" outlineLevel="1">
      <c r="A34" s="54"/>
      <c r="B34" s="65"/>
      <c r="C34" s="66" t="str">
        <f t="shared" ca="1" si="0"/>
        <v/>
      </c>
      <c r="D34" s="67" t="str">
        <f t="shared" ca="1" si="1"/>
        <v/>
      </c>
      <c r="E34" s="66" t="str">
        <f t="shared" ca="1" si="2"/>
        <v/>
      </c>
      <c r="F34" s="66" t="str">
        <f t="shared" ca="1" si="3"/>
        <v/>
      </c>
      <c r="G34" s="66" t="str">
        <f t="shared" ca="1" si="4"/>
        <v/>
      </c>
      <c r="H34" s="66" t="str">
        <f t="shared" ca="1" si="5"/>
        <v/>
      </c>
      <c r="I34" s="66" t="str">
        <f t="shared" ca="1" si="6"/>
        <v/>
      </c>
      <c r="J34" s="68" t="str">
        <f t="shared" ca="1" si="7"/>
        <v/>
      </c>
      <c r="K34" s="69" t="str">
        <f t="shared" ca="1" si="8"/>
        <v/>
      </c>
      <c r="L34" s="67" t="str">
        <f t="shared" ca="1" si="9"/>
        <v/>
      </c>
      <c r="M34" s="67" t="str">
        <f t="shared" ca="1" si="10"/>
        <v/>
      </c>
      <c r="N34" s="71" t="str">
        <f t="shared" ca="1" si="11"/>
        <v/>
      </c>
      <c r="O34" s="72" t="str">
        <f t="shared" ca="1" si="12"/>
        <v/>
      </c>
      <c r="P34" s="54"/>
      <c r="Q34" s="54"/>
      <c r="R34" s="54"/>
      <c r="S34" s="54"/>
      <c r="T34" s="54"/>
      <c r="U34" s="54"/>
      <c r="V34" s="54"/>
      <c r="W34" s="54"/>
      <c r="X34" s="54"/>
      <c r="Y34" s="54"/>
      <c r="Z34" s="54"/>
    </row>
    <row r="35" spans="1:26" ht="36.75" customHeight="1" outlineLevel="1">
      <c r="A35" s="54"/>
      <c r="B35" s="65"/>
      <c r="C35" s="66" t="str">
        <f t="shared" ca="1" si="0"/>
        <v/>
      </c>
      <c r="D35" s="67" t="str">
        <f t="shared" ca="1" si="1"/>
        <v/>
      </c>
      <c r="E35" s="66" t="str">
        <f t="shared" ca="1" si="2"/>
        <v/>
      </c>
      <c r="F35" s="66" t="str">
        <f t="shared" ca="1" si="3"/>
        <v/>
      </c>
      <c r="G35" s="66" t="str">
        <f t="shared" ca="1" si="4"/>
        <v/>
      </c>
      <c r="H35" s="66" t="str">
        <f t="shared" ca="1" si="5"/>
        <v/>
      </c>
      <c r="I35" s="66" t="str">
        <f t="shared" ca="1" si="6"/>
        <v/>
      </c>
      <c r="J35" s="68" t="str">
        <f t="shared" ca="1" si="7"/>
        <v/>
      </c>
      <c r="K35" s="69" t="str">
        <f t="shared" ca="1" si="8"/>
        <v/>
      </c>
      <c r="L35" s="67" t="str">
        <f t="shared" ca="1" si="9"/>
        <v/>
      </c>
      <c r="M35" s="67" t="str">
        <f t="shared" ca="1" si="10"/>
        <v/>
      </c>
      <c r="N35" s="71" t="str">
        <f t="shared" ca="1" si="11"/>
        <v/>
      </c>
      <c r="O35" s="72" t="str">
        <f t="shared" ca="1" si="12"/>
        <v/>
      </c>
      <c r="P35" s="54"/>
      <c r="Q35" s="54"/>
      <c r="R35" s="54"/>
      <c r="S35" s="54"/>
      <c r="T35" s="54"/>
      <c r="U35" s="54"/>
      <c r="V35" s="54"/>
      <c r="W35" s="54"/>
      <c r="X35" s="54"/>
      <c r="Y35" s="54"/>
      <c r="Z35" s="54"/>
    </row>
    <row r="36" spans="1:26" ht="36.75" customHeight="1" outlineLevel="1">
      <c r="A36" s="54"/>
      <c r="B36" s="65"/>
      <c r="C36" s="66" t="str">
        <f t="shared" ca="1" si="0"/>
        <v/>
      </c>
      <c r="D36" s="67" t="str">
        <f t="shared" ca="1" si="1"/>
        <v/>
      </c>
      <c r="E36" s="66" t="str">
        <f t="shared" ca="1" si="2"/>
        <v/>
      </c>
      <c r="F36" s="66" t="str">
        <f t="shared" ca="1" si="3"/>
        <v/>
      </c>
      <c r="G36" s="66" t="str">
        <f t="shared" ca="1" si="4"/>
        <v/>
      </c>
      <c r="H36" s="66" t="str">
        <f t="shared" ca="1" si="5"/>
        <v/>
      </c>
      <c r="I36" s="66" t="str">
        <f t="shared" ca="1" si="6"/>
        <v/>
      </c>
      <c r="J36" s="68" t="str">
        <f t="shared" ca="1" si="7"/>
        <v/>
      </c>
      <c r="K36" s="69" t="str">
        <f t="shared" ca="1" si="8"/>
        <v/>
      </c>
      <c r="L36" s="67" t="str">
        <f t="shared" ca="1" si="9"/>
        <v/>
      </c>
      <c r="M36" s="67" t="str">
        <f t="shared" ca="1" si="10"/>
        <v/>
      </c>
      <c r="N36" s="71" t="str">
        <f t="shared" ca="1" si="11"/>
        <v/>
      </c>
      <c r="O36" s="72" t="str">
        <f t="shared" ca="1" si="12"/>
        <v/>
      </c>
      <c r="P36" s="54"/>
      <c r="Q36" s="54"/>
      <c r="R36" s="54"/>
      <c r="S36" s="54"/>
      <c r="T36" s="54"/>
      <c r="U36" s="54"/>
      <c r="V36" s="54"/>
      <c r="W36" s="54"/>
      <c r="X36" s="54"/>
      <c r="Y36" s="54"/>
      <c r="Z36" s="54"/>
    </row>
    <row r="37" spans="1:26" ht="36.75" customHeight="1" outlineLevel="1">
      <c r="A37" s="54"/>
      <c r="B37" s="65"/>
      <c r="C37" s="66" t="str">
        <f t="shared" ca="1" si="0"/>
        <v/>
      </c>
      <c r="D37" s="67" t="str">
        <f t="shared" ca="1" si="1"/>
        <v/>
      </c>
      <c r="E37" s="66" t="str">
        <f t="shared" ca="1" si="2"/>
        <v/>
      </c>
      <c r="F37" s="66" t="str">
        <f t="shared" ca="1" si="3"/>
        <v/>
      </c>
      <c r="G37" s="66" t="str">
        <f t="shared" ca="1" si="4"/>
        <v/>
      </c>
      <c r="H37" s="66" t="str">
        <f t="shared" ca="1" si="5"/>
        <v/>
      </c>
      <c r="I37" s="66" t="str">
        <f t="shared" ca="1" si="6"/>
        <v/>
      </c>
      <c r="J37" s="68" t="str">
        <f t="shared" ca="1" si="7"/>
        <v/>
      </c>
      <c r="K37" s="69" t="str">
        <f t="shared" ca="1" si="8"/>
        <v/>
      </c>
      <c r="L37" s="67" t="str">
        <f t="shared" ca="1" si="9"/>
        <v/>
      </c>
      <c r="M37" s="67" t="str">
        <f t="shared" ca="1" si="10"/>
        <v/>
      </c>
      <c r="N37" s="71" t="str">
        <f t="shared" ca="1" si="11"/>
        <v/>
      </c>
      <c r="O37" s="72" t="str">
        <f t="shared" ca="1" si="12"/>
        <v/>
      </c>
      <c r="P37" s="54"/>
      <c r="Q37" s="54"/>
      <c r="R37" s="54"/>
      <c r="S37" s="54"/>
      <c r="T37" s="54"/>
      <c r="U37" s="54"/>
      <c r="V37" s="54"/>
      <c r="W37" s="54"/>
      <c r="X37" s="54"/>
      <c r="Y37" s="54"/>
      <c r="Z37" s="54"/>
    </row>
    <row r="38" spans="1:26" ht="36.75" customHeight="1" outlineLevel="1">
      <c r="A38" s="54"/>
      <c r="B38" s="65"/>
      <c r="C38" s="66" t="str">
        <f t="shared" ca="1" si="0"/>
        <v/>
      </c>
      <c r="D38" s="67" t="str">
        <f t="shared" ca="1" si="1"/>
        <v/>
      </c>
      <c r="E38" s="66" t="str">
        <f t="shared" ca="1" si="2"/>
        <v/>
      </c>
      <c r="F38" s="66" t="str">
        <f t="shared" ca="1" si="3"/>
        <v/>
      </c>
      <c r="G38" s="66" t="str">
        <f t="shared" ca="1" si="4"/>
        <v/>
      </c>
      <c r="H38" s="66" t="str">
        <f t="shared" ca="1" si="5"/>
        <v/>
      </c>
      <c r="I38" s="66" t="str">
        <f t="shared" ca="1" si="6"/>
        <v/>
      </c>
      <c r="J38" s="68" t="str">
        <f t="shared" ca="1" si="7"/>
        <v/>
      </c>
      <c r="K38" s="69" t="str">
        <f t="shared" ca="1" si="8"/>
        <v/>
      </c>
      <c r="L38" s="67" t="str">
        <f t="shared" ca="1" si="9"/>
        <v/>
      </c>
      <c r="M38" s="67" t="str">
        <f t="shared" ca="1" si="10"/>
        <v/>
      </c>
      <c r="N38" s="71" t="str">
        <f t="shared" ca="1" si="11"/>
        <v/>
      </c>
      <c r="O38" s="72" t="str">
        <f t="shared" ca="1" si="12"/>
        <v/>
      </c>
      <c r="P38" s="54"/>
      <c r="Q38" s="54"/>
      <c r="R38" s="54"/>
      <c r="S38" s="54"/>
      <c r="T38" s="54"/>
      <c r="U38" s="54"/>
      <c r="V38" s="54"/>
      <c r="W38" s="54"/>
      <c r="X38" s="54"/>
      <c r="Y38" s="54"/>
      <c r="Z38" s="54"/>
    </row>
    <row r="39" spans="1:26" ht="36.75" customHeight="1" outlineLevel="1">
      <c r="A39" s="54"/>
      <c r="B39" s="65"/>
      <c r="C39" s="66" t="str">
        <f t="shared" ca="1" si="0"/>
        <v/>
      </c>
      <c r="D39" s="67" t="str">
        <f t="shared" ca="1" si="1"/>
        <v/>
      </c>
      <c r="E39" s="66" t="str">
        <f t="shared" ca="1" si="2"/>
        <v/>
      </c>
      <c r="F39" s="66" t="str">
        <f t="shared" ca="1" si="3"/>
        <v/>
      </c>
      <c r="G39" s="66" t="str">
        <f t="shared" ca="1" si="4"/>
        <v/>
      </c>
      <c r="H39" s="66" t="str">
        <f t="shared" ca="1" si="5"/>
        <v/>
      </c>
      <c r="I39" s="66" t="str">
        <f t="shared" ca="1" si="6"/>
        <v/>
      </c>
      <c r="J39" s="68" t="str">
        <f t="shared" ca="1" si="7"/>
        <v/>
      </c>
      <c r="K39" s="69" t="str">
        <f t="shared" ca="1" si="8"/>
        <v/>
      </c>
      <c r="L39" s="67" t="str">
        <f t="shared" ca="1" si="9"/>
        <v/>
      </c>
      <c r="M39" s="67" t="str">
        <f t="shared" ca="1" si="10"/>
        <v/>
      </c>
      <c r="N39" s="71" t="str">
        <f t="shared" ca="1" si="11"/>
        <v/>
      </c>
      <c r="O39" s="72" t="str">
        <f t="shared" ca="1" si="12"/>
        <v/>
      </c>
      <c r="P39" s="54"/>
      <c r="Q39" s="54"/>
      <c r="R39" s="54"/>
      <c r="S39" s="54"/>
      <c r="T39" s="54"/>
      <c r="U39" s="54"/>
      <c r="V39" s="54"/>
      <c r="W39" s="54"/>
      <c r="X39" s="54"/>
      <c r="Y39" s="54"/>
      <c r="Z39" s="54"/>
    </row>
    <row r="40" spans="1:26" ht="36.75" customHeight="1" outlineLevel="1">
      <c r="A40" s="54"/>
      <c r="B40" s="65"/>
      <c r="C40" s="66" t="str">
        <f t="shared" ca="1" si="0"/>
        <v/>
      </c>
      <c r="D40" s="67" t="str">
        <f t="shared" ca="1" si="1"/>
        <v/>
      </c>
      <c r="E40" s="66" t="str">
        <f t="shared" ca="1" si="2"/>
        <v/>
      </c>
      <c r="F40" s="66" t="str">
        <f t="shared" ca="1" si="3"/>
        <v/>
      </c>
      <c r="G40" s="66" t="str">
        <f t="shared" ca="1" si="4"/>
        <v/>
      </c>
      <c r="H40" s="66" t="str">
        <f t="shared" ca="1" si="5"/>
        <v/>
      </c>
      <c r="I40" s="66" t="str">
        <f t="shared" ca="1" si="6"/>
        <v/>
      </c>
      <c r="J40" s="68" t="str">
        <f t="shared" ca="1" si="7"/>
        <v/>
      </c>
      <c r="K40" s="69" t="str">
        <f t="shared" ca="1" si="8"/>
        <v/>
      </c>
      <c r="L40" s="67" t="str">
        <f t="shared" ca="1" si="9"/>
        <v/>
      </c>
      <c r="M40" s="67" t="str">
        <f t="shared" ca="1" si="10"/>
        <v/>
      </c>
      <c r="N40" s="71" t="str">
        <f t="shared" ca="1" si="11"/>
        <v/>
      </c>
      <c r="O40" s="72" t="str">
        <f t="shared" ca="1" si="12"/>
        <v/>
      </c>
      <c r="P40" s="54"/>
      <c r="Q40" s="54"/>
      <c r="R40" s="54"/>
      <c r="S40" s="54"/>
      <c r="T40" s="54"/>
      <c r="U40" s="54"/>
      <c r="V40" s="54"/>
      <c r="W40" s="54"/>
      <c r="X40" s="54"/>
      <c r="Y40" s="54"/>
      <c r="Z40" s="54"/>
    </row>
    <row r="41" spans="1:26" ht="36.75" customHeight="1" outlineLevel="1">
      <c r="A41" s="54"/>
      <c r="B41" s="65"/>
      <c r="C41" s="66" t="str">
        <f t="shared" ca="1" si="0"/>
        <v/>
      </c>
      <c r="D41" s="67" t="str">
        <f t="shared" ca="1" si="1"/>
        <v/>
      </c>
      <c r="E41" s="66" t="str">
        <f t="shared" ca="1" si="2"/>
        <v/>
      </c>
      <c r="F41" s="66" t="str">
        <f t="shared" ca="1" si="3"/>
        <v/>
      </c>
      <c r="G41" s="66" t="str">
        <f t="shared" ca="1" si="4"/>
        <v/>
      </c>
      <c r="H41" s="66" t="str">
        <f t="shared" ca="1" si="5"/>
        <v/>
      </c>
      <c r="I41" s="66" t="str">
        <f t="shared" ca="1" si="6"/>
        <v/>
      </c>
      <c r="J41" s="68" t="str">
        <f t="shared" ca="1" si="7"/>
        <v/>
      </c>
      <c r="K41" s="69" t="str">
        <f t="shared" ca="1" si="8"/>
        <v/>
      </c>
      <c r="L41" s="67" t="str">
        <f t="shared" ca="1" si="9"/>
        <v/>
      </c>
      <c r="M41" s="67" t="str">
        <f t="shared" ca="1" si="10"/>
        <v/>
      </c>
      <c r="N41" s="71" t="str">
        <f t="shared" ca="1" si="11"/>
        <v/>
      </c>
      <c r="O41" s="72" t="str">
        <f t="shared" ca="1" si="12"/>
        <v/>
      </c>
      <c r="P41" s="54"/>
      <c r="Q41" s="54"/>
      <c r="R41" s="54"/>
      <c r="S41" s="54"/>
      <c r="T41" s="54"/>
      <c r="U41" s="54"/>
      <c r="V41" s="54"/>
      <c r="W41" s="54"/>
      <c r="X41" s="54"/>
      <c r="Y41" s="54"/>
      <c r="Z41" s="54"/>
    </row>
    <row r="42" spans="1:26" ht="36.75" customHeight="1" outlineLevel="1">
      <c r="A42" s="54"/>
      <c r="B42" s="65"/>
      <c r="C42" s="66" t="str">
        <f t="shared" ca="1" si="0"/>
        <v/>
      </c>
      <c r="D42" s="67" t="str">
        <f t="shared" ca="1" si="1"/>
        <v/>
      </c>
      <c r="E42" s="66" t="str">
        <f t="shared" ca="1" si="2"/>
        <v/>
      </c>
      <c r="F42" s="66" t="str">
        <f t="shared" ca="1" si="3"/>
        <v/>
      </c>
      <c r="G42" s="66" t="str">
        <f t="shared" ca="1" si="4"/>
        <v/>
      </c>
      <c r="H42" s="66" t="str">
        <f t="shared" ca="1" si="5"/>
        <v/>
      </c>
      <c r="I42" s="66" t="str">
        <f t="shared" ca="1" si="6"/>
        <v/>
      </c>
      <c r="J42" s="68" t="str">
        <f t="shared" ca="1" si="7"/>
        <v/>
      </c>
      <c r="K42" s="69" t="str">
        <f t="shared" ca="1" si="8"/>
        <v/>
      </c>
      <c r="L42" s="67" t="str">
        <f t="shared" ca="1" si="9"/>
        <v/>
      </c>
      <c r="M42" s="67" t="str">
        <f t="shared" ca="1" si="10"/>
        <v/>
      </c>
      <c r="N42" s="71" t="str">
        <f t="shared" ca="1" si="11"/>
        <v/>
      </c>
      <c r="O42" s="72" t="str">
        <f t="shared" ca="1" si="12"/>
        <v/>
      </c>
      <c r="P42" s="54"/>
      <c r="Q42" s="54"/>
      <c r="R42" s="54"/>
      <c r="S42" s="54"/>
      <c r="T42" s="54"/>
      <c r="U42" s="54"/>
      <c r="V42" s="54"/>
      <c r="W42" s="54"/>
      <c r="X42" s="54"/>
      <c r="Y42" s="54"/>
      <c r="Z42" s="54"/>
    </row>
    <row r="43" spans="1:26" ht="36.75" customHeight="1" outlineLevel="1">
      <c r="A43" s="54"/>
      <c r="B43" s="65"/>
      <c r="C43" s="66" t="str">
        <f t="shared" ca="1" si="0"/>
        <v/>
      </c>
      <c r="D43" s="67" t="str">
        <f t="shared" ca="1" si="1"/>
        <v/>
      </c>
      <c r="E43" s="66" t="str">
        <f t="shared" ca="1" si="2"/>
        <v/>
      </c>
      <c r="F43" s="66" t="str">
        <f t="shared" ca="1" si="3"/>
        <v/>
      </c>
      <c r="G43" s="66" t="str">
        <f t="shared" ca="1" si="4"/>
        <v/>
      </c>
      <c r="H43" s="66" t="str">
        <f t="shared" ca="1" si="5"/>
        <v/>
      </c>
      <c r="I43" s="66" t="str">
        <f t="shared" ca="1" si="6"/>
        <v/>
      </c>
      <c r="J43" s="68" t="str">
        <f t="shared" ca="1" si="7"/>
        <v/>
      </c>
      <c r="K43" s="69" t="str">
        <f t="shared" ca="1" si="8"/>
        <v/>
      </c>
      <c r="L43" s="67" t="str">
        <f t="shared" ca="1" si="9"/>
        <v/>
      </c>
      <c r="M43" s="67" t="str">
        <f t="shared" ca="1" si="10"/>
        <v/>
      </c>
      <c r="N43" s="71" t="str">
        <f t="shared" ca="1" si="11"/>
        <v/>
      </c>
      <c r="O43" s="72" t="str">
        <f t="shared" ca="1" si="12"/>
        <v/>
      </c>
      <c r="P43" s="54"/>
      <c r="Q43" s="54"/>
      <c r="R43" s="54"/>
      <c r="S43" s="54"/>
      <c r="T43" s="54"/>
      <c r="U43" s="54"/>
      <c r="V43" s="54"/>
      <c r="W43" s="54"/>
      <c r="X43" s="54"/>
      <c r="Y43" s="54"/>
      <c r="Z43" s="54"/>
    </row>
    <row r="44" spans="1:26" ht="36.75" customHeight="1" outlineLevel="1">
      <c r="A44" s="54"/>
      <c r="B44" s="65"/>
      <c r="C44" s="66" t="str">
        <f t="shared" ca="1" si="0"/>
        <v/>
      </c>
      <c r="D44" s="67" t="str">
        <f t="shared" ca="1" si="1"/>
        <v/>
      </c>
      <c r="E44" s="66" t="str">
        <f t="shared" ca="1" si="2"/>
        <v/>
      </c>
      <c r="F44" s="66" t="str">
        <f t="shared" ca="1" si="3"/>
        <v/>
      </c>
      <c r="G44" s="66" t="str">
        <f t="shared" ca="1" si="4"/>
        <v/>
      </c>
      <c r="H44" s="66" t="str">
        <f t="shared" ca="1" si="5"/>
        <v/>
      </c>
      <c r="I44" s="66" t="str">
        <f t="shared" ca="1" si="6"/>
        <v/>
      </c>
      <c r="J44" s="68" t="str">
        <f t="shared" ca="1" si="7"/>
        <v/>
      </c>
      <c r="K44" s="69" t="str">
        <f t="shared" ca="1" si="8"/>
        <v/>
      </c>
      <c r="L44" s="67" t="str">
        <f t="shared" ca="1" si="9"/>
        <v/>
      </c>
      <c r="M44" s="67" t="str">
        <f t="shared" ca="1" si="10"/>
        <v/>
      </c>
      <c r="N44" s="71" t="str">
        <f t="shared" ca="1" si="11"/>
        <v/>
      </c>
      <c r="O44" s="72" t="str">
        <f t="shared" ca="1" si="12"/>
        <v/>
      </c>
      <c r="P44" s="54"/>
      <c r="Q44" s="54"/>
      <c r="R44" s="54"/>
      <c r="S44" s="54"/>
      <c r="T44" s="54"/>
      <c r="U44" s="54"/>
      <c r="V44" s="54"/>
      <c r="W44" s="54"/>
      <c r="X44" s="54"/>
      <c r="Y44" s="54"/>
      <c r="Z44" s="54"/>
    </row>
    <row r="45" spans="1:26" ht="36.75" customHeight="1" outlineLevel="1">
      <c r="A45" s="54"/>
      <c r="B45" s="65"/>
      <c r="C45" s="66" t="str">
        <f t="shared" ca="1" si="0"/>
        <v/>
      </c>
      <c r="D45" s="67" t="str">
        <f t="shared" ca="1" si="1"/>
        <v/>
      </c>
      <c r="E45" s="66" t="str">
        <f t="shared" ca="1" si="2"/>
        <v/>
      </c>
      <c r="F45" s="66" t="str">
        <f t="shared" ca="1" si="3"/>
        <v/>
      </c>
      <c r="G45" s="66" t="str">
        <f t="shared" ca="1" si="4"/>
        <v/>
      </c>
      <c r="H45" s="66" t="str">
        <f t="shared" ca="1" si="5"/>
        <v/>
      </c>
      <c r="I45" s="66" t="str">
        <f t="shared" ca="1" si="6"/>
        <v/>
      </c>
      <c r="J45" s="68" t="str">
        <f t="shared" ca="1" si="7"/>
        <v/>
      </c>
      <c r="K45" s="69" t="str">
        <f t="shared" ca="1" si="8"/>
        <v/>
      </c>
      <c r="L45" s="67" t="str">
        <f t="shared" ca="1" si="9"/>
        <v/>
      </c>
      <c r="M45" s="67" t="str">
        <f t="shared" ca="1" si="10"/>
        <v/>
      </c>
      <c r="N45" s="71" t="str">
        <f t="shared" ca="1" si="11"/>
        <v/>
      </c>
      <c r="O45" s="72" t="str">
        <f t="shared" ca="1" si="12"/>
        <v/>
      </c>
      <c r="P45" s="54"/>
      <c r="Q45" s="54"/>
      <c r="R45" s="54"/>
      <c r="S45" s="54"/>
      <c r="T45" s="54"/>
      <c r="U45" s="54"/>
      <c r="V45" s="54"/>
      <c r="W45" s="54"/>
      <c r="X45" s="54"/>
      <c r="Y45" s="54"/>
      <c r="Z45" s="54"/>
    </row>
    <row r="46" spans="1:26" ht="36.75" customHeight="1" outlineLevel="1">
      <c r="A46" s="54"/>
      <c r="B46" s="65"/>
      <c r="C46" s="66" t="str">
        <f t="shared" ca="1" si="0"/>
        <v/>
      </c>
      <c r="D46" s="67" t="str">
        <f t="shared" ca="1" si="1"/>
        <v/>
      </c>
      <c r="E46" s="66" t="str">
        <f t="shared" ca="1" si="2"/>
        <v/>
      </c>
      <c r="F46" s="66" t="str">
        <f t="shared" ca="1" si="3"/>
        <v/>
      </c>
      <c r="G46" s="66" t="str">
        <f t="shared" ca="1" si="4"/>
        <v/>
      </c>
      <c r="H46" s="66" t="str">
        <f t="shared" ca="1" si="5"/>
        <v/>
      </c>
      <c r="I46" s="66" t="str">
        <f t="shared" ca="1" si="6"/>
        <v/>
      </c>
      <c r="J46" s="68" t="str">
        <f t="shared" ca="1" si="7"/>
        <v/>
      </c>
      <c r="K46" s="69" t="str">
        <f t="shared" ca="1" si="8"/>
        <v/>
      </c>
      <c r="L46" s="67" t="str">
        <f t="shared" ca="1" si="9"/>
        <v/>
      </c>
      <c r="M46" s="67" t="str">
        <f t="shared" ca="1" si="10"/>
        <v/>
      </c>
      <c r="N46" s="71" t="str">
        <f t="shared" ca="1" si="11"/>
        <v/>
      </c>
      <c r="O46" s="72" t="str">
        <f t="shared" ca="1" si="12"/>
        <v/>
      </c>
      <c r="P46" s="54"/>
      <c r="Q46" s="54"/>
      <c r="R46" s="54"/>
      <c r="S46" s="54"/>
      <c r="T46" s="54"/>
      <c r="U46" s="54"/>
      <c r="V46" s="54"/>
      <c r="W46" s="54"/>
      <c r="X46" s="54"/>
      <c r="Y46" s="54"/>
      <c r="Z46" s="54"/>
    </row>
    <row r="47" spans="1:26" ht="36.75" customHeight="1" outlineLevel="1">
      <c r="A47" s="54"/>
      <c r="B47" s="65"/>
      <c r="C47" s="66" t="str">
        <f t="shared" ca="1" si="0"/>
        <v/>
      </c>
      <c r="D47" s="67" t="str">
        <f t="shared" ca="1" si="1"/>
        <v/>
      </c>
      <c r="E47" s="66" t="str">
        <f t="shared" ca="1" si="2"/>
        <v/>
      </c>
      <c r="F47" s="66" t="str">
        <f t="shared" ca="1" si="3"/>
        <v/>
      </c>
      <c r="G47" s="66" t="str">
        <f t="shared" ca="1" si="4"/>
        <v/>
      </c>
      <c r="H47" s="66" t="str">
        <f t="shared" ca="1" si="5"/>
        <v/>
      </c>
      <c r="I47" s="66" t="str">
        <f t="shared" ca="1" si="6"/>
        <v/>
      </c>
      <c r="J47" s="68" t="str">
        <f t="shared" ca="1" si="7"/>
        <v/>
      </c>
      <c r="K47" s="69" t="str">
        <f t="shared" ca="1" si="8"/>
        <v/>
      </c>
      <c r="L47" s="67" t="str">
        <f t="shared" ca="1" si="9"/>
        <v/>
      </c>
      <c r="M47" s="67" t="str">
        <f t="shared" ca="1" si="10"/>
        <v/>
      </c>
      <c r="N47" s="71" t="str">
        <f t="shared" ca="1" si="11"/>
        <v/>
      </c>
      <c r="O47" s="72" t="str">
        <f t="shared" ca="1" si="12"/>
        <v/>
      </c>
      <c r="P47" s="54"/>
      <c r="Q47" s="54"/>
      <c r="R47" s="54"/>
      <c r="S47" s="54"/>
      <c r="T47" s="54"/>
      <c r="U47" s="54"/>
      <c r="V47" s="54"/>
      <c r="W47" s="54"/>
      <c r="X47" s="54"/>
      <c r="Y47" s="54"/>
      <c r="Z47" s="54"/>
    </row>
    <row r="48" spans="1:26" ht="36.75" customHeight="1" outlineLevel="1">
      <c r="A48" s="54"/>
      <c r="B48" s="65"/>
      <c r="C48" s="66" t="str">
        <f t="shared" ca="1" si="0"/>
        <v/>
      </c>
      <c r="D48" s="67" t="str">
        <f t="shared" ca="1" si="1"/>
        <v/>
      </c>
      <c r="E48" s="66" t="str">
        <f t="shared" ca="1" si="2"/>
        <v/>
      </c>
      <c r="F48" s="66" t="str">
        <f t="shared" ca="1" si="3"/>
        <v/>
      </c>
      <c r="G48" s="66" t="str">
        <f t="shared" ca="1" si="4"/>
        <v/>
      </c>
      <c r="H48" s="66" t="str">
        <f t="shared" ca="1" si="5"/>
        <v/>
      </c>
      <c r="I48" s="66" t="str">
        <f t="shared" ca="1" si="6"/>
        <v/>
      </c>
      <c r="J48" s="68" t="str">
        <f t="shared" ca="1" si="7"/>
        <v/>
      </c>
      <c r="K48" s="69" t="str">
        <f t="shared" ca="1" si="8"/>
        <v/>
      </c>
      <c r="L48" s="67" t="str">
        <f t="shared" ca="1" si="9"/>
        <v/>
      </c>
      <c r="M48" s="67" t="str">
        <f t="shared" ca="1" si="10"/>
        <v/>
      </c>
      <c r="N48" s="71" t="str">
        <f t="shared" ca="1" si="11"/>
        <v/>
      </c>
      <c r="O48" s="72" t="str">
        <f t="shared" ca="1" si="12"/>
        <v/>
      </c>
      <c r="P48" s="54"/>
      <c r="Q48" s="54"/>
      <c r="R48" s="54"/>
      <c r="S48" s="54"/>
      <c r="T48" s="54"/>
      <c r="U48" s="54"/>
      <c r="V48" s="54"/>
      <c r="W48" s="54"/>
      <c r="X48" s="54"/>
      <c r="Y48" s="54"/>
      <c r="Z48" s="54"/>
    </row>
    <row r="49" spans="1:26" ht="36.75" customHeight="1" outlineLevel="1">
      <c r="A49" s="54"/>
      <c r="B49" s="65"/>
      <c r="C49" s="66" t="str">
        <f t="shared" ca="1" si="0"/>
        <v/>
      </c>
      <c r="D49" s="67" t="str">
        <f t="shared" ca="1" si="1"/>
        <v/>
      </c>
      <c r="E49" s="66" t="str">
        <f t="shared" ca="1" si="2"/>
        <v/>
      </c>
      <c r="F49" s="66" t="str">
        <f t="shared" ca="1" si="3"/>
        <v/>
      </c>
      <c r="G49" s="66" t="str">
        <f t="shared" ca="1" si="4"/>
        <v/>
      </c>
      <c r="H49" s="66" t="str">
        <f t="shared" ca="1" si="5"/>
        <v/>
      </c>
      <c r="I49" s="66" t="str">
        <f t="shared" ca="1" si="6"/>
        <v/>
      </c>
      <c r="J49" s="68" t="str">
        <f t="shared" ca="1" si="7"/>
        <v/>
      </c>
      <c r="K49" s="69" t="str">
        <f t="shared" ca="1" si="8"/>
        <v/>
      </c>
      <c r="L49" s="67" t="str">
        <f t="shared" ca="1" si="9"/>
        <v/>
      </c>
      <c r="M49" s="67" t="str">
        <f t="shared" ca="1" si="10"/>
        <v/>
      </c>
      <c r="N49" s="71" t="str">
        <f t="shared" ca="1" si="11"/>
        <v/>
      </c>
      <c r="O49" s="72" t="str">
        <f t="shared" ca="1" si="12"/>
        <v/>
      </c>
      <c r="P49" s="54"/>
      <c r="Q49" s="54"/>
      <c r="R49" s="54"/>
      <c r="S49" s="54"/>
      <c r="T49" s="54"/>
      <c r="U49" s="54"/>
      <c r="V49" s="54"/>
      <c r="W49" s="54"/>
      <c r="X49" s="54"/>
      <c r="Y49" s="54"/>
      <c r="Z49" s="54"/>
    </row>
    <row r="50" spans="1:26" ht="36.75" customHeight="1" outlineLevel="1">
      <c r="A50" s="54"/>
      <c r="B50" s="65"/>
      <c r="C50" s="66" t="str">
        <f t="shared" ca="1" si="0"/>
        <v/>
      </c>
      <c r="D50" s="67" t="str">
        <f t="shared" ca="1" si="1"/>
        <v/>
      </c>
      <c r="E50" s="66" t="str">
        <f t="shared" ca="1" si="2"/>
        <v/>
      </c>
      <c r="F50" s="66" t="str">
        <f t="shared" ca="1" si="3"/>
        <v/>
      </c>
      <c r="G50" s="66" t="str">
        <f t="shared" ca="1" si="4"/>
        <v/>
      </c>
      <c r="H50" s="66" t="str">
        <f t="shared" ca="1" si="5"/>
        <v/>
      </c>
      <c r="I50" s="66" t="str">
        <f t="shared" ca="1" si="6"/>
        <v/>
      </c>
      <c r="J50" s="68" t="str">
        <f t="shared" ca="1" si="7"/>
        <v/>
      </c>
      <c r="K50" s="69" t="str">
        <f t="shared" ca="1" si="8"/>
        <v/>
      </c>
      <c r="L50" s="67" t="str">
        <f t="shared" ca="1" si="9"/>
        <v/>
      </c>
      <c r="M50" s="67" t="str">
        <f t="shared" ca="1" si="10"/>
        <v/>
      </c>
      <c r="N50" s="71" t="str">
        <f t="shared" ca="1" si="11"/>
        <v/>
      </c>
      <c r="O50" s="72" t="str">
        <f t="shared" ca="1" si="12"/>
        <v/>
      </c>
      <c r="P50" s="54"/>
      <c r="Q50" s="54"/>
      <c r="R50" s="54"/>
      <c r="S50" s="54"/>
      <c r="T50" s="54"/>
      <c r="U50" s="54"/>
      <c r="V50" s="54"/>
      <c r="W50" s="54"/>
      <c r="X50" s="54"/>
      <c r="Y50" s="54"/>
      <c r="Z50" s="54"/>
    </row>
    <row r="51" spans="1:26" ht="36.75" customHeight="1" outlineLevel="1">
      <c r="A51" s="54"/>
      <c r="B51" s="65"/>
      <c r="C51" s="66" t="str">
        <f t="shared" ca="1" si="0"/>
        <v/>
      </c>
      <c r="D51" s="67" t="str">
        <f t="shared" ca="1" si="1"/>
        <v/>
      </c>
      <c r="E51" s="66" t="str">
        <f t="shared" ca="1" si="2"/>
        <v/>
      </c>
      <c r="F51" s="66" t="str">
        <f t="shared" ca="1" si="3"/>
        <v/>
      </c>
      <c r="G51" s="66" t="str">
        <f t="shared" ca="1" si="4"/>
        <v/>
      </c>
      <c r="H51" s="66" t="str">
        <f t="shared" ca="1" si="5"/>
        <v/>
      </c>
      <c r="I51" s="66" t="str">
        <f t="shared" ca="1" si="6"/>
        <v/>
      </c>
      <c r="J51" s="68" t="str">
        <f t="shared" ca="1" si="7"/>
        <v/>
      </c>
      <c r="K51" s="69" t="str">
        <f t="shared" ca="1" si="8"/>
        <v/>
      </c>
      <c r="L51" s="67" t="str">
        <f t="shared" ca="1" si="9"/>
        <v/>
      </c>
      <c r="M51" s="67" t="str">
        <f t="shared" ca="1" si="10"/>
        <v/>
      </c>
      <c r="N51" s="71" t="str">
        <f t="shared" ca="1" si="11"/>
        <v/>
      </c>
      <c r="O51" s="72" t="str">
        <f t="shared" ca="1" si="12"/>
        <v/>
      </c>
      <c r="P51" s="54"/>
      <c r="Q51" s="54"/>
      <c r="R51" s="54"/>
      <c r="S51" s="54"/>
      <c r="T51" s="54"/>
      <c r="U51" s="54"/>
      <c r="V51" s="54"/>
      <c r="W51" s="54"/>
      <c r="X51" s="54"/>
      <c r="Y51" s="54"/>
      <c r="Z51" s="54"/>
    </row>
    <row r="52" spans="1:26" ht="36.75" customHeight="1" outlineLevel="1">
      <c r="A52" s="54"/>
      <c r="B52" s="65"/>
      <c r="C52" s="66" t="str">
        <f t="shared" ca="1" si="0"/>
        <v/>
      </c>
      <c r="D52" s="67" t="str">
        <f t="shared" ca="1" si="1"/>
        <v/>
      </c>
      <c r="E52" s="66" t="str">
        <f t="shared" ca="1" si="2"/>
        <v/>
      </c>
      <c r="F52" s="66" t="str">
        <f t="shared" ca="1" si="3"/>
        <v/>
      </c>
      <c r="G52" s="66" t="str">
        <f t="shared" ca="1" si="4"/>
        <v/>
      </c>
      <c r="H52" s="66" t="str">
        <f t="shared" ca="1" si="5"/>
        <v/>
      </c>
      <c r="I52" s="66" t="str">
        <f t="shared" ca="1" si="6"/>
        <v/>
      </c>
      <c r="J52" s="68" t="str">
        <f t="shared" ca="1" si="7"/>
        <v/>
      </c>
      <c r="K52" s="69" t="str">
        <f t="shared" ca="1" si="8"/>
        <v/>
      </c>
      <c r="L52" s="67" t="str">
        <f t="shared" ca="1" si="9"/>
        <v/>
      </c>
      <c r="M52" s="67" t="str">
        <f t="shared" ca="1" si="10"/>
        <v/>
      </c>
      <c r="N52" s="71" t="str">
        <f t="shared" ca="1" si="11"/>
        <v/>
      </c>
      <c r="O52" s="72" t="str">
        <f t="shared" ca="1" si="12"/>
        <v/>
      </c>
      <c r="P52" s="54"/>
      <c r="Q52" s="54"/>
      <c r="R52" s="54"/>
      <c r="S52" s="54"/>
      <c r="T52" s="54"/>
      <c r="U52" s="54"/>
      <c r="V52" s="54"/>
      <c r="W52" s="54"/>
      <c r="X52" s="54"/>
      <c r="Y52" s="54"/>
      <c r="Z52" s="54"/>
    </row>
    <row r="53" spans="1:26" ht="36.75" customHeight="1" outlineLevel="1">
      <c r="A53" s="54"/>
      <c r="B53" s="65"/>
      <c r="C53" s="66" t="str">
        <f t="shared" ca="1" si="0"/>
        <v/>
      </c>
      <c r="D53" s="67" t="str">
        <f t="shared" ca="1" si="1"/>
        <v/>
      </c>
      <c r="E53" s="66" t="str">
        <f t="shared" ca="1" si="2"/>
        <v/>
      </c>
      <c r="F53" s="66" t="str">
        <f t="shared" ca="1" si="3"/>
        <v/>
      </c>
      <c r="G53" s="66" t="str">
        <f t="shared" ca="1" si="4"/>
        <v/>
      </c>
      <c r="H53" s="66" t="str">
        <f t="shared" ca="1" si="5"/>
        <v/>
      </c>
      <c r="I53" s="66" t="str">
        <f t="shared" ca="1" si="6"/>
        <v/>
      </c>
      <c r="J53" s="68" t="str">
        <f t="shared" ca="1" si="7"/>
        <v/>
      </c>
      <c r="K53" s="69" t="str">
        <f t="shared" ca="1" si="8"/>
        <v/>
      </c>
      <c r="L53" s="67" t="str">
        <f t="shared" ca="1" si="9"/>
        <v/>
      </c>
      <c r="M53" s="67" t="str">
        <f t="shared" ca="1" si="10"/>
        <v/>
      </c>
      <c r="N53" s="71" t="str">
        <f t="shared" ca="1" si="11"/>
        <v/>
      </c>
      <c r="O53" s="72" t="str">
        <f t="shared" ca="1" si="12"/>
        <v/>
      </c>
      <c r="P53" s="61"/>
      <c r="Q53" s="61"/>
      <c r="R53" s="54"/>
      <c r="S53" s="54"/>
      <c r="T53" s="54"/>
      <c r="U53" s="54"/>
      <c r="V53" s="54"/>
      <c r="W53" s="54"/>
      <c r="X53" s="54"/>
      <c r="Y53" s="54"/>
      <c r="Z53" s="54"/>
    </row>
    <row r="54" spans="1:26" ht="36.75" customHeight="1" outlineLevel="1">
      <c r="A54" s="54"/>
      <c r="B54" s="65"/>
      <c r="C54" s="73" t="str">
        <f t="shared" ca="1" si="0"/>
        <v/>
      </c>
      <c r="D54" s="74" t="str">
        <f t="shared" ca="1" si="1"/>
        <v/>
      </c>
      <c r="E54" s="73" t="str">
        <f t="shared" ca="1" si="2"/>
        <v/>
      </c>
      <c r="F54" s="73" t="str">
        <f t="shared" ca="1" si="3"/>
        <v/>
      </c>
      <c r="G54" s="73" t="str">
        <f t="shared" ca="1" si="4"/>
        <v/>
      </c>
      <c r="H54" s="73" t="str">
        <f t="shared" ca="1" si="5"/>
        <v/>
      </c>
      <c r="I54" s="73" t="str">
        <f t="shared" ca="1" si="6"/>
        <v/>
      </c>
      <c r="J54" s="75" t="str">
        <f t="shared" ca="1" si="7"/>
        <v/>
      </c>
      <c r="K54" s="76" t="str">
        <f t="shared" ca="1" si="8"/>
        <v/>
      </c>
      <c r="L54" s="67" t="str">
        <f t="shared" ca="1" si="9"/>
        <v/>
      </c>
      <c r="M54" s="67" t="str">
        <f t="shared" ca="1" si="10"/>
        <v/>
      </c>
      <c r="N54" s="71" t="str">
        <f t="shared" ca="1" si="11"/>
        <v/>
      </c>
      <c r="O54" s="72" t="str">
        <f t="shared" ca="1" si="12"/>
        <v/>
      </c>
      <c r="P54" s="61"/>
      <c r="Q54" s="61"/>
      <c r="R54" s="54"/>
      <c r="S54" s="54"/>
      <c r="T54" s="54"/>
      <c r="U54" s="54"/>
      <c r="V54" s="54"/>
      <c r="W54" s="54"/>
      <c r="X54" s="54"/>
      <c r="Y54" s="54"/>
      <c r="Z54" s="54"/>
    </row>
    <row r="55" spans="1:26" ht="36.75" customHeight="1" outlineLevel="1" thickBot="1">
      <c r="A55" s="54"/>
      <c r="B55" s="77"/>
      <c r="C55" s="78" t="str">
        <f t="shared" ca="1" si="0"/>
        <v/>
      </c>
      <c r="D55" s="78" t="str">
        <f t="shared" ca="1" si="1"/>
        <v/>
      </c>
      <c r="E55" s="78" t="str">
        <f t="shared" ca="1" si="2"/>
        <v/>
      </c>
      <c r="F55" s="78" t="str">
        <f t="shared" ca="1" si="3"/>
        <v/>
      </c>
      <c r="G55" s="78" t="str">
        <f t="shared" ca="1" si="4"/>
        <v/>
      </c>
      <c r="H55" s="78" t="str">
        <f t="shared" ca="1" si="5"/>
        <v/>
      </c>
      <c r="I55" s="78" t="str">
        <f t="shared" ca="1" si="6"/>
        <v/>
      </c>
      <c r="J55" s="79" t="str">
        <f t="shared" ca="1" si="7"/>
        <v/>
      </c>
      <c r="K55" s="80" t="str">
        <f t="shared" ca="1" si="8"/>
        <v/>
      </c>
      <c r="L55" s="78" t="str">
        <f t="shared" ca="1" si="9"/>
        <v/>
      </c>
      <c r="M55" s="78" t="str">
        <f t="shared" ca="1" si="10"/>
        <v/>
      </c>
      <c r="N55" s="71" t="str">
        <f t="shared" ca="1" si="11"/>
        <v/>
      </c>
      <c r="O55" s="72" t="str">
        <f t="shared" ca="1" si="12"/>
        <v/>
      </c>
      <c r="P55" s="61"/>
      <c r="Q55" s="61"/>
      <c r="R55" s="54"/>
      <c r="S55" s="54"/>
      <c r="T55" s="54"/>
      <c r="U55" s="54"/>
      <c r="V55" s="54"/>
      <c r="W55" s="54"/>
      <c r="X55" s="54"/>
      <c r="Y55" s="54"/>
      <c r="Z55" s="54"/>
    </row>
    <row r="56" spans="1:26" ht="16.5" thickBot="1">
      <c r="A56" s="54"/>
      <c r="B56" s="54"/>
      <c r="C56" s="54"/>
      <c r="D56" s="54"/>
      <c r="E56" s="54"/>
      <c r="F56" s="54"/>
      <c r="G56" s="54"/>
      <c r="H56" s="54"/>
      <c r="I56" s="54"/>
      <c r="J56" s="54"/>
      <c r="K56" s="54"/>
      <c r="L56" s="54"/>
      <c r="M56" s="54"/>
      <c r="N56" s="61"/>
      <c r="O56" s="61"/>
      <c r="P56" s="61"/>
      <c r="Q56" s="61"/>
      <c r="R56" s="54"/>
      <c r="S56" s="54"/>
      <c r="T56" s="54"/>
      <c r="U56" s="54"/>
      <c r="V56" s="54"/>
      <c r="W56" s="54"/>
      <c r="X56" s="54"/>
      <c r="Y56" s="54"/>
      <c r="Z56" s="54"/>
    </row>
    <row r="57" spans="1:26" ht="15.75">
      <c r="A57" s="54"/>
      <c r="B57" s="98" t="s">
        <v>61</v>
      </c>
      <c r="C57" s="99"/>
      <c r="D57" s="99"/>
      <c r="E57" s="100"/>
      <c r="F57" s="54"/>
      <c r="G57" s="114" t="s">
        <v>78</v>
      </c>
      <c r="H57" s="115"/>
      <c r="I57" s="115"/>
      <c r="J57" s="115"/>
      <c r="K57" s="115"/>
      <c r="L57" s="115"/>
      <c r="M57" s="116"/>
      <c r="N57" s="61"/>
      <c r="O57" s="61"/>
      <c r="P57" s="61"/>
      <c r="Q57" s="61"/>
      <c r="R57" s="54"/>
      <c r="S57" s="54"/>
      <c r="T57" s="54"/>
      <c r="U57" s="54"/>
      <c r="V57" s="54"/>
      <c r="W57" s="54"/>
      <c r="X57" s="54"/>
      <c r="Y57" s="54"/>
      <c r="Z57" s="54"/>
    </row>
    <row r="58" spans="1:26" ht="32.25" customHeight="1" outlineLevel="1">
      <c r="A58" s="54"/>
      <c r="B58" s="84" t="s">
        <v>64</v>
      </c>
      <c r="C58" s="84"/>
      <c r="D58" s="85" t="e">
        <f ca="1">IF(D60 = 0, IF(D61/(D61+D62) &gt; 0.9,"Pass", "Fail"), "Fail")</f>
        <v>#DIV/0!</v>
      </c>
      <c r="E58" s="85"/>
      <c r="F58" s="54"/>
      <c r="G58" s="117"/>
      <c r="H58" s="118"/>
      <c r="I58" s="118"/>
      <c r="J58" s="118"/>
      <c r="K58" s="118"/>
      <c r="L58" s="118"/>
      <c r="M58" s="119"/>
      <c r="N58" s="61"/>
      <c r="O58" s="61"/>
      <c r="P58" s="61"/>
      <c r="Q58" s="61"/>
      <c r="R58" s="54"/>
      <c r="S58" s="54"/>
      <c r="T58" s="54"/>
      <c r="U58" s="54"/>
      <c r="V58" s="54"/>
      <c r="W58" s="54"/>
      <c r="X58" s="54"/>
      <c r="Y58" s="54"/>
      <c r="Z58" s="54"/>
    </row>
    <row r="59" spans="1:26" ht="32.25" customHeight="1" outlineLevel="1">
      <c r="A59" s="54"/>
      <c r="B59" s="89" t="s">
        <v>74</v>
      </c>
      <c r="C59" s="90"/>
      <c r="D59" s="91">
        <f>COUNTA(Table3[Test CaseID'#])</f>
        <v>3</v>
      </c>
      <c r="E59" s="92"/>
      <c r="F59" s="54"/>
      <c r="G59" s="117"/>
      <c r="H59" s="118"/>
      <c r="I59" s="118"/>
      <c r="J59" s="118"/>
      <c r="K59" s="118"/>
      <c r="L59" s="118"/>
      <c r="M59" s="119"/>
      <c r="N59" s="61"/>
      <c r="O59" s="61"/>
      <c r="P59" s="61"/>
      <c r="Q59" s="61"/>
      <c r="R59" s="54"/>
      <c r="S59" s="54"/>
      <c r="T59" s="54"/>
      <c r="U59" s="54"/>
      <c r="V59" s="54"/>
      <c r="W59" s="54"/>
      <c r="X59" s="54"/>
      <c r="Y59" s="54"/>
      <c r="Z59" s="54"/>
    </row>
    <row r="60" spans="1:26" ht="32.25" customHeight="1" outlineLevel="1">
      <c r="A60" s="54"/>
      <c r="B60" s="86" t="s">
        <v>69</v>
      </c>
      <c r="C60" s="87"/>
      <c r="D60" s="85">
        <f ca="1">COUNTIF(Table3[Severity], "Critical")</f>
        <v>0</v>
      </c>
      <c r="E60" s="85"/>
      <c r="F60" s="81"/>
      <c r="G60" s="117"/>
      <c r="H60" s="118"/>
      <c r="I60" s="118"/>
      <c r="J60" s="118"/>
      <c r="K60" s="118"/>
      <c r="L60" s="118"/>
      <c r="M60" s="119"/>
      <c r="N60" s="61"/>
      <c r="O60" s="61"/>
      <c r="P60" s="61"/>
      <c r="Q60" s="61"/>
      <c r="R60" s="54"/>
      <c r="S60" s="54"/>
      <c r="T60" s="54"/>
      <c r="U60" s="54"/>
      <c r="V60" s="54"/>
      <c r="W60" s="54"/>
      <c r="X60" s="54"/>
      <c r="Y60" s="54"/>
      <c r="Z60" s="54"/>
    </row>
    <row r="61" spans="1:26" ht="29.25" customHeight="1" outlineLevel="1">
      <c r="A61" s="54"/>
      <c r="B61" s="86" t="s">
        <v>62</v>
      </c>
      <c r="C61" s="87"/>
      <c r="D61" s="83">
        <f ca="1">COUNTIF(Table3[Test Case status], "Pass")</f>
        <v>0</v>
      </c>
      <c r="E61" s="83"/>
      <c r="F61" s="82"/>
      <c r="G61" s="117"/>
      <c r="H61" s="118"/>
      <c r="I61" s="118"/>
      <c r="J61" s="118"/>
      <c r="K61" s="118"/>
      <c r="L61" s="118"/>
      <c r="M61" s="119"/>
      <c r="N61" s="54"/>
      <c r="O61" s="54"/>
      <c r="P61" s="54"/>
      <c r="Q61" s="54"/>
      <c r="R61" s="54"/>
      <c r="S61" s="54"/>
      <c r="T61" s="54"/>
      <c r="U61" s="54"/>
      <c r="V61" s="54"/>
      <c r="W61" s="54"/>
      <c r="X61" s="54"/>
      <c r="Y61" s="54"/>
      <c r="Z61" s="54"/>
    </row>
    <row r="62" spans="1:26" ht="29.25" customHeight="1" outlineLevel="1">
      <c r="A62" s="54"/>
      <c r="B62" s="86" t="s">
        <v>63</v>
      </c>
      <c r="C62" s="87"/>
      <c r="D62" s="83">
        <f ca="1">COUNTIF(Table3[Test Case status], "Fail")</f>
        <v>0</v>
      </c>
      <c r="E62" s="83"/>
      <c r="F62" s="82"/>
      <c r="G62" s="117"/>
      <c r="H62" s="118"/>
      <c r="I62" s="118"/>
      <c r="J62" s="118"/>
      <c r="K62" s="118"/>
      <c r="L62" s="118"/>
      <c r="M62" s="119"/>
      <c r="N62" s="54"/>
      <c r="O62" s="54"/>
      <c r="P62" s="54"/>
      <c r="Q62" s="54"/>
      <c r="R62" s="54"/>
      <c r="S62" s="54"/>
      <c r="T62" s="54"/>
      <c r="U62" s="54"/>
      <c r="V62" s="54"/>
      <c r="W62" s="54"/>
      <c r="X62" s="54"/>
      <c r="Y62" s="54"/>
      <c r="Z62" s="54"/>
    </row>
    <row r="63" spans="1:26" ht="29.25" customHeight="1" outlineLevel="1">
      <c r="A63" s="54"/>
      <c r="B63" s="88" t="s">
        <v>65</v>
      </c>
      <c r="C63" s="88"/>
      <c r="D63" s="83">
        <f ca="1">COUNTIF(Table3[Testing Method], "Automated")</f>
        <v>0</v>
      </c>
      <c r="E63" s="83"/>
      <c r="F63" s="82"/>
      <c r="G63" s="117"/>
      <c r="H63" s="118"/>
      <c r="I63" s="118"/>
      <c r="J63" s="118"/>
      <c r="K63" s="118"/>
      <c r="L63" s="118"/>
      <c r="M63" s="119"/>
      <c r="N63" s="54"/>
      <c r="O63" s="54"/>
      <c r="P63" s="54"/>
      <c r="Q63" s="54"/>
      <c r="R63" s="54"/>
      <c r="S63" s="54"/>
      <c r="T63" s="54"/>
      <c r="U63" s="54"/>
      <c r="V63" s="54"/>
      <c r="W63" s="54"/>
      <c r="X63" s="54"/>
      <c r="Y63" s="54"/>
      <c r="Z63" s="54"/>
    </row>
    <row r="64" spans="1:26" ht="29.25" customHeight="1" outlineLevel="1" thickBot="1">
      <c r="A64" s="54"/>
      <c r="B64" s="88" t="s">
        <v>66</v>
      </c>
      <c r="C64" s="88"/>
      <c r="D64" s="83">
        <f ca="1">COUNTIF(Table3[Testing Method], "Manual")</f>
        <v>0</v>
      </c>
      <c r="E64" s="83"/>
      <c r="F64" s="82"/>
      <c r="G64" s="120"/>
      <c r="H64" s="121"/>
      <c r="I64" s="121"/>
      <c r="J64" s="121"/>
      <c r="K64" s="121"/>
      <c r="L64" s="121"/>
      <c r="M64" s="122"/>
      <c r="N64" s="54"/>
      <c r="O64" s="54"/>
      <c r="P64" s="54"/>
      <c r="Q64" s="54"/>
      <c r="R64" s="54"/>
      <c r="S64" s="54"/>
      <c r="T64" s="54"/>
      <c r="U64" s="54"/>
      <c r="V64" s="54"/>
      <c r="W64" s="54"/>
      <c r="X64" s="54"/>
      <c r="Y64" s="54"/>
      <c r="Z64" s="54"/>
    </row>
    <row r="65" spans="1:26" ht="29.25" customHeight="1">
      <c r="A65" s="54"/>
      <c r="B65" s="88" t="s">
        <v>84</v>
      </c>
      <c r="C65" s="88"/>
      <c r="D65" s="132">
        <f ca="1">SUM(Table3[Actual time])</f>
        <v>0</v>
      </c>
      <c r="E65" s="132"/>
      <c r="F65" s="82"/>
      <c r="G65" s="54"/>
      <c r="H65" s="54"/>
      <c r="I65" s="54"/>
      <c r="J65" s="54"/>
      <c r="K65" s="54"/>
      <c r="L65" s="54"/>
      <c r="M65" s="54"/>
      <c r="N65" s="54"/>
      <c r="O65" s="54"/>
      <c r="P65" s="54"/>
      <c r="Q65" s="54"/>
      <c r="R65" s="54"/>
      <c r="S65" s="54"/>
      <c r="T65" s="54"/>
      <c r="U65" s="54"/>
      <c r="V65" s="54"/>
      <c r="W65" s="54"/>
      <c r="X65" s="54"/>
      <c r="Y65" s="54"/>
      <c r="Z65" s="54"/>
    </row>
    <row r="66" spans="1:26" ht="33.75" customHeight="1">
      <c r="A66" s="54"/>
      <c r="B66" s="88" t="s">
        <v>85</v>
      </c>
      <c r="C66" s="88"/>
      <c r="D66" s="133">
        <f ca="1">SUM(Table3[Actual Cost])</f>
        <v>0</v>
      </c>
      <c r="E66" s="133"/>
      <c r="F66" s="82"/>
      <c r="G66" s="54"/>
      <c r="H66" s="54"/>
      <c r="I66" s="54"/>
      <c r="J66" s="54"/>
      <c r="K66" s="54"/>
      <c r="L66" s="54"/>
      <c r="M66" s="54"/>
      <c r="N66" s="54"/>
      <c r="O66" s="54"/>
      <c r="P66" s="54"/>
      <c r="Q66" s="54"/>
      <c r="R66" s="54"/>
      <c r="S66" s="54"/>
      <c r="T66" s="54"/>
      <c r="U66" s="54"/>
      <c r="V66" s="54"/>
      <c r="W66" s="54"/>
      <c r="X66" s="54"/>
      <c r="Y66" s="54"/>
      <c r="Z66" s="54"/>
    </row>
    <row r="67" spans="1:26" ht="15.75">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5.75">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5.75">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5.75">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5.75">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5.75">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5.75">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5.75">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5.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5.7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5.75">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5.75">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5.75">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5.75">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5.75">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5.75">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5.75">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5.75">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5.7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5.75">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5.75">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5.75">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5.75">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5.75">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5.75">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5.75">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5.75">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5.75">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5.7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5.7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5.75">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5.75">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5.75">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5.7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5.7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sheetData>
  <sheetProtection algorithmName="SHA-512" hashValue="7PRanlUBIkd5JTK38puwRobogqG4ghd+sqSmOs6e8rLeeyRZ+3nfYhbZn9grFmBypFbWN7uoKnBhLsM9P7VFVg==" saltValue="P3Uv8cKCuDM/r/e2rbOuCA==" spinCount="100000" sheet="1" objects="1" scenarios="1" selectLockedCells="1" selectUnlockedCells="1"/>
  <mergeCells count="51">
    <mergeCell ref="B65:C65"/>
    <mergeCell ref="D65:E65"/>
    <mergeCell ref="B66:C66"/>
    <mergeCell ref="D66:E66"/>
    <mergeCell ref="J12:L12"/>
    <mergeCell ref="J13:L13"/>
    <mergeCell ref="H12:I12"/>
    <mergeCell ref="H13:I13"/>
    <mergeCell ref="B17:F17"/>
    <mergeCell ref="B14:F14"/>
    <mergeCell ref="B15:F15"/>
    <mergeCell ref="G15:L15"/>
    <mergeCell ref="B18:D19"/>
    <mergeCell ref="G17:L17"/>
    <mergeCell ref="E18:L19"/>
    <mergeCell ref="B16:F16"/>
    <mergeCell ref="G16:L16"/>
    <mergeCell ref="B21:O21"/>
    <mergeCell ref="F11:H11"/>
    <mergeCell ref="B12:D12"/>
    <mergeCell ref="E12:G12"/>
    <mergeCell ref="B13:D13"/>
    <mergeCell ref="E13:G13"/>
    <mergeCell ref="C7:L7"/>
    <mergeCell ref="H2:L5"/>
    <mergeCell ref="N6:O6"/>
    <mergeCell ref="B57:E57"/>
    <mergeCell ref="B61:C61"/>
    <mergeCell ref="D61:E61"/>
    <mergeCell ref="I10:L10"/>
    <mergeCell ref="I11:L11"/>
    <mergeCell ref="G14:L14"/>
    <mergeCell ref="D2:G5"/>
    <mergeCell ref="B10:E10"/>
    <mergeCell ref="F10:H10"/>
    <mergeCell ref="B9:L9"/>
    <mergeCell ref="B11:E11"/>
    <mergeCell ref="G57:M57"/>
    <mergeCell ref="G58:M64"/>
    <mergeCell ref="D62:E62"/>
    <mergeCell ref="B58:C58"/>
    <mergeCell ref="D58:E58"/>
    <mergeCell ref="D63:E63"/>
    <mergeCell ref="D64:E64"/>
    <mergeCell ref="B62:C62"/>
    <mergeCell ref="B63:C63"/>
    <mergeCell ref="B64:C64"/>
    <mergeCell ref="B60:C60"/>
    <mergeCell ref="D60:E60"/>
    <mergeCell ref="B59:C59"/>
    <mergeCell ref="D59:E59"/>
  </mergeCells>
  <conditionalFormatting sqref="J23:J55">
    <cfRule type="cellIs" dxfId="99" priority="6" operator="between">
      <formula>0.7</formula>
      <formula>0.85</formula>
    </cfRule>
    <cfRule type="cellIs" dxfId="98" priority="7" operator="lessThan">
      <formula>0.7</formula>
    </cfRule>
    <cfRule type="cellIs" dxfId="97" priority="8" operator="greaterThan">
      <formula>0.85</formula>
    </cfRule>
  </conditionalFormatting>
  <conditionalFormatting sqref="K23">
    <cfRule type="cellIs" dxfId="96" priority="5" operator="equal">
      <formula>"Fail"</formula>
    </cfRule>
  </conditionalFormatting>
  <conditionalFormatting sqref="K23:K55">
    <cfRule type="cellIs" dxfId="95" priority="3" operator="equal">
      <formula>"Pass"</formula>
    </cfRule>
    <cfRule type="cellIs" dxfId="94" priority="4" operator="equal">
      <formula>"Fail"</formula>
    </cfRule>
  </conditionalFormatting>
  <conditionalFormatting sqref="J24:J55">
    <cfRule type="containsBlanks" priority="1">
      <formula>LEN(TRIM(J24))=0</formula>
    </cfRule>
  </conditionalFormatting>
  <dataValidations count="19">
    <dataValidation allowBlank="1" showInputMessage="1" showErrorMessage="1" promptTitle="Hint" prompt="Brief of the test Case purpose._x000a_Ex: Testing the login functionality." sqref="C7"/>
    <dataValidation allowBlank="1" showInputMessage="1" showErrorMessage="1" promptTitle="Hint" prompt="Write any additional information about the project if available._x000a_Leave a blank cell if there is no more information." sqref="E18"/>
    <dataValidation allowBlank="1" showInputMessage="1" showErrorMessage="1" promptTitle="Request" prompt="Please, Insert a comment with any available contact information." sqref="B17 G17"/>
    <dataValidation allowBlank="1" showInputMessage="1" showErrorMessage="1" errorTitle="Alert" error="Enter a vaild input." promptTitle="Hint" prompt="Enter dates in the following formula:_x000a_14-Mar-2014" sqref="J13:L13"/>
    <dataValidation allowBlank="1" showInputMessage="1" showErrorMessage="1" promptTitle="Hin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showErrorMessage="1" errorTitle="Alert" error="Invalid input. Check the Input criteria." promptTitle="Hint" prompt="You should enter a Decimal number._x000a_Ex: 1.0_x000a_1 is the project number. 0 is the iteration number." sqref="F11:H11">
      <formula1>1</formula1>
    </dataValidation>
    <dataValidation type="list" allowBlank="1" showInputMessage="1" showErrorMessage="1" errorTitle="Alert" error="Invalid input. Check the input criteria." promptTitle="Hint" prompt="Choose from the drop-down menu." sqref="I11">
      <formula1>"EXE, SAP, Android, IOS"</formula1>
    </dataValidation>
    <dataValidation type="list" allowBlank="1" showInputMessage="1" showErrorMessage="1" errorTitle="Alert" error="Enter a valid input." promptTitle="Hint" prompt="Choose from the drop-down menu." sqref="F23:F55">
      <formula1>"Mohamed Sharaf"</formula1>
    </dataValidation>
    <dataValidation type="list" allowBlank="1" showInputMessage="1" showErrorMessage="1" errorTitle="Alert" error="Enter a valid input." promptTitle="Hint" prompt="Choose from the drop-down menu." sqref="D24:D54">
      <formula1>"Manual, Automated"</formula1>
    </dataValidation>
    <dataValidation type="list" allowBlank="1" showInputMessage="1" showErrorMessage="1" errorTitle="Alert" error="Enter a valid input." promptTitle="Hint" prompt="Choose from the drop-down menu." sqref="E24:E54">
      <formula1>"Unit testing, Integration testing, Performance testing, Regression testing"</formula1>
    </dataValidation>
    <dataValidation type="list" allowBlank="1" showInputMessage="1" showErrorMessage="1" errorTitle="Alert" error="Enter a valid input." promptTitle="Hint" prompt="Choose from the drop-down menu." sqref="G23">
      <formula1>"PC, Laptop, Smart phone, Tablet, POS, 2 in 1"</formula1>
    </dataValidation>
    <dataValidation allowBlank="1" showInputMessage="1" showErrorMessage="1" errorTitle="Alert" error="Enter a valid input." promptTitle="Hint" prompt="Choose from the drop-down menu." sqref="D23:E23"/>
    <dataValidation type="custom" allowBlank="1" showInputMessage="1" showErrorMessage="1" sqref="L23">
      <formula1>"INDIRECT(""'""&amp;B23&amp;""'!D74"")"</formula1>
    </dataValidation>
    <dataValidation type="date" operator="lessThan" allowBlank="1" showInputMessage="1" showErrorMessage="1" errorTitle="Alert" error="Enter a vaild input." promptTitle="Hint:" prompt="Enter dates in the following formula:_x000a_14-Mar-2014" sqref="H13">
      <formula1>J13</formula1>
    </dataValidation>
    <dataValidation type="date" operator="greaterThanOrEqual" allowBlank="1" showInputMessage="1" showErrorMessage="1" errorTitle="Alert" error="Enter a valid input." promptTitle="Hint" prompt="Date should be entered in the following formula_x000a_14-Mar-2014" sqref="F15 C15:D15">
      <formula1>F13</formula1>
    </dataValidation>
    <dataValidation type="date" operator="greaterThanOrEqual" allowBlank="1" showInputMessage="1" showErrorMessage="1" errorTitle="Alert" error="Enter a valid input." promptTitle="Hint" prompt="Date should be entered in the following formula_x000a_14-Mar-2014" sqref="E15">
      <formula1>J13</formula1>
    </dataValidation>
    <dataValidation type="date" operator="greaterThanOrEqual" allowBlank="1" showInputMessage="1" showErrorMessage="1" errorTitle="Alert" error="Enter a valid input." promptTitle="Hint" prompt="Date should be entered in the following formula_x000a_14-Mar-2014" sqref="B15">
      <formula1>H13</formula1>
    </dataValidation>
    <dataValidation type="date" allowBlank="1" showInputMessage="1" showErrorMessage="1" errorTitle="Alert" error="Enter a valid input." promptTitle="Hint" prompt="Date should be entered in the follwing formula_x000a_14-Mar-2014" sqref="G15">
      <formula1>B15</formula1>
      <formula2>J13</formula2>
    </dataValidation>
    <dataValidation allowBlank="1" showInputMessage="1" showErrorMessage="1" promptTitle="Hint" prompt="Enter the version in the following formula_x000a_Ex: V X.Y_x000a_4.0" sqref="E13:G13"/>
  </dataValidation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M78"/>
  <sheetViews>
    <sheetView zoomScale="80" zoomScaleNormal="80" workbookViewId="0">
      <selection sqref="A1:XFD1048576"/>
    </sheetView>
  </sheetViews>
  <sheetFormatPr defaultRowHeight="15" outlineLevelRow="1"/>
  <cols>
    <col min="1" max="1" width="3.28515625" customWidth="1"/>
    <col min="2" max="2" width="12.28515625" customWidth="1"/>
    <col min="3" max="3" width="9.28515625" customWidth="1"/>
    <col min="4" max="4" width="16.42578125" customWidth="1"/>
    <col min="6" max="6" width="17.28515625" customWidth="1"/>
    <col min="8" max="8" width="23.28515625" customWidth="1"/>
    <col min="10" max="10" width="11.7109375" customWidth="1"/>
    <col min="11" max="11" width="12.85546875" customWidth="1"/>
    <col min="12" max="12" width="24.140625" customWidth="1"/>
    <col min="13" max="13" width="37.140625" customWidth="1"/>
    <col min="14" max="14" width="9.85546875" customWidth="1"/>
    <col min="15" max="15" width="2.85546875" customWidth="1"/>
    <col min="18" max="18" width="12" customWidth="1"/>
  </cols>
  <sheetData>
    <row r="1" spans="1:26" ht="5.25" customHeight="1"/>
    <row r="2" spans="1:26" s="1" customFormat="1">
      <c r="B2" s="5"/>
      <c r="C2" s="2"/>
      <c r="D2" s="225" t="s">
        <v>0</v>
      </c>
      <c r="E2" s="225"/>
      <c r="F2" s="225"/>
      <c r="G2" s="225"/>
      <c r="H2" s="234" t="s">
        <v>41</v>
      </c>
      <c r="I2" s="234"/>
      <c r="J2" s="234"/>
      <c r="K2" s="234"/>
    </row>
    <row r="3" spans="1:26">
      <c r="A3" s="2"/>
      <c r="B3" s="3"/>
      <c r="C3" s="4"/>
      <c r="D3" s="225"/>
      <c r="E3" s="225"/>
      <c r="F3" s="225"/>
      <c r="G3" s="225"/>
      <c r="H3" s="234"/>
      <c r="I3" s="234"/>
      <c r="J3" s="234"/>
      <c r="K3" s="234"/>
      <c r="L3" s="6"/>
      <c r="M3" s="2"/>
      <c r="N3" s="2"/>
      <c r="O3" s="2"/>
      <c r="P3" s="2"/>
      <c r="Q3" s="2"/>
      <c r="R3" s="2"/>
      <c r="S3" s="2"/>
      <c r="T3" s="2"/>
      <c r="U3" s="2"/>
      <c r="V3" s="2"/>
      <c r="W3" s="2"/>
      <c r="X3" s="2"/>
      <c r="Y3" s="2"/>
      <c r="Z3" s="2"/>
    </row>
    <row r="4" spans="1:26">
      <c r="A4" s="2"/>
      <c r="B4" s="3"/>
      <c r="C4" s="4"/>
      <c r="D4" s="225"/>
      <c r="E4" s="225"/>
      <c r="F4" s="225"/>
      <c r="G4" s="225"/>
      <c r="H4" s="234"/>
      <c r="I4" s="234"/>
      <c r="J4" s="234"/>
      <c r="K4" s="234"/>
      <c r="L4" s="2"/>
      <c r="M4" s="2"/>
      <c r="N4" s="2"/>
      <c r="O4" s="2"/>
      <c r="P4" s="2"/>
      <c r="Q4" s="2"/>
      <c r="R4" s="2"/>
      <c r="S4" s="2"/>
      <c r="T4" s="2"/>
      <c r="U4" s="2"/>
      <c r="V4" s="2"/>
      <c r="W4" s="2"/>
      <c r="X4" s="2"/>
      <c r="Y4" s="2"/>
      <c r="Z4" s="2"/>
    </row>
    <row r="5" spans="1:26" ht="15.75" thickBot="1">
      <c r="A5" s="2"/>
      <c r="B5" s="3"/>
      <c r="C5" s="4"/>
      <c r="D5" s="225"/>
      <c r="E5" s="225"/>
      <c r="F5" s="225"/>
      <c r="G5" s="225"/>
      <c r="H5" s="234"/>
      <c r="I5" s="234"/>
      <c r="J5" s="234"/>
      <c r="K5" s="234"/>
      <c r="L5" s="2"/>
      <c r="M5" s="2"/>
      <c r="N5" s="2"/>
      <c r="O5" s="2"/>
      <c r="P5" s="2"/>
      <c r="Q5" s="2"/>
      <c r="R5" s="2"/>
      <c r="S5" s="2"/>
      <c r="T5" s="2"/>
      <c r="U5" s="2"/>
      <c r="V5" s="2"/>
      <c r="W5" s="2"/>
      <c r="X5" s="2"/>
      <c r="Y5" s="2"/>
      <c r="Z5" s="2"/>
    </row>
    <row r="6" spans="1:26" ht="16.5" customHeight="1" thickBot="1">
      <c r="A6" s="2"/>
      <c r="B6" s="4"/>
      <c r="C6" s="4"/>
      <c r="D6" s="4"/>
      <c r="E6" s="2"/>
      <c r="F6" s="2"/>
      <c r="G6" s="2"/>
      <c r="H6" s="2"/>
      <c r="I6" s="2"/>
      <c r="J6" s="2"/>
      <c r="K6" s="2"/>
      <c r="L6" s="2"/>
      <c r="M6" s="163" t="s">
        <v>39</v>
      </c>
      <c r="N6" s="164"/>
      <c r="O6" s="10"/>
      <c r="P6" s="163" t="s">
        <v>58</v>
      </c>
      <c r="Q6" s="170"/>
      <c r="R6" s="164"/>
      <c r="S6" s="2"/>
      <c r="T6" s="2"/>
      <c r="U6" s="2"/>
      <c r="V6" s="2"/>
      <c r="W6" s="2"/>
      <c r="X6" s="2"/>
      <c r="Y6" s="2"/>
      <c r="Z6" s="2"/>
    </row>
    <row r="7" spans="1:26" ht="43.5" customHeight="1" thickBot="1">
      <c r="A7" s="2"/>
      <c r="B7" s="7" t="s">
        <v>1</v>
      </c>
      <c r="C7" s="226" t="s">
        <v>70</v>
      </c>
      <c r="D7" s="227"/>
      <c r="E7" s="227"/>
      <c r="F7" s="227"/>
      <c r="G7" s="227"/>
      <c r="H7" s="227"/>
      <c r="I7" s="227"/>
      <c r="J7" s="227"/>
      <c r="K7" s="228"/>
      <c r="L7" s="2"/>
      <c r="M7" s="165" t="e">
        <f>I73</f>
        <v>#DIV/0!</v>
      </c>
      <c r="N7" s="166"/>
      <c r="O7" s="10"/>
      <c r="P7" s="167" t="e">
        <f>IF(I73="Pass", "No Action Needed", "Function is sent back to the development team")</f>
        <v>#DIV/0!</v>
      </c>
      <c r="Q7" s="168"/>
      <c r="R7" s="169"/>
      <c r="S7" s="2"/>
      <c r="T7" s="2"/>
      <c r="U7" s="2"/>
      <c r="V7" s="2"/>
      <c r="W7" s="2"/>
      <c r="X7" s="2"/>
      <c r="Y7" s="2"/>
      <c r="Z7" s="2"/>
    </row>
    <row r="8" spans="1:26" ht="14.25" customHeight="1" thickBo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29" t="s">
        <v>2</v>
      </c>
      <c r="C9" s="230"/>
      <c r="D9" s="230"/>
      <c r="E9" s="230"/>
      <c r="F9" s="230"/>
      <c r="G9" s="230"/>
      <c r="H9" s="230"/>
      <c r="I9" s="230"/>
      <c r="J9" s="230"/>
      <c r="K9" s="231"/>
      <c r="L9" s="2"/>
      <c r="M9" s="16"/>
      <c r="N9" s="16"/>
      <c r="O9" s="17"/>
      <c r="P9" s="17"/>
      <c r="Q9" s="17"/>
      <c r="R9" s="2"/>
      <c r="S9" s="2"/>
      <c r="T9" s="2"/>
      <c r="U9" s="2"/>
      <c r="V9" s="2"/>
      <c r="W9" s="2"/>
      <c r="X9" s="2"/>
      <c r="Y9" s="2"/>
      <c r="Z9" s="2"/>
    </row>
    <row r="10" spans="1:26" ht="15.75" customHeight="1" outlineLevel="1">
      <c r="A10" s="2"/>
      <c r="B10" s="232" t="s">
        <v>3</v>
      </c>
      <c r="C10" s="208"/>
      <c r="D10" s="208"/>
      <c r="E10" s="233"/>
      <c r="F10" s="207" t="s">
        <v>4</v>
      </c>
      <c r="G10" s="208"/>
      <c r="H10" s="233"/>
      <c r="I10" s="207" t="s">
        <v>5</v>
      </c>
      <c r="J10" s="208"/>
      <c r="K10" s="209"/>
      <c r="L10" s="2"/>
      <c r="M10" s="16"/>
      <c r="N10" s="16"/>
      <c r="O10" s="17"/>
      <c r="P10" s="17"/>
      <c r="Q10" s="17"/>
      <c r="R10" s="2"/>
      <c r="S10" s="2"/>
      <c r="T10" s="2"/>
      <c r="U10" s="2"/>
      <c r="V10" s="2"/>
      <c r="W10" s="2"/>
      <c r="X10" s="2"/>
      <c r="Y10" s="2"/>
      <c r="Z10" s="2"/>
    </row>
    <row r="11" spans="1:26" ht="15.75" customHeight="1" outlineLevel="1">
      <c r="A11" s="2"/>
      <c r="B11" s="278">
        <f>'Iteration Mapping Key '!B11:E11</f>
        <v>0</v>
      </c>
      <c r="C11" s="215"/>
      <c r="D11" s="215"/>
      <c r="E11" s="279"/>
      <c r="F11" s="211">
        <f>'Iteration Mapping Key '!F11:H11</f>
        <v>0</v>
      </c>
      <c r="G11" s="212"/>
      <c r="H11" s="213"/>
      <c r="I11" s="214">
        <f>'Iteration Mapping Key '!I11:K11</f>
        <v>0</v>
      </c>
      <c r="J11" s="215"/>
      <c r="K11" s="216"/>
      <c r="L11" s="2"/>
      <c r="M11" s="16"/>
      <c r="N11" s="16"/>
      <c r="O11" s="17"/>
      <c r="P11" s="17"/>
      <c r="Q11" s="17"/>
      <c r="R11" s="2"/>
      <c r="S11" s="2"/>
      <c r="T11" s="2"/>
      <c r="U11" s="2"/>
      <c r="V11" s="2"/>
      <c r="W11" s="2"/>
      <c r="X11" s="2"/>
      <c r="Y11" s="2"/>
      <c r="Z11" s="2"/>
    </row>
    <row r="12" spans="1:26" ht="15.75" customHeight="1" outlineLevel="1">
      <c r="A12" s="2"/>
      <c r="B12" s="232" t="s">
        <v>57</v>
      </c>
      <c r="C12" s="208"/>
      <c r="D12" s="233"/>
      <c r="E12" s="207" t="s">
        <v>6</v>
      </c>
      <c r="F12" s="208"/>
      <c r="G12" s="233"/>
      <c r="H12" s="207" t="s">
        <v>7</v>
      </c>
      <c r="I12" s="208"/>
      <c r="J12" s="208"/>
      <c r="K12" s="209"/>
      <c r="L12" s="2"/>
      <c r="M12" s="16"/>
      <c r="N12" s="16"/>
      <c r="O12" s="17"/>
      <c r="P12" s="17"/>
      <c r="Q12" s="17"/>
      <c r="R12" s="2"/>
      <c r="S12" s="2"/>
      <c r="T12" s="2"/>
      <c r="U12" s="2"/>
      <c r="V12" s="2"/>
      <c r="W12" s="2"/>
      <c r="X12" s="2"/>
      <c r="Y12" s="2"/>
      <c r="Z12" s="2"/>
    </row>
    <row r="13" spans="1:26" ht="15.75" customHeight="1" outlineLevel="1">
      <c r="A13" s="2"/>
      <c r="B13" s="201">
        <f>'Iteration Mapping Key '!B13:D13</f>
        <v>0</v>
      </c>
      <c r="C13" s="202"/>
      <c r="D13" s="203"/>
      <c r="E13" s="204">
        <f>'Iteration Mapping Key '!H13</f>
        <v>0</v>
      </c>
      <c r="F13" s="205"/>
      <c r="G13" s="206"/>
      <c r="H13" s="204">
        <f>'Iteration Mapping Key '!J13</f>
        <v>0</v>
      </c>
      <c r="I13" s="205"/>
      <c r="J13" s="205"/>
      <c r="K13" s="210"/>
      <c r="L13" s="2"/>
      <c r="M13" s="16"/>
      <c r="N13" s="16"/>
      <c r="O13" s="17"/>
      <c r="P13" s="17"/>
      <c r="Q13" s="17"/>
      <c r="R13" s="2"/>
      <c r="S13" s="2"/>
      <c r="T13" s="2"/>
      <c r="U13" s="2"/>
      <c r="V13" s="2"/>
      <c r="W13" s="2"/>
      <c r="X13" s="2"/>
      <c r="Y13" s="2"/>
      <c r="Z13" s="2"/>
    </row>
    <row r="14" spans="1:26" ht="15.75" customHeight="1" outlineLevel="1">
      <c r="A14" s="2"/>
      <c r="B14" s="232" t="s">
        <v>42</v>
      </c>
      <c r="C14" s="208"/>
      <c r="D14" s="208"/>
      <c r="E14" s="208"/>
      <c r="F14" s="233"/>
      <c r="G14" s="207" t="s">
        <v>43</v>
      </c>
      <c r="H14" s="208"/>
      <c r="I14" s="208"/>
      <c r="J14" s="208"/>
      <c r="K14" s="209"/>
      <c r="L14" s="2"/>
      <c r="M14" s="16"/>
      <c r="N14" s="16"/>
      <c r="O14" s="17"/>
      <c r="P14" s="17"/>
      <c r="Q14" s="17"/>
      <c r="R14" s="2"/>
      <c r="S14" s="2"/>
      <c r="T14" s="2"/>
      <c r="U14" s="2"/>
      <c r="V14" s="2"/>
      <c r="W14" s="2"/>
      <c r="X14" s="2"/>
      <c r="Y14" s="2"/>
      <c r="Z14" s="2"/>
    </row>
    <row r="15" spans="1:26" ht="15.75" customHeight="1" outlineLevel="1">
      <c r="A15" s="2"/>
      <c r="B15" s="244">
        <f>'Iteration Mapping Key '!B17:F17</f>
        <v>0</v>
      </c>
      <c r="C15" s="239"/>
      <c r="D15" s="239"/>
      <c r="E15" s="239"/>
      <c r="F15" s="245"/>
      <c r="G15" s="246">
        <f>'Iteration Mapping Key '!G17:K17</f>
        <v>0</v>
      </c>
      <c r="H15" s="247"/>
      <c r="I15" s="247"/>
      <c r="J15" s="247"/>
      <c r="K15" s="248"/>
      <c r="L15" s="2"/>
      <c r="M15" s="16"/>
      <c r="N15" s="16"/>
      <c r="O15" s="17"/>
      <c r="P15" s="17"/>
      <c r="Q15" s="17"/>
      <c r="R15" s="2"/>
      <c r="S15" s="2"/>
      <c r="T15" s="2"/>
      <c r="U15" s="2"/>
      <c r="V15" s="2"/>
      <c r="W15" s="2"/>
      <c r="X15" s="2"/>
      <c r="Y15" s="2"/>
      <c r="Z15" s="2"/>
    </row>
    <row r="16" spans="1:26" ht="15.75" customHeight="1" outlineLevel="1">
      <c r="A16" s="2"/>
      <c r="B16" s="240" t="s">
        <v>8</v>
      </c>
      <c r="C16" s="241"/>
      <c r="D16" s="241"/>
      <c r="E16" s="249" t="str">
        <f>'Iteration Mapping Key '!E18</f>
        <v>ProjectInformation_AdditionalInformation</v>
      </c>
      <c r="F16" s="250"/>
      <c r="G16" s="250"/>
      <c r="H16" s="250"/>
      <c r="I16" s="250"/>
      <c r="J16" s="250"/>
      <c r="K16" s="251"/>
      <c r="L16" s="2"/>
      <c r="M16" s="16"/>
      <c r="N16" s="16"/>
      <c r="O16" s="17"/>
      <c r="P16" s="17"/>
      <c r="Q16" s="17"/>
      <c r="R16" s="2"/>
      <c r="S16" s="2"/>
      <c r="T16" s="2"/>
      <c r="U16" s="2"/>
      <c r="V16" s="2"/>
      <c r="W16" s="2"/>
      <c r="X16" s="2"/>
      <c r="Y16" s="2"/>
      <c r="Z16" s="2"/>
    </row>
    <row r="17" spans="1:65" ht="16.5" customHeight="1" outlineLevel="1" thickBot="1">
      <c r="A17" s="2"/>
      <c r="B17" s="242"/>
      <c r="C17" s="243"/>
      <c r="D17" s="243"/>
      <c r="E17" s="252"/>
      <c r="F17" s="253"/>
      <c r="G17" s="253"/>
      <c r="H17" s="253"/>
      <c r="I17" s="253"/>
      <c r="J17" s="253"/>
      <c r="K17" s="254"/>
      <c r="L17" s="2"/>
      <c r="M17" s="16"/>
      <c r="N17" s="16"/>
      <c r="O17" s="17"/>
      <c r="P17" s="17"/>
      <c r="Q17" s="17"/>
      <c r="R17" s="2"/>
      <c r="S17" s="2"/>
      <c r="T17" s="2"/>
      <c r="U17" s="2"/>
      <c r="V17" s="2"/>
      <c r="W17" s="2"/>
      <c r="X17" s="2"/>
      <c r="Y17" s="2"/>
      <c r="Z17" s="2"/>
    </row>
    <row r="18" spans="1:65"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65" ht="16.5" customHeight="1" thickBot="1">
      <c r="A19" s="2"/>
      <c r="B19" s="217" t="s">
        <v>9</v>
      </c>
      <c r="C19" s="218"/>
      <c r="D19" s="218"/>
      <c r="E19" s="218"/>
      <c r="F19" s="218"/>
      <c r="G19" s="218"/>
      <c r="H19" s="218"/>
      <c r="I19" s="218"/>
      <c r="J19" s="218"/>
      <c r="K19" s="219"/>
      <c r="L19" s="2"/>
      <c r="M19" s="16"/>
      <c r="N19" s="16"/>
      <c r="O19" s="17"/>
      <c r="P19" s="17"/>
      <c r="Q19" s="17"/>
      <c r="R19" s="2"/>
      <c r="S19" s="2"/>
      <c r="T19" s="2"/>
      <c r="U19" s="2"/>
      <c r="V19" s="2"/>
      <c r="W19" s="2"/>
      <c r="X19" s="2"/>
      <c r="Y19" s="2"/>
      <c r="Z19" s="2"/>
    </row>
    <row r="20" spans="1:65" ht="15.75" outlineLevel="1">
      <c r="A20" s="2"/>
      <c r="B20" s="220" t="s">
        <v>10</v>
      </c>
      <c r="C20" s="221"/>
      <c r="D20" s="222"/>
      <c r="E20" s="222"/>
      <c r="F20" s="222"/>
      <c r="G20" s="221" t="s">
        <v>11</v>
      </c>
      <c r="H20" s="221"/>
      <c r="I20" s="221"/>
      <c r="J20" s="300"/>
      <c r="K20" s="301"/>
      <c r="L20" s="8"/>
      <c r="M20" s="8"/>
      <c r="N20" s="8"/>
      <c r="O20" s="8"/>
      <c r="P20" s="8"/>
      <c r="Q20" s="8"/>
      <c r="R20" s="8"/>
      <c r="S20" s="8"/>
      <c r="T20" s="8"/>
      <c r="U20" s="8"/>
      <c r="V20" s="8"/>
      <c r="W20" s="8"/>
      <c r="X20" s="8"/>
      <c r="Y20" s="8"/>
      <c r="Z20" s="8"/>
    </row>
    <row r="21" spans="1:65" ht="15.75" outlineLevel="1">
      <c r="A21" s="2"/>
      <c r="B21" s="280" t="s">
        <v>45</v>
      </c>
      <c r="C21" s="281"/>
      <c r="D21" s="282"/>
      <c r="E21" s="283"/>
      <c r="F21" s="284"/>
      <c r="G21" s="281" t="s">
        <v>12</v>
      </c>
      <c r="H21" s="281"/>
      <c r="I21" s="281"/>
      <c r="J21" s="289"/>
      <c r="K21" s="290"/>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row>
    <row r="22" spans="1:65" ht="15.75" outlineLevel="1">
      <c r="A22" s="2"/>
      <c r="B22" s="263" t="s">
        <v>13</v>
      </c>
      <c r="C22" s="264"/>
      <c r="D22" s="264"/>
      <c r="E22" s="264"/>
      <c r="F22" s="238"/>
      <c r="G22" s="180" t="s">
        <v>46</v>
      </c>
      <c r="H22" s="181"/>
      <c r="I22" s="181"/>
      <c r="J22" s="181"/>
      <c r="K22" s="182"/>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row>
    <row r="23" spans="1:65" ht="15.75" outlineLevel="1">
      <c r="A23" s="2"/>
      <c r="B23" s="265"/>
      <c r="C23" s="266"/>
      <c r="D23" s="266"/>
      <c r="E23" s="266"/>
      <c r="F23" s="267"/>
      <c r="G23" s="183"/>
      <c r="H23" s="184"/>
      <c r="I23" s="184"/>
      <c r="J23" s="184"/>
      <c r="K23" s="185"/>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row>
    <row r="24" spans="1:65" ht="67.5" customHeight="1" outlineLevel="1">
      <c r="A24" s="2"/>
      <c r="B24" s="258" t="s">
        <v>15</v>
      </c>
      <c r="C24" s="259"/>
      <c r="D24" s="260"/>
      <c r="E24" s="261"/>
      <c r="F24" s="261"/>
      <c r="G24" s="261"/>
      <c r="H24" s="261"/>
      <c r="I24" s="261"/>
      <c r="J24" s="261"/>
      <c r="K24" s="262"/>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row>
    <row r="25" spans="1:65" ht="15.75" customHeight="1" outlineLevel="1">
      <c r="A25" s="2"/>
      <c r="B25" s="186" t="s">
        <v>16</v>
      </c>
      <c r="C25" s="187"/>
      <c r="D25" s="192"/>
      <c r="E25" s="193"/>
      <c r="F25" s="193"/>
      <c r="G25" s="193"/>
      <c r="H25" s="193"/>
      <c r="I25" s="193"/>
      <c r="J25" s="193"/>
      <c r="K25" s="194"/>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row>
    <row r="26" spans="1:65" ht="15.75" outlineLevel="1">
      <c r="A26" s="2"/>
      <c r="B26" s="188"/>
      <c r="C26" s="189"/>
      <c r="D26" s="195"/>
      <c r="E26" s="196"/>
      <c r="F26" s="196"/>
      <c r="G26" s="196"/>
      <c r="H26" s="196"/>
      <c r="I26" s="196"/>
      <c r="J26" s="196"/>
      <c r="K26" s="19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row>
    <row r="27" spans="1:65" ht="65.25" customHeight="1" outlineLevel="1">
      <c r="A27" s="2"/>
      <c r="B27" s="190"/>
      <c r="C27" s="191"/>
      <c r="D27" s="198"/>
      <c r="E27" s="199"/>
      <c r="F27" s="199"/>
      <c r="G27" s="199"/>
      <c r="H27" s="199"/>
      <c r="I27" s="199"/>
      <c r="J27" s="199"/>
      <c r="K27" s="200"/>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row>
    <row r="28" spans="1:65" ht="14.25" customHeight="1" outlineLevel="1">
      <c r="A28" s="2"/>
      <c r="B28" s="186" t="s">
        <v>17</v>
      </c>
      <c r="C28" s="187"/>
      <c r="D28" s="171"/>
      <c r="E28" s="172"/>
      <c r="F28" s="172"/>
      <c r="G28" s="172"/>
      <c r="H28" s="172"/>
      <c r="I28" s="172"/>
      <c r="J28" s="172"/>
      <c r="K28" s="173"/>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row>
    <row r="29" spans="1:65" ht="14.25" customHeight="1" outlineLevel="1">
      <c r="A29" s="2"/>
      <c r="B29" s="188"/>
      <c r="C29" s="189"/>
      <c r="D29" s="174"/>
      <c r="E29" s="175"/>
      <c r="F29" s="175"/>
      <c r="G29" s="175"/>
      <c r="H29" s="175"/>
      <c r="I29" s="175"/>
      <c r="J29" s="175"/>
      <c r="K29" s="17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row>
    <row r="30" spans="1:65" ht="14.25" customHeight="1" outlineLevel="1">
      <c r="A30" s="2"/>
      <c r="B30" s="188"/>
      <c r="C30" s="189"/>
      <c r="D30" s="177"/>
      <c r="E30" s="178"/>
      <c r="F30" s="178"/>
      <c r="G30" s="178"/>
      <c r="H30" s="178"/>
      <c r="I30" s="178"/>
      <c r="J30" s="178"/>
      <c r="K30" s="179"/>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row>
    <row r="31" spans="1:65" ht="14.25" customHeight="1" outlineLevel="1">
      <c r="A31" s="2"/>
      <c r="B31" s="240" t="s">
        <v>29</v>
      </c>
      <c r="C31" s="255"/>
      <c r="D31" s="171"/>
      <c r="E31" s="172"/>
      <c r="F31" s="172"/>
      <c r="G31" s="172"/>
      <c r="H31" s="172"/>
      <c r="I31" s="172"/>
      <c r="J31" s="172"/>
      <c r="K31" s="173"/>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row>
    <row r="32" spans="1:65" ht="33" customHeight="1" outlineLevel="1">
      <c r="A32" s="2"/>
      <c r="B32" s="256"/>
      <c r="C32" s="257"/>
      <c r="D32" s="177"/>
      <c r="E32" s="178"/>
      <c r="F32" s="178"/>
      <c r="G32" s="178"/>
      <c r="H32" s="178"/>
      <c r="I32" s="178"/>
      <c r="J32" s="178"/>
      <c r="K32" s="179"/>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row>
    <row r="33" spans="1:65" ht="14.25" customHeight="1" outlineLevel="1">
      <c r="A33" s="2"/>
      <c r="B33" s="240" t="s">
        <v>44</v>
      </c>
      <c r="C33" s="255"/>
      <c r="D33" s="192"/>
      <c r="E33" s="193"/>
      <c r="F33" s="193"/>
      <c r="G33" s="193"/>
      <c r="H33" s="193"/>
      <c r="I33" s="193"/>
      <c r="J33" s="193"/>
      <c r="K33" s="194"/>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row>
    <row r="34" spans="1:65" ht="103.5" customHeight="1" outlineLevel="1">
      <c r="A34" s="2"/>
      <c r="B34" s="256"/>
      <c r="C34" s="257"/>
      <c r="D34" s="198"/>
      <c r="E34" s="199"/>
      <c r="F34" s="199"/>
      <c r="G34" s="199"/>
      <c r="H34" s="199"/>
      <c r="I34" s="199"/>
      <c r="J34" s="199"/>
      <c r="K34" s="200"/>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row>
    <row r="35" spans="1:65" ht="15.75" outlineLevel="1">
      <c r="A35" s="2"/>
      <c r="B35" s="268" t="s">
        <v>8</v>
      </c>
      <c r="C35" s="269"/>
      <c r="D35" s="272" t="s">
        <v>72</v>
      </c>
      <c r="E35" s="273"/>
      <c r="F35" s="273"/>
      <c r="G35" s="273"/>
      <c r="H35" s="273"/>
      <c r="I35" s="273"/>
      <c r="J35" s="273"/>
      <c r="K35" s="27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row>
    <row r="36" spans="1:65" ht="16.5" outlineLevel="1" thickBot="1">
      <c r="A36" s="2"/>
      <c r="B36" s="270"/>
      <c r="C36" s="271"/>
      <c r="D36" s="275"/>
      <c r="E36" s="276"/>
      <c r="F36" s="276"/>
      <c r="G36" s="276"/>
      <c r="H36" s="276"/>
      <c r="I36" s="276"/>
      <c r="J36" s="276"/>
      <c r="K36" s="27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row>
    <row r="37" spans="1:65"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row>
    <row r="38" spans="1:65" ht="15.75" customHeight="1">
      <c r="A38" s="2"/>
      <c r="B38" s="302" t="s">
        <v>14</v>
      </c>
      <c r="C38" s="303"/>
      <c r="D38" s="303"/>
      <c r="E38" s="303"/>
      <c r="F38" s="303"/>
      <c r="G38" s="303"/>
      <c r="H38" s="303"/>
      <c r="I38" s="303"/>
      <c r="J38" s="303"/>
      <c r="K38" s="304"/>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row>
    <row r="39" spans="1:65" ht="15.75" customHeight="1" outlineLevel="1">
      <c r="A39" s="2"/>
      <c r="B39" s="232" t="s">
        <v>18</v>
      </c>
      <c r="C39" s="208"/>
      <c r="D39" s="233"/>
      <c r="E39" s="207" t="s">
        <v>19</v>
      </c>
      <c r="F39" s="208"/>
      <c r="G39" s="233"/>
      <c r="H39" s="207" t="s">
        <v>20</v>
      </c>
      <c r="I39" s="208"/>
      <c r="J39" s="208"/>
      <c r="K39" s="209"/>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row>
    <row r="40" spans="1:65" ht="15.75" customHeight="1" outlineLevel="1">
      <c r="A40" s="2"/>
      <c r="B40" s="244"/>
      <c r="C40" s="239"/>
      <c r="D40" s="245"/>
      <c r="E40" s="162"/>
      <c r="F40" s="239"/>
      <c r="G40" s="245"/>
      <c r="H40" s="162"/>
      <c r="I40" s="239"/>
      <c r="J40" s="239"/>
      <c r="K40" s="291"/>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row>
    <row r="41" spans="1:65" ht="15.75" customHeight="1" outlineLevel="1">
      <c r="A41" s="2"/>
      <c r="B41" s="232" t="s">
        <v>21</v>
      </c>
      <c r="C41" s="233"/>
      <c r="D41" s="162"/>
      <c r="E41" s="245"/>
      <c r="F41" s="207" t="s">
        <v>22</v>
      </c>
      <c r="G41" s="233"/>
      <c r="H41" s="12"/>
      <c r="I41" s="294" t="s">
        <v>23</v>
      </c>
      <c r="J41" s="295"/>
      <c r="K41" s="13"/>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row>
    <row r="42" spans="1:65" ht="15.75" customHeight="1" outlineLevel="1">
      <c r="A42" s="2"/>
      <c r="B42" s="232" t="s">
        <v>24</v>
      </c>
      <c r="C42" s="233"/>
      <c r="D42" s="162"/>
      <c r="E42" s="245"/>
      <c r="F42" s="292" t="s">
        <v>25</v>
      </c>
      <c r="G42" s="296"/>
      <c r="H42" s="293"/>
      <c r="I42" s="297"/>
      <c r="J42" s="298"/>
      <c r="K42" s="299"/>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row>
    <row r="43" spans="1:65" ht="15.75" customHeight="1" outlineLevel="1">
      <c r="A43" s="2"/>
      <c r="B43" s="232" t="s">
        <v>47</v>
      </c>
      <c r="C43" s="233"/>
      <c r="D43" s="162"/>
      <c r="E43" s="239"/>
      <c r="F43" s="237" t="s">
        <v>26</v>
      </c>
      <c r="G43" s="238"/>
      <c r="H43" s="22"/>
      <c r="I43" s="292" t="s">
        <v>27</v>
      </c>
      <c r="J43" s="293"/>
      <c r="K43" s="14"/>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row>
    <row r="44" spans="1:65" ht="15.75" customHeight="1" outlineLevel="1">
      <c r="A44" s="2"/>
      <c r="B44" s="268" t="s">
        <v>8</v>
      </c>
      <c r="C44" s="269"/>
      <c r="D44" s="307" t="s">
        <v>71</v>
      </c>
      <c r="E44" s="308"/>
      <c r="F44" s="308"/>
      <c r="G44" s="308"/>
      <c r="H44" s="308"/>
      <c r="I44" s="308"/>
      <c r="J44" s="308"/>
      <c r="K44" s="309"/>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row>
    <row r="45" spans="1:65" ht="15.75" customHeight="1" outlineLevel="1">
      <c r="A45" s="2"/>
      <c r="B45" s="305"/>
      <c r="C45" s="306"/>
      <c r="D45" s="310"/>
      <c r="E45" s="311"/>
      <c r="F45" s="311"/>
      <c r="G45" s="311"/>
      <c r="H45" s="311"/>
      <c r="I45" s="311"/>
      <c r="J45" s="311"/>
      <c r="K45" s="312"/>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row>
    <row r="46" spans="1:65" ht="16.5" customHeight="1" outlineLevel="1" thickBot="1">
      <c r="A46" s="2"/>
      <c r="B46" s="270"/>
      <c r="C46" s="271"/>
      <c r="D46" s="313"/>
      <c r="E46" s="314"/>
      <c r="F46" s="314"/>
      <c r="G46" s="314"/>
      <c r="H46" s="314"/>
      <c r="I46" s="314"/>
      <c r="J46" s="314"/>
      <c r="K46" s="315"/>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row>
    <row r="47" spans="1:65" ht="15.75">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row>
    <row r="48" spans="1:65" ht="15.75">
      <c r="A48" s="2"/>
      <c r="B48" s="223" t="s">
        <v>28</v>
      </c>
      <c r="C48" s="224"/>
      <c r="D48" s="224"/>
      <c r="E48" s="224"/>
      <c r="F48" s="224"/>
      <c r="G48" s="224"/>
      <c r="H48" s="224"/>
      <c r="I48" s="224"/>
      <c r="J48" s="224"/>
      <c r="K48" s="224"/>
      <c r="L48" s="224"/>
      <c r="M48" s="224"/>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row>
    <row r="49" spans="1:65" ht="30" customHeight="1" outlineLevel="1">
      <c r="A49" s="2"/>
      <c r="B49" s="20" t="s">
        <v>30</v>
      </c>
      <c r="C49" s="285" t="s">
        <v>31</v>
      </c>
      <c r="D49" s="286"/>
      <c r="E49" s="237" t="s">
        <v>32</v>
      </c>
      <c r="F49" s="238"/>
      <c r="G49" s="237" t="s">
        <v>33</v>
      </c>
      <c r="H49" s="238"/>
      <c r="I49" s="237" t="s">
        <v>34</v>
      </c>
      <c r="J49" s="238"/>
      <c r="K49" s="21" t="s">
        <v>35</v>
      </c>
      <c r="L49" s="28"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row>
    <row r="50" spans="1:65" ht="66" customHeight="1" outlineLevel="1">
      <c r="A50" s="2"/>
      <c r="B50" s="24">
        <v>1</v>
      </c>
      <c r="C50" s="287"/>
      <c r="D50" s="288"/>
      <c r="E50" s="287"/>
      <c r="F50" s="288"/>
      <c r="G50" s="287"/>
      <c r="H50" s="288"/>
      <c r="I50" s="287"/>
      <c r="J50" s="288"/>
      <c r="K50" s="26"/>
      <c r="L50" s="23"/>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row>
    <row r="51" spans="1:65" ht="63.75" customHeight="1" outlineLevel="1">
      <c r="A51" s="2"/>
      <c r="B51" s="24">
        <v>2</v>
      </c>
      <c r="C51" s="287"/>
      <c r="D51" s="288"/>
      <c r="E51" s="287"/>
      <c r="F51" s="288"/>
      <c r="G51" s="287"/>
      <c r="H51" s="288"/>
      <c r="I51" s="287"/>
      <c r="J51" s="288"/>
      <c r="K51" s="26"/>
      <c r="L51" s="23"/>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row>
    <row r="52" spans="1:65" ht="96.75" customHeight="1" outlineLevel="1">
      <c r="A52" s="2"/>
      <c r="B52" s="24">
        <v>3</v>
      </c>
      <c r="C52" s="287"/>
      <c r="D52" s="288"/>
      <c r="E52" s="287"/>
      <c r="F52" s="288"/>
      <c r="G52" s="287"/>
      <c r="H52" s="288"/>
      <c r="I52" s="287"/>
      <c r="J52" s="288"/>
      <c r="K52" s="26"/>
      <c r="L52" s="23"/>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row>
    <row r="53" spans="1:65" ht="63.75" customHeight="1" outlineLevel="1">
      <c r="A53" s="2"/>
      <c r="B53" s="24">
        <v>4</v>
      </c>
      <c r="C53" s="287"/>
      <c r="D53" s="288"/>
      <c r="E53" s="287"/>
      <c r="F53" s="288"/>
      <c r="G53" s="287"/>
      <c r="H53" s="288"/>
      <c r="I53" s="287"/>
      <c r="J53" s="288"/>
      <c r="K53" s="26"/>
      <c r="L53" s="23"/>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row>
    <row r="54" spans="1:65" ht="97.5" customHeight="1" outlineLevel="1">
      <c r="A54" s="2"/>
      <c r="B54" s="24">
        <v>5</v>
      </c>
      <c r="C54" s="287"/>
      <c r="D54" s="288"/>
      <c r="E54" s="287"/>
      <c r="F54" s="288"/>
      <c r="G54" s="287"/>
      <c r="H54" s="288"/>
      <c r="I54" s="287"/>
      <c r="J54" s="288"/>
      <c r="K54" s="26"/>
      <c r="L54" s="23"/>
      <c r="M54" s="39"/>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row>
    <row r="55" spans="1:65" ht="80.25" customHeight="1" outlineLevel="1">
      <c r="A55" s="2"/>
      <c r="B55" s="24">
        <v>6</v>
      </c>
      <c r="C55" s="287"/>
      <c r="D55" s="288"/>
      <c r="E55" s="287"/>
      <c r="F55" s="288"/>
      <c r="G55" s="287"/>
      <c r="H55" s="288"/>
      <c r="I55" s="287"/>
      <c r="J55" s="288"/>
      <c r="K55" s="26"/>
      <c r="L55" s="23"/>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row>
    <row r="56" spans="1:65" ht="82.5" customHeight="1" outlineLevel="1">
      <c r="A56" s="2"/>
      <c r="B56" s="24">
        <v>7</v>
      </c>
      <c r="C56" s="287"/>
      <c r="D56" s="288"/>
      <c r="E56" s="287"/>
      <c r="F56" s="288"/>
      <c r="G56" s="287"/>
      <c r="H56" s="288"/>
      <c r="I56" s="287"/>
      <c r="J56" s="288"/>
      <c r="K56" s="26"/>
      <c r="L56" s="23"/>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row>
    <row r="57" spans="1:65" ht="93.75" customHeight="1" outlineLevel="1">
      <c r="A57" s="2"/>
      <c r="B57" s="24">
        <v>8</v>
      </c>
      <c r="C57" s="287"/>
      <c r="D57" s="288"/>
      <c r="E57" s="287"/>
      <c r="F57" s="288"/>
      <c r="G57" s="287"/>
      <c r="H57" s="288"/>
      <c r="I57" s="287"/>
      <c r="J57" s="288"/>
      <c r="K57" s="26"/>
      <c r="L57" s="23"/>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row>
    <row r="58" spans="1:65" ht="79.5" customHeight="1" outlineLevel="1">
      <c r="A58" s="2"/>
      <c r="B58" s="24">
        <v>9</v>
      </c>
      <c r="C58" s="287"/>
      <c r="D58" s="288"/>
      <c r="E58" s="287"/>
      <c r="F58" s="288"/>
      <c r="G58" s="287"/>
      <c r="H58" s="288"/>
      <c r="I58" s="287"/>
      <c r="J58" s="288"/>
      <c r="K58" s="26"/>
      <c r="L58" s="23"/>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row>
    <row r="59" spans="1:65" ht="122.25" customHeight="1" outlineLevel="1">
      <c r="A59" s="2"/>
      <c r="B59" s="24">
        <v>10</v>
      </c>
      <c r="C59" s="287"/>
      <c r="D59" s="288"/>
      <c r="E59" s="287"/>
      <c r="F59" s="288"/>
      <c r="G59" s="287"/>
      <c r="H59" s="288"/>
      <c r="I59" s="287"/>
      <c r="J59" s="288"/>
      <c r="K59" s="26"/>
      <c r="L59" s="23"/>
      <c r="M59" s="13"/>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row>
    <row r="60" spans="1:65" ht="69" customHeight="1" outlineLevel="1">
      <c r="A60" s="2"/>
      <c r="B60" s="24">
        <v>11</v>
      </c>
      <c r="C60" s="287"/>
      <c r="D60" s="288"/>
      <c r="E60" s="287"/>
      <c r="F60" s="288"/>
      <c r="G60" s="287"/>
      <c r="H60" s="288"/>
      <c r="I60" s="287"/>
      <c r="J60" s="288"/>
      <c r="K60" s="26"/>
      <c r="L60" s="23"/>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row>
    <row r="61" spans="1:65" ht="63.75" customHeight="1" outlineLevel="1">
      <c r="A61" s="2"/>
      <c r="B61" s="24">
        <v>12</v>
      </c>
      <c r="C61" s="287"/>
      <c r="D61" s="288"/>
      <c r="E61" s="287"/>
      <c r="F61" s="288"/>
      <c r="G61" s="287"/>
      <c r="H61" s="288"/>
      <c r="I61" s="287"/>
      <c r="J61" s="288"/>
      <c r="K61" s="26"/>
      <c r="L61" s="23"/>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row>
    <row r="62" spans="1:65" ht="33.75" customHeight="1" outlineLevel="1">
      <c r="A62" s="2"/>
      <c r="B62" s="24">
        <v>13</v>
      </c>
      <c r="C62" s="287"/>
      <c r="D62" s="288"/>
      <c r="E62" s="287"/>
      <c r="F62" s="288"/>
      <c r="G62" s="287"/>
      <c r="H62" s="288"/>
      <c r="I62" s="287"/>
      <c r="J62" s="288"/>
      <c r="K62" s="26"/>
      <c r="L62" s="23"/>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row>
    <row r="63" spans="1:65" ht="33.75" customHeight="1" outlineLevel="1">
      <c r="A63" s="2"/>
      <c r="B63" s="24">
        <v>14</v>
      </c>
      <c r="C63" s="287"/>
      <c r="D63" s="288"/>
      <c r="E63" s="287"/>
      <c r="F63" s="288"/>
      <c r="G63" s="287"/>
      <c r="H63" s="288"/>
      <c r="I63" s="287"/>
      <c r="J63" s="288"/>
      <c r="K63" s="26"/>
      <c r="L63" s="23"/>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row>
    <row r="64" spans="1:65" ht="67.5" customHeight="1" outlineLevel="1">
      <c r="A64" s="2"/>
      <c r="B64" s="24">
        <v>15</v>
      </c>
      <c r="C64" s="287"/>
      <c r="D64" s="288"/>
      <c r="E64" s="287"/>
      <c r="F64" s="288"/>
      <c r="G64" s="287"/>
      <c r="H64" s="288"/>
      <c r="I64" s="287"/>
      <c r="J64" s="288"/>
      <c r="K64" s="26"/>
      <c r="L64" s="23"/>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row>
    <row r="65" spans="1:65" ht="15.75" outlineLevel="1">
      <c r="A65" s="2"/>
      <c r="B65" s="24">
        <v>16</v>
      </c>
      <c r="C65" s="287"/>
      <c r="D65" s="288"/>
      <c r="E65" s="287"/>
      <c r="F65" s="288"/>
      <c r="G65" s="287"/>
      <c r="H65" s="288"/>
      <c r="I65" s="287"/>
      <c r="J65" s="288"/>
      <c r="K65" s="26"/>
      <c r="L65" s="23"/>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row>
    <row r="66" spans="1:65" ht="15.75" outlineLevel="1">
      <c r="A66" s="2"/>
      <c r="B66" s="24">
        <v>17</v>
      </c>
      <c r="C66" s="287"/>
      <c r="D66" s="288"/>
      <c r="E66" s="287"/>
      <c r="F66" s="288"/>
      <c r="G66" s="287"/>
      <c r="H66" s="288"/>
      <c r="I66" s="287"/>
      <c r="J66" s="288"/>
      <c r="K66" s="26"/>
      <c r="L66" s="23"/>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row>
    <row r="67" spans="1:65" ht="15.75" outlineLevel="1">
      <c r="A67" s="2"/>
      <c r="B67" s="24">
        <v>18</v>
      </c>
      <c r="C67" s="287"/>
      <c r="D67" s="288"/>
      <c r="E67" s="287"/>
      <c r="F67" s="288"/>
      <c r="G67" s="287"/>
      <c r="H67" s="288"/>
      <c r="I67" s="287"/>
      <c r="J67" s="288"/>
      <c r="K67" s="26"/>
      <c r="L67" s="23"/>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row>
    <row r="68" spans="1:65" ht="15.75" outlineLevel="1">
      <c r="A68" s="2"/>
      <c r="B68" s="24">
        <v>19</v>
      </c>
      <c r="C68" s="287"/>
      <c r="D68" s="288"/>
      <c r="E68" s="287"/>
      <c r="F68" s="288"/>
      <c r="G68" s="287"/>
      <c r="H68" s="288"/>
      <c r="I68" s="287"/>
      <c r="J68" s="288"/>
      <c r="K68" s="26"/>
      <c r="L68" s="23"/>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row>
    <row r="69" spans="1:65" ht="16.5" outlineLevel="1" thickBot="1">
      <c r="A69" s="2"/>
      <c r="B69" s="25">
        <v>20</v>
      </c>
      <c r="C69" s="316"/>
      <c r="D69" s="317"/>
      <c r="E69" s="316"/>
      <c r="F69" s="317"/>
      <c r="G69" s="316"/>
      <c r="H69" s="317"/>
      <c r="I69" s="316"/>
      <c r="J69" s="317"/>
      <c r="K69" s="27"/>
      <c r="L69" s="33"/>
      <c r="M69" s="36"/>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row>
    <row r="70" spans="1:65" ht="15.75">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row>
    <row r="71" spans="1:65" ht="16.5" thickBot="1">
      <c r="A71" s="2"/>
      <c r="B71" s="318" t="s">
        <v>40</v>
      </c>
      <c r="C71" s="319"/>
      <c r="D71" s="319"/>
      <c r="E71" s="319"/>
      <c r="F71" s="319"/>
      <c r="G71" s="319"/>
      <c r="H71" s="319"/>
      <c r="I71" s="319"/>
      <c r="J71" s="319"/>
      <c r="K71" s="319"/>
      <c r="L71" s="319"/>
      <c r="M71" s="319"/>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row>
    <row r="72" spans="1:65" ht="15.75" outlineLevel="1">
      <c r="A72" s="2"/>
      <c r="B72" s="320" t="s">
        <v>36</v>
      </c>
      <c r="C72" s="321"/>
      <c r="D72" s="322">
        <f>COUNTIF(K50:K69, "Fail")</f>
        <v>0</v>
      </c>
      <c r="E72" s="323"/>
      <c r="F72" s="325" t="s">
        <v>38</v>
      </c>
      <c r="G72" s="326"/>
      <c r="H72" s="327"/>
      <c r="I72" s="328" t="e">
        <f>D73/(D73+D72)</f>
        <v>#DIV/0!</v>
      </c>
      <c r="J72" s="329"/>
      <c r="K72" s="329"/>
      <c r="L72" s="42" t="s">
        <v>79</v>
      </c>
      <c r="M72" s="47">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row>
    <row r="73" spans="1:65" ht="15.75" outlineLevel="1">
      <c r="A73" s="2"/>
      <c r="B73" s="263" t="s">
        <v>37</v>
      </c>
      <c r="C73" s="238"/>
      <c r="D73" s="246">
        <f>COUNTIF(K50:K69, "Pass")</f>
        <v>0</v>
      </c>
      <c r="E73" s="324"/>
      <c r="F73" s="156" t="s">
        <v>39</v>
      </c>
      <c r="G73" s="157"/>
      <c r="H73" s="187"/>
      <c r="I73" s="246" t="e">
        <f>IF(I72&gt;0.85, "Pass", "Fail")</f>
        <v>#DIV/0!</v>
      </c>
      <c r="J73" s="247"/>
      <c r="K73" s="247"/>
      <c r="L73" s="42" t="s">
        <v>80</v>
      </c>
      <c r="M73" s="47">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row>
    <row r="74" spans="1:65" ht="15.75" outlineLevel="1">
      <c r="A74" s="2"/>
      <c r="B74" s="235" t="s">
        <v>67</v>
      </c>
      <c r="C74" s="236"/>
      <c r="D74" s="158" t="e">
        <f t="array" ref="D74">INDEX(L50:L69,MODE(IF((L50:L69&lt;&gt;"")*ISNA(MATCH(L50:L69,$J$75:$J75,0)),MATCH(L50:L69,L50:L69,0))))</f>
        <v>#N/A</v>
      </c>
      <c r="E74" s="159"/>
      <c r="F74" s="156" t="s">
        <v>48</v>
      </c>
      <c r="G74" s="157"/>
      <c r="H74" s="43"/>
      <c r="I74" s="155" t="e">
        <f>IF(I72&gt;0.85,"N/A",IF(I72&lt;0.7,"Critical",IF(0.85&gt;I72&gt;0.7,"Average")))</f>
        <v>#DIV/0!</v>
      </c>
      <c r="J74" s="155"/>
      <c r="K74" s="155"/>
      <c r="L74" s="42" t="s">
        <v>81</v>
      </c>
      <c r="M74" s="48">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row>
    <row r="75" spans="1:65" ht="15.75" outlineLevel="1">
      <c r="A75" s="2"/>
      <c r="B75" s="12"/>
      <c r="C75" s="160" t="s">
        <v>68</v>
      </c>
      <c r="D75" s="160"/>
      <c r="E75" s="160"/>
      <c r="F75" s="161" t="e">
        <f>IF(D74="SW_Bug", "Critical", IF(D74="Logical Flow","Critical",  IF(D74="Security", "Critical",  IF(D74="Form Design", "Critical",  IF(D74="Interface", "Critical",  IF(D74="Functional", "Critical", NA()))))))</f>
        <v>#N/A</v>
      </c>
      <c r="G75" s="161"/>
      <c r="H75" s="161"/>
      <c r="I75" s="162"/>
      <c r="J75" s="45"/>
      <c r="K75" s="46"/>
      <c r="L75" s="44" t="s">
        <v>82</v>
      </c>
      <c r="M75" s="48">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row>
    <row r="76" spans="1:65"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65">
      <c r="A78" s="2"/>
      <c r="B78" s="2"/>
      <c r="C78" s="2"/>
      <c r="D78" s="2"/>
      <c r="E78" s="2"/>
      <c r="F78" s="2"/>
      <c r="G78" s="2"/>
      <c r="H78" s="2"/>
      <c r="I78" s="2"/>
      <c r="J78" s="2"/>
      <c r="K78" s="2"/>
      <c r="L78" s="2"/>
      <c r="M78" s="2"/>
      <c r="N78" s="2"/>
      <c r="O78" s="2"/>
      <c r="P78" s="2"/>
      <c r="Q78" s="2"/>
      <c r="R78" s="2"/>
      <c r="S78" s="2"/>
      <c r="T78" s="2"/>
      <c r="U78" s="2"/>
      <c r="V78" s="2"/>
      <c r="W78" s="2"/>
      <c r="X78" s="2"/>
      <c r="Y78" s="2"/>
      <c r="Z78" s="2"/>
    </row>
  </sheetData>
  <sheetProtection algorithmName="SHA-512" hashValue="5xoxGNGBpo8YCylxCXQCU5rVoK+Tg6rOiYS2DzTRW2BgL63BvYM52u3zMN/s5cbhJJo2Z7f72KUbqne3s6HrDA==" saltValue="6oDyTsiIhfYngYbtuPTzUQ==" spinCount="100000" sheet="1" objects="1" scenarios="1" selectLockedCells="1" selectUnlockedCells="1"/>
  <mergeCells count="172">
    <mergeCell ref="B71:M71"/>
    <mergeCell ref="B72:C72"/>
    <mergeCell ref="D72:E72"/>
    <mergeCell ref="B73:C73"/>
    <mergeCell ref="D73:E73"/>
    <mergeCell ref="F72:H72"/>
    <mergeCell ref="I72:K72"/>
    <mergeCell ref="F73:H73"/>
    <mergeCell ref="I73:K73"/>
    <mergeCell ref="C64:D64"/>
    <mergeCell ref="C65:D65"/>
    <mergeCell ref="I69:J69"/>
    <mergeCell ref="G64:H64"/>
    <mergeCell ref="G65:H65"/>
    <mergeCell ref="G66:H66"/>
    <mergeCell ref="E69:F69"/>
    <mergeCell ref="E64:F64"/>
    <mergeCell ref="E65:F65"/>
    <mergeCell ref="E66:F66"/>
    <mergeCell ref="I66:J66"/>
    <mergeCell ref="I67:J67"/>
    <mergeCell ref="I68:J68"/>
    <mergeCell ref="G67:H67"/>
    <mergeCell ref="G68:H68"/>
    <mergeCell ref="G69:H69"/>
    <mergeCell ref="C66:D66"/>
    <mergeCell ref="C67:D67"/>
    <mergeCell ref="C68:D68"/>
    <mergeCell ref="E67:F67"/>
    <mergeCell ref="E68:F68"/>
    <mergeCell ref="C69:D69"/>
    <mergeCell ref="E53:F53"/>
    <mergeCell ref="E54:F54"/>
    <mergeCell ref="E55:F55"/>
    <mergeCell ref="E56:F56"/>
    <mergeCell ref="E57:F57"/>
    <mergeCell ref="E59:F59"/>
    <mergeCell ref="E60:F60"/>
    <mergeCell ref="I64:J64"/>
    <mergeCell ref="I65:J65"/>
    <mergeCell ref="E61:F61"/>
    <mergeCell ref="E62:F62"/>
    <mergeCell ref="E63:F63"/>
    <mergeCell ref="I57:J57"/>
    <mergeCell ref="G55:H55"/>
    <mergeCell ref="G57:H57"/>
    <mergeCell ref="G58:H58"/>
    <mergeCell ref="G59:H59"/>
    <mergeCell ref="G60:H60"/>
    <mergeCell ref="G61:H61"/>
    <mergeCell ref="E58:F58"/>
    <mergeCell ref="G54:H54"/>
    <mergeCell ref="G56:H56"/>
    <mergeCell ref="I10:K10"/>
    <mergeCell ref="G49:H49"/>
    <mergeCell ref="I49:J49"/>
    <mergeCell ref="G50:H50"/>
    <mergeCell ref="I50:J50"/>
    <mergeCell ref="G21:I21"/>
    <mergeCell ref="I53:J53"/>
    <mergeCell ref="I54:J54"/>
    <mergeCell ref="G20:I20"/>
    <mergeCell ref="J20:K20"/>
    <mergeCell ref="I51:J51"/>
    <mergeCell ref="I52:J52"/>
    <mergeCell ref="B38:K38"/>
    <mergeCell ref="B39:D39"/>
    <mergeCell ref="B40:D40"/>
    <mergeCell ref="E39:G39"/>
    <mergeCell ref="E40:G40"/>
    <mergeCell ref="H39:K39"/>
    <mergeCell ref="C51:D51"/>
    <mergeCell ref="C52:D52"/>
    <mergeCell ref="B44:C46"/>
    <mergeCell ref="D44:K46"/>
    <mergeCell ref="G51:H51"/>
    <mergeCell ref="G52:H52"/>
    <mergeCell ref="E51:F51"/>
    <mergeCell ref="E52:F52"/>
    <mergeCell ref="C53:D53"/>
    <mergeCell ref="I63:J63"/>
    <mergeCell ref="G62:H62"/>
    <mergeCell ref="G63:H63"/>
    <mergeCell ref="I58:J58"/>
    <mergeCell ref="I59:J59"/>
    <mergeCell ref="I60:J60"/>
    <mergeCell ref="I61:J61"/>
    <mergeCell ref="I62:J62"/>
    <mergeCell ref="I55:J55"/>
    <mergeCell ref="I56:J56"/>
    <mergeCell ref="C59:D59"/>
    <mergeCell ref="C60:D60"/>
    <mergeCell ref="C61:D61"/>
    <mergeCell ref="C62:D62"/>
    <mergeCell ref="C63:D63"/>
    <mergeCell ref="C54:D54"/>
    <mergeCell ref="C55:D55"/>
    <mergeCell ref="C56:D56"/>
    <mergeCell ref="C57:D57"/>
    <mergeCell ref="C58:D58"/>
    <mergeCell ref="G53:H53"/>
    <mergeCell ref="B11:E11"/>
    <mergeCell ref="B12:D12"/>
    <mergeCell ref="E12:G12"/>
    <mergeCell ref="B21:C21"/>
    <mergeCell ref="D21:F21"/>
    <mergeCell ref="C49:D49"/>
    <mergeCell ref="C50:D50"/>
    <mergeCell ref="J21:K21"/>
    <mergeCell ref="H40:K40"/>
    <mergeCell ref="E50:F50"/>
    <mergeCell ref="B31:C32"/>
    <mergeCell ref="D31:K32"/>
    <mergeCell ref="B43:C43"/>
    <mergeCell ref="I43:J43"/>
    <mergeCell ref="B41:C41"/>
    <mergeCell ref="D41:E41"/>
    <mergeCell ref="F41:G41"/>
    <mergeCell ref="I41:J41"/>
    <mergeCell ref="B42:C42"/>
    <mergeCell ref="D42:E42"/>
    <mergeCell ref="F42:H42"/>
    <mergeCell ref="I42:K42"/>
    <mergeCell ref="E49:F49"/>
    <mergeCell ref="D2:G5"/>
    <mergeCell ref="C7:K7"/>
    <mergeCell ref="B9:K9"/>
    <mergeCell ref="B10:E10"/>
    <mergeCell ref="F10:H10"/>
    <mergeCell ref="H2:K5"/>
    <mergeCell ref="B74:C74"/>
    <mergeCell ref="F43:G43"/>
    <mergeCell ref="D43:E43"/>
    <mergeCell ref="B16:D17"/>
    <mergeCell ref="G14:K14"/>
    <mergeCell ref="B14:F14"/>
    <mergeCell ref="B15:F15"/>
    <mergeCell ref="G15:K15"/>
    <mergeCell ref="E16:K17"/>
    <mergeCell ref="B33:C34"/>
    <mergeCell ref="D33:K34"/>
    <mergeCell ref="B24:C24"/>
    <mergeCell ref="D24:K24"/>
    <mergeCell ref="B22:F22"/>
    <mergeCell ref="B23:F23"/>
    <mergeCell ref="B35:C36"/>
    <mergeCell ref="D35:K36"/>
    <mergeCell ref="B28:C30"/>
    <mergeCell ref="I74:K74"/>
    <mergeCell ref="F74:G74"/>
    <mergeCell ref="D74:E74"/>
    <mergeCell ref="C75:E75"/>
    <mergeCell ref="F75:I75"/>
    <mergeCell ref="M6:N6"/>
    <mergeCell ref="M7:N7"/>
    <mergeCell ref="P7:R7"/>
    <mergeCell ref="P6:R6"/>
    <mergeCell ref="D28:K30"/>
    <mergeCell ref="G22:K22"/>
    <mergeCell ref="G23:K23"/>
    <mergeCell ref="B25:C27"/>
    <mergeCell ref="D25:K27"/>
    <mergeCell ref="B13:D13"/>
    <mergeCell ref="E13:G13"/>
    <mergeCell ref="H12:K12"/>
    <mergeCell ref="H13:K13"/>
    <mergeCell ref="F11:H11"/>
    <mergeCell ref="I11:K11"/>
    <mergeCell ref="B19:K19"/>
    <mergeCell ref="B20:C20"/>
    <mergeCell ref="D20:F20"/>
    <mergeCell ref="B48:M48"/>
  </mergeCells>
  <conditionalFormatting sqref="K50:K59 K61:K69">
    <cfRule type="cellIs" dxfId="59" priority="25" operator="equal">
      <formula>"Fail"</formula>
    </cfRule>
    <cfRule type="cellIs" dxfId="58" priority="26" operator="equal">
      <formula>"Pass"</formula>
    </cfRule>
  </conditionalFormatting>
  <conditionalFormatting sqref="O9:Q19">
    <cfRule type="cellIs" dxfId="57" priority="20" operator="equal">
      <formula>"Pass"</formula>
    </cfRule>
    <cfRule type="cellIs" dxfId="56" priority="21" operator="equal">
      <formula>"Fail"</formula>
    </cfRule>
  </conditionalFormatting>
  <conditionalFormatting sqref="I73:K73">
    <cfRule type="cellIs" dxfId="55" priority="18" operator="equal">
      <formula>"Pass"</formula>
    </cfRule>
    <cfRule type="cellIs" dxfId="54" priority="19" operator="equal">
      <formula>"Fail"</formula>
    </cfRule>
  </conditionalFormatting>
  <conditionalFormatting sqref="D72:E72">
    <cfRule type="cellIs" dxfId="53" priority="17" operator="greaterThan">
      <formula>0</formula>
    </cfRule>
  </conditionalFormatting>
  <conditionalFormatting sqref="D73:E73">
    <cfRule type="cellIs" dxfId="52" priority="15" operator="greaterThan">
      <formula>0</formula>
    </cfRule>
    <cfRule type="cellIs" dxfId="51" priority="16" operator="greaterThan">
      <formula>0</formula>
    </cfRule>
  </conditionalFormatting>
  <conditionalFormatting sqref="I72:K72">
    <cfRule type="cellIs" dxfId="50" priority="6" operator="lessThan">
      <formula>0.7</formula>
    </cfRule>
    <cfRule type="cellIs" dxfId="49" priority="7" operator="between">
      <formula>0.7</formula>
      <formula>0.85</formula>
    </cfRule>
    <cfRule type="cellIs" dxfId="48" priority="11" operator="greaterThan">
      <formula>0.85</formula>
    </cfRule>
  </conditionalFormatting>
  <conditionalFormatting sqref="I74">
    <cfRule type="cellIs" dxfId="47" priority="8" operator="equal">
      <formula>"N/A"</formula>
    </cfRule>
    <cfRule type="cellIs" dxfId="46" priority="9" operator="equal">
      <formula>"Average"</formula>
    </cfRule>
    <cfRule type="cellIs" dxfId="45" priority="10" operator="equal">
      <formula>"Critical"</formula>
    </cfRule>
  </conditionalFormatting>
  <conditionalFormatting sqref="M7:N7">
    <cfRule type="cellIs" dxfId="44" priority="4" operator="equal">
      <formula>"Fail"</formula>
    </cfRule>
    <cfRule type="cellIs" dxfId="43" priority="5" operator="equal">
      <formula>"Pass"</formula>
    </cfRule>
  </conditionalFormatting>
  <conditionalFormatting sqref="P7:R7">
    <cfRule type="cellIs" dxfId="42" priority="3" operator="equal">
      <formula>"No Action Needed"</formula>
    </cfRule>
  </conditionalFormatting>
  <conditionalFormatting sqref="K60">
    <cfRule type="cellIs" dxfId="41" priority="1" operator="equal">
      <formula>"Fail"</formula>
    </cfRule>
    <cfRule type="cellIs" dxfId="40" priority="2" operator="equal">
      <formula>"Pass"</formula>
    </cfRule>
  </conditionalFormatting>
  <dataValidations xWindow="931" yWindow="432" count="40">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F69"/>
    <dataValidation allowBlank="1" showInputMessage="1" showErrorMessage="1" promptTitle="Hint" prompt="The application should behave according to the SRS document and SDD. The expected result should be meeting the requirements as it is with no changes what so ever." sqref="G50: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88"/>
  <sheetViews>
    <sheetView zoomScale="80" zoomScaleNormal="80" workbookViewId="0">
      <selection sqref="A1:XFD1048576"/>
    </sheetView>
  </sheetViews>
  <sheetFormatPr defaultRowHeight="15" outlineLevelRow="1"/>
  <cols>
    <col min="1" max="1" width="3.28515625" customWidth="1"/>
    <col min="2" max="2" width="12.28515625" customWidth="1"/>
    <col min="3" max="3" width="11.28515625" customWidth="1"/>
    <col min="4" max="4" width="16.42578125" customWidth="1"/>
    <col min="6" max="6" width="20.7109375" customWidth="1"/>
    <col min="8" max="8" width="29.5703125" customWidth="1"/>
    <col min="10" max="10" width="19" customWidth="1"/>
    <col min="11" max="11" width="12.85546875" customWidth="1"/>
    <col min="12" max="12" width="24.140625" customWidth="1"/>
    <col min="13" max="13" width="25.5703125" customWidth="1"/>
    <col min="14" max="14" width="9.85546875" customWidth="1"/>
    <col min="15" max="15" width="9.28515625" customWidth="1"/>
    <col min="18" max="18" width="12" customWidth="1"/>
  </cols>
  <sheetData>
    <row r="2" spans="1:26" s="1" customFormat="1">
      <c r="B2" s="5"/>
      <c r="C2" s="2"/>
      <c r="D2" s="225" t="s">
        <v>0</v>
      </c>
      <c r="E2" s="225"/>
      <c r="F2" s="225"/>
      <c r="G2" s="225"/>
      <c r="H2" s="234" t="s">
        <v>41</v>
      </c>
      <c r="I2" s="234"/>
      <c r="J2" s="234"/>
      <c r="K2" s="234"/>
    </row>
    <row r="3" spans="1:26">
      <c r="A3" s="2"/>
      <c r="B3" s="3"/>
      <c r="C3" s="4"/>
      <c r="D3" s="225"/>
      <c r="E3" s="225"/>
      <c r="F3" s="225"/>
      <c r="G3" s="225"/>
      <c r="H3" s="234"/>
      <c r="I3" s="234"/>
      <c r="J3" s="234"/>
      <c r="K3" s="234"/>
      <c r="L3" s="6"/>
      <c r="M3" s="2"/>
      <c r="N3" s="2"/>
      <c r="O3" s="2"/>
      <c r="P3" s="2"/>
      <c r="Q3" s="2"/>
      <c r="R3" s="2"/>
      <c r="S3" s="2"/>
      <c r="T3" s="2"/>
      <c r="U3" s="2"/>
      <c r="V3" s="2"/>
      <c r="W3" s="2"/>
      <c r="X3" s="2"/>
      <c r="Y3" s="2"/>
      <c r="Z3" s="2"/>
    </row>
    <row r="4" spans="1:26">
      <c r="A4" s="2"/>
      <c r="B4" s="3"/>
      <c r="C4" s="4"/>
      <c r="D4" s="225"/>
      <c r="E4" s="225"/>
      <c r="F4" s="225"/>
      <c r="G4" s="225"/>
      <c r="H4" s="234"/>
      <c r="I4" s="234"/>
      <c r="J4" s="234"/>
      <c r="K4" s="234"/>
      <c r="L4" s="2"/>
      <c r="M4" s="2"/>
      <c r="N4" s="2"/>
      <c r="O4" s="2"/>
      <c r="P4" s="2"/>
      <c r="Q4" s="2"/>
      <c r="R4" s="2"/>
      <c r="S4" s="2"/>
      <c r="T4" s="2"/>
      <c r="U4" s="2"/>
      <c r="V4" s="2"/>
      <c r="W4" s="2"/>
      <c r="X4" s="2"/>
      <c r="Y4" s="2"/>
      <c r="Z4" s="2"/>
    </row>
    <row r="5" spans="1:26" ht="15.75" thickBot="1">
      <c r="A5" s="2"/>
      <c r="B5" s="3"/>
      <c r="C5" s="4"/>
      <c r="D5" s="225"/>
      <c r="E5" s="225"/>
      <c r="F5" s="225"/>
      <c r="G5" s="225"/>
      <c r="H5" s="234"/>
      <c r="I5" s="234"/>
      <c r="J5" s="234"/>
      <c r="K5" s="23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163" t="s">
        <v>39</v>
      </c>
      <c r="N6" s="164"/>
      <c r="O6" s="10"/>
      <c r="P6" s="163" t="s">
        <v>58</v>
      </c>
      <c r="Q6" s="170"/>
      <c r="R6" s="164"/>
      <c r="S6" s="2"/>
      <c r="T6" s="2"/>
      <c r="U6" s="2"/>
      <c r="V6" s="2"/>
      <c r="W6" s="2"/>
      <c r="X6" s="2"/>
      <c r="Y6" s="2"/>
      <c r="Z6" s="2"/>
    </row>
    <row r="7" spans="1:26" ht="42.75" customHeight="1" thickBot="1">
      <c r="A7" s="2"/>
      <c r="B7" s="7" t="s">
        <v>1</v>
      </c>
      <c r="C7" s="226" t="s">
        <v>70</v>
      </c>
      <c r="D7" s="227"/>
      <c r="E7" s="227"/>
      <c r="F7" s="227"/>
      <c r="G7" s="227"/>
      <c r="H7" s="227"/>
      <c r="I7" s="227"/>
      <c r="J7" s="227"/>
      <c r="K7" s="228"/>
      <c r="L7" s="2"/>
      <c r="M7" s="165" t="e">
        <f>I73</f>
        <v>#DIV/0!</v>
      </c>
      <c r="N7" s="166"/>
      <c r="O7" s="10"/>
      <c r="P7" s="167" t="e">
        <f>IF(I73="Pass", "No Action Needed", "Function is sent back to the development team")</f>
        <v>#DIV/0!</v>
      </c>
      <c r="Q7" s="168"/>
      <c r="R7" s="169"/>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29" t="s">
        <v>2</v>
      </c>
      <c r="C9" s="230"/>
      <c r="D9" s="230"/>
      <c r="E9" s="230"/>
      <c r="F9" s="230"/>
      <c r="G9" s="230"/>
      <c r="H9" s="230"/>
      <c r="I9" s="230"/>
      <c r="J9" s="230"/>
      <c r="K9" s="231"/>
      <c r="L9" s="2"/>
      <c r="M9" s="16"/>
      <c r="N9" s="16"/>
      <c r="O9" s="17"/>
      <c r="P9" s="17"/>
      <c r="Q9" s="17"/>
      <c r="R9" s="2"/>
      <c r="S9" s="2"/>
      <c r="T9" s="2"/>
      <c r="U9" s="2"/>
      <c r="V9" s="2"/>
      <c r="W9" s="2"/>
      <c r="X9" s="2"/>
      <c r="Y9" s="2"/>
      <c r="Z9" s="2"/>
    </row>
    <row r="10" spans="1:26" ht="20.25">
      <c r="A10" s="2"/>
      <c r="B10" s="232" t="s">
        <v>3</v>
      </c>
      <c r="C10" s="208"/>
      <c r="D10" s="208"/>
      <c r="E10" s="233"/>
      <c r="F10" s="207" t="s">
        <v>4</v>
      </c>
      <c r="G10" s="208"/>
      <c r="H10" s="233"/>
      <c r="I10" s="207" t="s">
        <v>5</v>
      </c>
      <c r="J10" s="208"/>
      <c r="K10" s="209"/>
      <c r="L10" s="2"/>
      <c r="M10" s="16"/>
      <c r="N10" s="16"/>
      <c r="O10" s="17"/>
      <c r="P10" s="17"/>
      <c r="Q10" s="17"/>
      <c r="R10" s="2"/>
      <c r="S10" s="2"/>
      <c r="T10" s="2"/>
      <c r="U10" s="2"/>
      <c r="V10" s="2"/>
      <c r="W10" s="2"/>
      <c r="X10" s="2"/>
      <c r="Y10" s="2"/>
      <c r="Z10" s="2"/>
    </row>
    <row r="11" spans="1:26" ht="20.25">
      <c r="A11" s="2"/>
      <c r="B11" s="278">
        <f>'Iteration Mapping Key '!B11:E11</f>
        <v>0</v>
      </c>
      <c r="C11" s="215"/>
      <c r="D11" s="215"/>
      <c r="E11" s="279"/>
      <c r="F11" s="211">
        <f>'Iteration Mapping Key '!F11:H11</f>
        <v>0</v>
      </c>
      <c r="G11" s="212"/>
      <c r="H11" s="213"/>
      <c r="I11" s="214">
        <f>'Iteration Mapping Key '!I11:K11</f>
        <v>0</v>
      </c>
      <c r="J11" s="215"/>
      <c r="K11" s="216"/>
      <c r="L11" s="2"/>
      <c r="M11" s="16"/>
      <c r="N11" s="16"/>
      <c r="O11" s="17"/>
      <c r="P11" s="17"/>
      <c r="Q11" s="17"/>
      <c r="R11" s="2"/>
      <c r="S11" s="2"/>
      <c r="T11" s="2"/>
      <c r="U11" s="2"/>
      <c r="V11" s="2"/>
      <c r="W11" s="2"/>
      <c r="X11" s="2"/>
      <c r="Y11" s="2"/>
      <c r="Z11" s="2"/>
    </row>
    <row r="12" spans="1:26" ht="20.25">
      <c r="A12" s="2"/>
      <c r="B12" s="232" t="s">
        <v>57</v>
      </c>
      <c r="C12" s="208"/>
      <c r="D12" s="233"/>
      <c r="E12" s="207" t="s">
        <v>6</v>
      </c>
      <c r="F12" s="208"/>
      <c r="G12" s="233"/>
      <c r="H12" s="207" t="s">
        <v>7</v>
      </c>
      <c r="I12" s="208"/>
      <c r="J12" s="208"/>
      <c r="K12" s="209"/>
      <c r="L12" s="2"/>
      <c r="M12" s="16"/>
      <c r="N12" s="16"/>
      <c r="O12" s="17"/>
      <c r="P12" s="17"/>
      <c r="Q12" s="17"/>
      <c r="R12" s="2"/>
      <c r="S12" s="2"/>
      <c r="T12" s="2"/>
      <c r="U12" s="2"/>
      <c r="V12" s="2"/>
      <c r="W12" s="2"/>
      <c r="X12" s="2"/>
      <c r="Y12" s="2"/>
      <c r="Z12" s="2"/>
    </row>
    <row r="13" spans="1:26" ht="20.25">
      <c r="A13" s="2"/>
      <c r="B13" s="201">
        <f>'Iteration Mapping Key '!B13:D13</f>
        <v>0</v>
      </c>
      <c r="C13" s="202"/>
      <c r="D13" s="203"/>
      <c r="E13" s="204">
        <f>'Iteration Mapping Key '!H13</f>
        <v>0</v>
      </c>
      <c r="F13" s="205"/>
      <c r="G13" s="206"/>
      <c r="H13" s="204">
        <f>'Iteration Mapping Key '!J13</f>
        <v>0</v>
      </c>
      <c r="I13" s="205"/>
      <c r="J13" s="205"/>
      <c r="K13" s="210"/>
      <c r="L13" s="2"/>
      <c r="M13" s="16"/>
      <c r="N13" s="16"/>
      <c r="O13" s="17"/>
      <c r="P13" s="17"/>
      <c r="Q13" s="17"/>
      <c r="R13" s="2"/>
      <c r="S13" s="2"/>
      <c r="T13" s="2"/>
      <c r="U13" s="2"/>
      <c r="V13" s="2"/>
      <c r="W13" s="2"/>
      <c r="X13" s="2"/>
      <c r="Y13" s="2"/>
      <c r="Z13" s="2"/>
    </row>
    <row r="14" spans="1:26" ht="20.25">
      <c r="A14" s="2"/>
      <c r="B14" s="232" t="s">
        <v>42</v>
      </c>
      <c r="C14" s="208"/>
      <c r="D14" s="208"/>
      <c r="E14" s="208"/>
      <c r="F14" s="233"/>
      <c r="G14" s="207" t="s">
        <v>43</v>
      </c>
      <c r="H14" s="208"/>
      <c r="I14" s="208"/>
      <c r="J14" s="208"/>
      <c r="K14" s="209"/>
      <c r="L14" s="2"/>
      <c r="M14" s="16"/>
      <c r="N14" s="16"/>
      <c r="O14" s="17"/>
      <c r="P14" s="17"/>
      <c r="Q14" s="17"/>
      <c r="R14" s="2"/>
      <c r="S14" s="2"/>
      <c r="T14" s="2"/>
      <c r="U14" s="2"/>
      <c r="V14" s="2"/>
      <c r="W14" s="2"/>
      <c r="X14" s="2"/>
      <c r="Y14" s="2"/>
      <c r="Z14" s="2"/>
    </row>
    <row r="15" spans="1:26" ht="20.25">
      <c r="A15" s="2"/>
      <c r="B15" s="244">
        <f>'Iteration Mapping Key '!B17:F17</f>
        <v>0</v>
      </c>
      <c r="C15" s="239"/>
      <c r="D15" s="239"/>
      <c r="E15" s="239"/>
      <c r="F15" s="245"/>
      <c r="G15" s="246">
        <f>'Iteration Mapping Key '!G17:K17</f>
        <v>0</v>
      </c>
      <c r="H15" s="247"/>
      <c r="I15" s="247"/>
      <c r="J15" s="247"/>
      <c r="K15" s="248"/>
      <c r="L15" s="2"/>
      <c r="M15" s="16"/>
      <c r="N15" s="16"/>
      <c r="O15" s="17"/>
      <c r="P15" s="17"/>
      <c r="Q15" s="17"/>
      <c r="R15" s="2"/>
      <c r="S15" s="2"/>
      <c r="T15" s="2"/>
      <c r="U15" s="2"/>
      <c r="V15" s="2"/>
      <c r="W15" s="2"/>
      <c r="X15" s="2"/>
      <c r="Y15" s="2"/>
      <c r="Z15" s="2"/>
    </row>
    <row r="16" spans="1:26" ht="20.25">
      <c r="A16" s="2"/>
      <c r="B16" s="240" t="s">
        <v>8</v>
      </c>
      <c r="C16" s="241"/>
      <c r="D16" s="241"/>
      <c r="E16" s="249" t="str">
        <f>'Iteration Mapping Key '!E18</f>
        <v>ProjectInformation_AdditionalInformation</v>
      </c>
      <c r="F16" s="250"/>
      <c r="G16" s="250"/>
      <c r="H16" s="250"/>
      <c r="I16" s="250"/>
      <c r="J16" s="250"/>
      <c r="K16" s="251"/>
      <c r="L16" s="2"/>
      <c r="M16" s="16"/>
      <c r="N16" s="16"/>
      <c r="O16" s="17"/>
      <c r="P16" s="17"/>
      <c r="Q16" s="17"/>
      <c r="R16" s="2"/>
      <c r="S16" s="2"/>
      <c r="T16" s="2"/>
      <c r="U16" s="2"/>
      <c r="V16" s="2"/>
      <c r="W16" s="2"/>
      <c r="X16" s="2"/>
      <c r="Y16" s="2"/>
      <c r="Z16" s="2"/>
    </row>
    <row r="17" spans="1:62" ht="16.5" customHeight="1" outlineLevel="1" thickBot="1">
      <c r="A17" s="2"/>
      <c r="B17" s="242"/>
      <c r="C17" s="243"/>
      <c r="D17" s="243"/>
      <c r="E17" s="252"/>
      <c r="F17" s="253"/>
      <c r="G17" s="253"/>
      <c r="H17" s="253"/>
      <c r="I17" s="253"/>
      <c r="J17" s="253"/>
      <c r="K17" s="254"/>
      <c r="L17" s="2"/>
      <c r="M17" s="16"/>
      <c r="N17" s="16"/>
      <c r="O17" s="17"/>
      <c r="P17" s="17"/>
      <c r="Q17" s="17"/>
      <c r="R17" s="2"/>
      <c r="S17" s="2"/>
      <c r="T17" s="2"/>
      <c r="U17" s="2"/>
      <c r="V17" s="2"/>
      <c r="W17" s="2"/>
      <c r="X17" s="2"/>
      <c r="Y17" s="2"/>
      <c r="Z17" s="2"/>
    </row>
    <row r="18" spans="1:62"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62" ht="16.5" customHeight="1" thickBot="1">
      <c r="A19" s="2"/>
      <c r="B19" s="217" t="s">
        <v>9</v>
      </c>
      <c r="C19" s="218"/>
      <c r="D19" s="218"/>
      <c r="E19" s="218"/>
      <c r="F19" s="218"/>
      <c r="G19" s="218"/>
      <c r="H19" s="218"/>
      <c r="I19" s="218"/>
      <c r="J19" s="218"/>
      <c r="K19" s="219"/>
      <c r="L19" s="2"/>
      <c r="M19" s="16"/>
      <c r="N19" s="16"/>
      <c r="O19" s="17"/>
      <c r="P19" s="17"/>
      <c r="Q19" s="17"/>
      <c r="R19" s="2"/>
      <c r="S19" s="2"/>
      <c r="T19" s="2"/>
      <c r="U19" s="2"/>
      <c r="V19" s="2"/>
      <c r="W19" s="2"/>
      <c r="X19" s="2"/>
      <c r="Y19" s="2"/>
      <c r="Z19" s="2"/>
    </row>
    <row r="20" spans="1:62" ht="15.75" outlineLevel="1">
      <c r="A20" s="2"/>
      <c r="B20" s="220" t="s">
        <v>10</v>
      </c>
      <c r="C20" s="221"/>
      <c r="D20" s="222"/>
      <c r="E20" s="222"/>
      <c r="F20" s="222"/>
      <c r="G20" s="221" t="s">
        <v>11</v>
      </c>
      <c r="H20" s="221"/>
      <c r="I20" s="221"/>
      <c r="J20" s="300"/>
      <c r="K20" s="301"/>
      <c r="L20" s="8"/>
      <c r="M20" s="8"/>
      <c r="N20" s="8"/>
      <c r="O20" s="8"/>
      <c r="P20" s="8"/>
      <c r="Q20" s="8"/>
      <c r="R20" s="8"/>
      <c r="S20" s="8"/>
      <c r="T20" s="8"/>
      <c r="U20" s="8"/>
      <c r="V20" s="8"/>
      <c r="W20" s="8"/>
      <c r="X20" s="8"/>
      <c r="Y20" s="8"/>
      <c r="Z20" s="8"/>
    </row>
    <row r="21" spans="1:62" ht="15.75" outlineLevel="1">
      <c r="A21" s="2"/>
      <c r="B21" s="280" t="s">
        <v>45</v>
      </c>
      <c r="C21" s="281"/>
      <c r="D21" s="282"/>
      <c r="E21" s="283"/>
      <c r="F21" s="284"/>
      <c r="G21" s="281" t="s">
        <v>12</v>
      </c>
      <c r="H21" s="281"/>
      <c r="I21" s="281"/>
      <c r="J21" s="289"/>
      <c r="K21" s="290"/>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row>
    <row r="22" spans="1:62" ht="15.75" outlineLevel="1">
      <c r="A22" s="2"/>
      <c r="B22" s="263" t="s">
        <v>13</v>
      </c>
      <c r="C22" s="264"/>
      <c r="D22" s="264"/>
      <c r="E22" s="264"/>
      <c r="F22" s="238"/>
      <c r="G22" s="180" t="s">
        <v>46</v>
      </c>
      <c r="H22" s="181"/>
      <c r="I22" s="181"/>
      <c r="J22" s="181"/>
      <c r="K22" s="182"/>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row>
    <row r="23" spans="1:62" ht="15.75" outlineLevel="1">
      <c r="A23" s="2"/>
      <c r="B23" s="265"/>
      <c r="C23" s="266"/>
      <c r="D23" s="266"/>
      <c r="E23" s="266"/>
      <c r="F23" s="267"/>
      <c r="G23" s="183"/>
      <c r="H23" s="184"/>
      <c r="I23" s="184"/>
      <c r="J23" s="184"/>
      <c r="K23" s="185"/>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row>
    <row r="24" spans="1:62" ht="51" customHeight="1" outlineLevel="1">
      <c r="A24" s="2"/>
      <c r="B24" s="258" t="s">
        <v>15</v>
      </c>
      <c r="C24" s="259"/>
      <c r="D24" s="260"/>
      <c r="E24" s="261"/>
      <c r="F24" s="261"/>
      <c r="G24" s="261"/>
      <c r="H24" s="261"/>
      <c r="I24" s="261"/>
      <c r="J24" s="261"/>
      <c r="K24" s="262"/>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row>
    <row r="25" spans="1:62" ht="15.75" customHeight="1" outlineLevel="1">
      <c r="A25" s="2"/>
      <c r="B25" s="186" t="s">
        <v>16</v>
      </c>
      <c r="C25" s="187"/>
      <c r="D25" s="192"/>
      <c r="E25" s="193"/>
      <c r="F25" s="193"/>
      <c r="G25" s="193"/>
      <c r="H25" s="193"/>
      <c r="I25" s="193"/>
      <c r="J25" s="193"/>
      <c r="K25" s="194"/>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row>
    <row r="26" spans="1:62" ht="15.75" outlineLevel="1">
      <c r="A26" s="2"/>
      <c r="B26" s="188"/>
      <c r="C26" s="189"/>
      <c r="D26" s="195"/>
      <c r="E26" s="196"/>
      <c r="F26" s="196"/>
      <c r="G26" s="196"/>
      <c r="H26" s="196"/>
      <c r="I26" s="196"/>
      <c r="J26" s="196"/>
      <c r="K26" s="19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row>
    <row r="27" spans="1:62" ht="65.25" customHeight="1" outlineLevel="1">
      <c r="A27" s="2"/>
      <c r="B27" s="190"/>
      <c r="C27" s="191"/>
      <c r="D27" s="198"/>
      <c r="E27" s="199"/>
      <c r="F27" s="199"/>
      <c r="G27" s="199"/>
      <c r="H27" s="199"/>
      <c r="I27" s="199"/>
      <c r="J27" s="199"/>
      <c r="K27" s="200"/>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row>
    <row r="28" spans="1:62" ht="14.25" customHeight="1" outlineLevel="1">
      <c r="A28" s="2"/>
      <c r="B28" s="186" t="s">
        <v>17</v>
      </c>
      <c r="C28" s="187"/>
      <c r="D28" s="171"/>
      <c r="E28" s="172"/>
      <c r="F28" s="172"/>
      <c r="G28" s="172"/>
      <c r="H28" s="172"/>
      <c r="I28" s="172"/>
      <c r="J28" s="172"/>
      <c r="K28" s="173"/>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row>
    <row r="29" spans="1:62" ht="14.25" customHeight="1" outlineLevel="1">
      <c r="A29" s="2"/>
      <c r="B29" s="188"/>
      <c r="C29" s="189"/>
      <c r="D29" s="174"/>
      <c r="E29" s="175"/>
      <c r="F29" s="175"/>
      <c r="G29" s="175"/>
      <c r="H29" s="175"/>
      <c r="I29" s="175"/>
      <c r="J29" s="175"/>
      <c r="K29" s="17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row>
    <row r="30" spans="1:62" ht="14.25" customHeight="1" outlineLevel="1">
      <c r="A30" s="2"/>
      <c r="B30" s="188"/>
      <c r="C30" s="189"/>
      <c r="D30" s="177"/>
      <c r="E30" s="178"/>
      <c r="F30" s="178"/>
      <c r="G30" s="178"/>
      <c r="H30" s="178"/>
      <c r="I30" s="178"/>
      <c r="J30" s="178"/>
      <c r="K30" s="179"/>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row>
    <row r="31" spans="1:62" ht="14.25" customHeight="1" outlineLevel="1">
      <c r="A31" s="2"/>
      <c r="B31" s="240" t="s">
        <v>29</v>
      </c>
      <c r="C31" s="255"/>
      <c r="D31" s="171"/>
      <c r="E31" s="172"/>
      <c r="F31" s="172"/>
      <c r="G31" s="172"/>
      <c r="H31" s="172"/>
      <c r="I31" s="172"/>
      <c r="J31" s="172"/>
      <c r="K31" s="173"/>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row>
    <row r="32" spans="1:62" ht="33" customHeight="1" outlineLevel="1">
      <c r="A32" s="2"/>
      <c r="B32" s="256"/>
      <c r="C32" s="257"/>
      <c r="D32" s="177"/>
      <c r="E32" s="178"/>
      <c r="F32" s="178"/>
      <c r="G32" s="178"/>
      <c r="H32" s="178"/>
      <c r="I32" s="178"/>
      <c r="J32" s="178"/>
      <c r="K32" s="179"/>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row>
    <row r="33" spans="1:62" ht="14.25" customHeight="1" outlineLevel="1">
      <c r="A33" s="2"/>
      <c r="B33" s="240" t="s">
        <v>44</v>
      </c>
      <c r="C33" s="255"/>
      <c r="D33" s="192"/>
      <c r="E33" s="193"/>
      <c r="F33" s="193"/>
      <c r="G33" s="193"/>
      <c r="H33" s="193"/>
      <c r="I33" s="193"/>
      <c r="J33" s="193"/>
      <c r="K33" s="194"/>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row>
    <row r="34" spans="1:62" ht="54" customHeight="1" outlineLevel="1">
      <c r="A34" s="2"/>
      <c r="B34" s="256"/>
      <c r="C34" s="257"/>
      <c r="D34" s="198"/>
      <c r="E34" s="199"/>
      <c r="F34" s="199"/>
      <c r="G34" s="199"/>
      <c r="H34" s="199"/>
      <c r="I34" s="199"/>
      <c r="J34" s="199"/>
      <c r="K34" s="200"/>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ht="15.75" outlineLevel="1">
      <c r="A35" s="2"/>
      <c r="B35" s="268" t="s">
        <v>8</v>
      </c>
      <c r="C35" s="269"/>
      <c r="D35" s="272" t="s">
        <v>72</v>
      </c>
      <c r="E35" s="273"/>
      <c r="F35" s="273"/>
      <c r="G35" s="273"/>
      <c r="H35" s="273"/>
      <c r="I35" s="273"/>
      <c r="J35" s="273"/>
      <c r="K35" s="27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ht="16.5" outlineLevel="1" thickBot="1">
      <c r="A36" s="2"/>
      <c r="B36" s="270"/>
      <c r="C36" s="271"/>
      <c r="D36" s="275"/>
      <c r="E36" s="276"/>
      <c r="F36" s="276"/>
      <c r="G36" s="276"/>
      <c r="H36" s="276"/>
      <c r="I36" s="276"/>
      <c r="J36" s="276"/>
      <c r="K36" s="27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row>
    <row r="38" spans="1:62" ht="15.75" customHeight="1">
      <c r="A38" s="2"/>
      <c r="B38" s="302" t="s">
        <v>14</v>
      </c>
      <c r="C38" s="303"/>
      <c r="D38" s="303"/>
      <c r="E38" s="303"/>
      <c r="F38" s="303"/>
      <c r="G38" s="303"/>
      <c r="H38" s="303"/>
      <c r="I38" s="303"/>
      <c r="J38" s="303"/>
      <c r="K38" s="304"/>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row>
    <row r="39" spans="1:62" ht="15.75" customHeight="1" outlineLevel="1">
      <c r="A39" s="2"/>
      <c r="B39" s="232" t="s">
        <v>18</v>
      </c>
      <c r="C39" s="208"/>
      <c r="D39" s="233"/>
      <c r="E39" s="207" t="s">
        <v>19</v>
      </c>
      <c r="F39" s="208"/>
      <c r="G39" s="233"/>
      <c r="H39" s="207" t="s">
        <v>20</v>
      </c>
      <c r="I39" s="208"/>
      <c r="J39" s="208"/>
      <c r="K39" s="209"/>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row>
    <row r="40" spans="1:62" ht="15.75" customHeight="1" outlineLevel="1">
      <c r="A40" s="2"/>
      <c r="B40" s="244"/>
      <c r="C40" s="239"/>
      <c r="D40" s="245"/>
      <c r="E40" s="162"/>
      <c r="F40" s="239"/>
      <c r="G40" s="245"/>
      <c r="H40" s="162"/>
      <c r="I40" s="239"/>
      <c r="J40" s="239"/>
      <c r="K40" s="291"/>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row>
    <row r="41" spans="1:62" ht="15.75" customHeight="1" outlineLevel="1">
      <c r="A41" s="2"/>
      <c r="B41" s="232" t="s">
        <v>21</v>
      </c>
      <c r="C41" s="233"/>
      <c r="D41" s="162"/>
      <c r="E41" s="245"/>
      <c r="F41" s="207" t="s">
        <v>22</v>
      </c>
      <c r="G41" s="233"/>
      <c r="H41" s="12"/>
      <c r="I41" s="294" t="s">
        <v>23</v>
      </c>
      <c r="J41" s="295"/>
      <c r="K41" s="13"/>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row>
    <row r="42" spans="1:62" ht="15.75" customHeight="1" outlineLevel="1">
      <c r="A42" s="2"/>
      <c r="B42" s="232" t="s">
        <v>24</v>
      </c>
      <c r="C42" s="233"/>
      <c r="D42" s="162"/>
      <c r="E42" s="245"/>
      <c r="F42" s="292" t="s">
        <v>25</v>
      </c>
      <c r="G42" s="296"/>
      <c r="H42" s="293"/>
      <c r="I42" s="297"/>
      <c r="J42" s="298"/>
      <c r="K42" s="299"/>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row>
    <row r="43" spans="1:62" ht="15.75" customHeight="1" outlineLevel="1">
      <c r="A43" s="2"/>
      <c r="B43" s="232" t="s">
        <v>47</v>
      </c>
      <c r="C43" s="233"/>
      <c r="D43" s="162"/>
      <c r="E43" s="239"/>
      <c r="F43" s="237" t="s">
        <v>26</v>
      </c>
      <c r="G43" s="238"/>
      <c r="H43" s="22"/>
      <c r="I43" s="292" t="s">
        <v>27</v>
      </c>
      <c r="J43" s="293"/>
      <c r="K43" s="14"/>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row>
    <row r="44" spans="1:62" ht="15.75" customHeight="1" outlineLevel="1">
      <c r="A44" s="2"/>
      <c r="B44" s="268" t="s">
        <v>8</v>
      </c>
      <c r="C44" s="269"/>
      <c r="D44" s="307" t="s">
        <v>71</v>
      </c>
      <c r="E44" s="308"/>
      <c r="F44" s="308"/>
      <c r="G44" s="308"/>
      <c r="H44" s="308"/>
      <c r="I44" s="308"/>
      <c r="J44" s="308"/>
      <c r="K44" s="309"/>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row>
    <row r="45" spans="1:62" ht="15.75" customHeight="1" outlineLevel="1">
      <c r="A45" s="2"/>
      <c r="B45" s="305"/>
      <c r="C45" s="306"/>
      <c r="D45" s="310"/>
      <c r="E45" s="311"/>
      <c r="F45" s="311"/>
      <c r="G45" s="311"/>
      <c r="H45" s="311"/>
      <c r="I45" s="311"/>
      <c r="J45" s="311"/>
      <c r="K45" s="312"/>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row>
    <row r="46" spans="1:62" ht="16.5" customHeight="1" outlineLevel="1" thickBot="1">
      <c r="A46" s="2"/>
      <c r="B46" s="270"/>
      <c r="C46" s="271"/>
      <c r="D46" s="313"/>
      <c r="E46" s="314"/>
      <c r="F46" s="314"/>
      <c r="G46" s="314"/>
      <c r="H46" s="314"/>
      <c r="I46" s="314"/>
      <c r="J46" s="314"/>
      <c r="K46" s="315"/>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row>
    <row r="47" spans="1:62"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row>
    <row r="48" spans="1:62" ht="15.75">
      <c r="A48" s="2"/>
      <c r="B48" s="330" t="s">
        <v>28</v>
      </c>
      <c r="C48" s="331"/>
      <c r="D48" s="331"/>
      <c r="E48" s="331"/>
      <c r="F48" s="331"/>
      <c r="G48" s="331"/>
      <c r="H48" s="331"/>
      <c r="I48" s="331"/>
      <c r="J48" s="331"/>
      <c r="K48" s="331"/>
      <c r="L48" s="331"/>
      <c r="M48" s="33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row>
    <row r="49" spans="1:62" ht="30" customHeight="1" outlineLevel="1">
      <c r="A49" s="2"/>
      <c r="B49" s="29" t="s">
        <v>30</v>
      </c>
      <c r="C49" s="285" t="s">
        <v>31</v>
      </c>
      <c r="D49" s="286"/>
      <c r="E49" s="237" t="s">
        <v>32</v>
      </c>
      <c r="F49" s="238"/>
      <c r="G49" s="237" t="s">
        <v>33</v>
      </c>
      <c r="H49" s="238"/>
      <c r="I49" s="237" t="s">
        <v>34</v>
      </c>
      <c r="J49" s="238"/>
      <c r="K49" s="30" t="s">
        <v>35</v>
      </c>
      <c r="L49" s="34" t="s">
        <v>67</v>
      </c>
      <c r="M49" s="37"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row>
    <row r="50" spans="1:62" ht="87.75" customHeight="1" outlineLevel="1">
      <c r="A50" s="2"/>
      <c r="B50" s="24">
        <v>1</v>
      </c>
      <c r="C50" s="287"/>
      <c r="D50" s="288"/>
      <c r="E50" s="287"/>
      <c r="F50" s="288"/>
      <c r="G50" s="287"/>
      <c r="H50" s="288"/>
      <c r="I50" s="287"/>
      <c r="J50" s="288"/>
      <c r="K50" s="32"/>
      <c r="L50" s="35"/>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row>
    <row r="51" spans="1:62" ht="42.75" customHeight="1" outlineLevel="1">
      <c r="A51" s="2"/>
      <c r="B51" s="24">
        <v>2</v>
      </c>
      <c r="C51" s="287"/>
      <c r="D51" s="288"/>
      <c r="E51" s="333"/>
      <c r="F51" s="334"/>
      <c r="G51" s="287"/>
      <c r="H51" s="288"/>
      <c r="I51" s="287"/>
      <c r="J51" s="288"/>
      <c r="K51" s="32"/>
      <c r="L51" s="35"/>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row>
    <row r="52" spans="1:62" ht="98.25" customHeight="1" outlineLevel="1">
      <c r="A52" s="2"/>
      <c r="B52" s="24">
        <v>3</v>
      </c>
      <c r="C52" s="287"/>
      <c r="D52" s="288"/>
      <c r="E52" s="287"/>
      <c r="F52" s="288"/>
      <c r="G52" s="287"/>
      <c r="H52" s="288"/>
      <c r="I52" s="287"/>
      <c r="J52" s="288"/>
      <c r="K52" s="32"/>
      <c r="L52" s="35"/>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row>
    <row r="53" spans="1:62" ht="42.75" customHeight="1" outlineLevel="1">
      <c r="A53" s="2"/>
      <c r="B53" s="24">
        <v>4</v>
      </c>
      <c r="C53" s="333"/>
      <c r="D53" s="334"/>
      <c r="E53" s="333"/>
      <c r="F53" s="334"/>
      <c r="G53" s="287"/>
      <c r="H53" s="288"/>
      <c r="I53" s="287"/>
      <c r="J53" s="288"/>
      <c r="K53" s="32"/>
      <c r="L53" s="35"/>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row>
    <row r="54" spans="1:62" ht="42.75" customHeight="1" outlineLevel="1">
      <c r="A54" s="2"/>
      <c r="B54" s="24">
        <v>5</v>
      </c>
      <c r="C54" s="287"/>
      <c r="D54" s="288"/>
      <c r="E54" s="287"/>
      <c r="F54" s="288"/>
      <c r="G54" s="287"/>
      <c r="H54" s="288"/>
      <c r="I54" s="287"/>
      <c r="J54" s="288"/>
      <c r="K54" s="32"/>
      <c r="L54" s="35"/>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row>
    <row r="55" spans="1:62" ht="76.5" customHeight="1" outlineLevel="1">
      <c r="A55" s="2"/>
      <c r="B55" s="24">
        <v>6</v>
      </c>
      <c r="C55" s="287"/>
      <c r="D55" s="288"/>
      <c r="E55" s="287"/>
      <c r="F55" s="288"/>
      <c r="G55" s="287"/>
      <c r="H55" s="288"/>
      <c r="I55" s="287"/>
      <c r="J55" s="288"/>
      <c r="K55" s="32"/>
      <c r="L55" s="35"/>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row>
    <row r="56" spans="1:62" ht="39" customHeight="1" outlineLevel="1">
      <c r="A56" s="2"/>
      <c r="B56" s="24">
        <v>7</v>
      </c>
      <c r="C56" s="287"/>
      <c r="D56" s="288"/>
      <c r="E56" s="287"/>
      <c r="F56" s="288"/>
      <c r="G56" s="287"/>
      <c r="H56" s="288"/>
      <c r="I56" s="287"/>
      <c r="J56" s="288"/>
      <c r="K56" s="32"/>
      <c r="L56" s="35"/>
      <c r="M56" s="13"/>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row>
    <row r="57" spans="1:62" ht="87" customHeight="1" outlineLevel="1">
      <c r="A57" s="2"/>
      <c r="B57" s="24">
        <v>8</v>
      </c>
      <c r="C57" s="287"/>
      <c r="D57" s="288"/>
      <c r="E57" s="287"/>
      <c r="F57" s="288"/>
      <c r="G57" s="287"/>
      <c r="H57" s="288"/>
      <c r="I57" s="287"/>
      <c r="J57" s="288"/>
      <c r="K57" s="32"/>
      <c r="L57" s="35"/>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row>
    <row r="58" spans="1:62" ht="22.5" customHeight="1" outlineLevel="1">
      <c r="A58" s="2"/>
      <c r="B58" s="24">
        <v>9</v>
      </c>
      <c r="C58" s="287"/>
      <c r="D58" s="288"/>
      <c r="E58" s="287"/>
      <c r="F58" s="288"/>
      <c r="G58" s="287"/>
      <c r="H58" s="288"/>
      <c r="I58" s="287"/>
      <c r="J58" s="288"/>
      <c r="K58" s="32"/>
      <c r="L58" s="35"/>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row>
    <row r="59" spans="1:62" ht="22.5" customHeight="1" outlineLevel="1">
      <c r="A59" s="2"/>
      <c r="B59" s="24">
        <v>10</v>
      </c>
      <c r="C59" s="287"/>
      <c r="D59" s="288"/>
      <c r="E59" s="287"/>
      <c r="F59" s="288"/>
      <c r="G59" s="287"/>
      <c r="H59" s="288"/>
      <c r="I59" s="287"/>
      <c r="J59" s="288"/>
      <c r="K59" s="32"/>
      <c r="L59" s="35"/>
      <c r="M59" s="13"/>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row>
    <row r="60" spans="1:62" ht="22.5" customHeight="1" outlineLevel="1">
      <c r="A60" s="2"/>
      <c r="B60" s="24">
        <v>11</v>
      </c>
      <c r="C60" s="287"/>
      <c r="D60" s="288"/>
      <c r="E60" s="287"/>
      <c r="F60" s="288"/>
      <c r="G60" s="287"/>
      <c r="H60" s="288"/>
      <c r="I60" s="287"/>
      <c r="J60" s="288"/>
      <c r="K60" s="32"/>
      <c r="L60" s="35"/>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row>
    <row r="61" spans="1:62" ht="22.5" customHeight="1" outlineLevel="1">
      <c r="A61" s="2"/>
      <c r="B61" s="24">
        <v>12</v>
      </c>
      <c r="C61" s="287"/>
      <c r="D61" s="288"/>
      <c r="E61" s="287"/>
      <c r="F61" s="288"/>
      <c r="G61" s="287"/>
      <c r="H61" s="288"/>
      <c r="I61" s="287"/>
      <c r="J61" s="288"/>
      <c r="K61" s="32"/>
      <c r="L61" s="35"/>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row>
    <row r="62" spans="1:62" ht="22.5" customHeight="1" outlineLevel="1">
      <c r="A62" s="2"/>
      <c r="B62" s="24">
        <v>13</v>
      </c>
      <c r="C62" s="287"/>
      <c r="D62" s="288"/>
      <c r="E62" s="287"/>
      <c r="F62" s="288"/>
      <c r="G62" s="287"/>
      <c r="H62" s="288"/>
      <c r="I62" s="287"/>
      <c r="J62" s="288"/>
      <c r="K62" s="32"/>
      <c r="L62" s="35"/>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row>
    <row r="63" spans="1:62" ht="22.5" customHeight="1" outlineLevel="1">
      <c r="A63" s="2"/>
      <c r="B63" s="24">
        <v>14</v>
      </c>
      <c r="C63" s="287"/>
      <c r="D63" s="288"/>
      <c r="E63" s="287"/>
      <c r="F63" s="288"/>
      <c r="G63" s="287"/>
      <c r="H63" s="288"/>
      <c r="I63" s="287"/>
      <c r="J63" s="288"/>
      <c r="K63" s="32"/>
      <c r="L63" s="35"/>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row>
    <row r="64" spans="1:62" ht="33.75" customHeight="1" outlineLevel="1">
      <c r="A64" s="2"/>
      <c r="B64" s="24">
        <v>15</v>
      </c>
      <c r="C64" s="287"/>
      <c r="D64" s="288"/>
      <c r="E64" s="287"/>
      <c r="F64" s="288"/>
      <c r="G64" s="287"/>
      <c r="H64" s="288"/>
      <c r="I64" s="287"/>
      <c r="J64" s="288"/>
      <c r="K64" s="32"/>
      <c r="L64" s="35"/>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row>
    <row r="65" spans="1:62" ht="33.75" customHeight="1" outlineLevel="1">
      <c r="A65" s="2"/>
      <c r="B65" s="24">
        <v>16</v>
      </c>
      <c r="C65" s="287"/>
      <c r="D65" s="288"/>
      <c r="E65" s="287"/>
      <c r="F65" s="288"/>
      <c r="G65" s="287"/>
      <c r="H65" s="288"/>
      <c r="I65" s="287"/>
      <c r="J65" s="288"/>
      <c r="K65" s="32"/>
      <c r="L65" s="35"/>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row>
    <row r="66" spans="1:62" ht="45" customHeight="1" outlineLevel="1">
      <c r="A66" s="2"/>
      <c r="B66" s="24">
        <v>17</v>
      </c>
      <c r="C66" s="287"/>
      <c r="D66" s="288"/>
      <c r="E66" s="287"/>
      <c r="F66" s="288"/>
      <c r="G66" s="287"/>
      <c r="H66" s="288"/>
      <c r="I66" s="287"/>
      <c r="J66" s="288"/>
      <c r="K66" s="32"/>
      <c r="L66" s="35"/>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row>
    <row r="67" spans="1:62" ht="15.75" outlineLevel="1">
      <c r="A67" s="2"/>
      <c r="B67" s="24">
        <v>18</v>
      </c>
      <c r="C67" s="287"/>
      <c r="D67" s="288"/>
      <c r="E67" s="287"/>
      <c r="F67" s="288"/>
      <c r="G67" s="287"/>
      <c r="H67" s="288"/>
      <c r="I67" s="287"/>
      <c r="J67" s="288"/>
      <c r="K67" s="32"/>
      <c r="L67" s="35"/>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row>
    <row r="68" spans="1:62" ht="15.75" outlineLevel="1">
      <c r="A68" s="2"/>
      <c r="B68" s="24">
        <v>19</v>
      </c>
      <c r="C68" s="287"/>
      <c r="D68" s="288"/>
      <c r="E68" s="287"/>
      <c r="F68" s="288"/>
      <c r="G68" s="287"/>
      <c r="H68" s="288"/>
      <c r="I68" s="287"/>
      <c r="J68" s="288"/>
      <c r="K68" s="32"/>
      <c r="L68" s="35"/>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row>
    <row r="69" spans="1:62" ht="24" customHeight="1" outlineLevel="1">
      <c r="A69" s="2"/>
      <c r="B69" s="24">
        <v>20</v>
      </c>
      <c r="C69" s="287"/>
      <c r="D69" s="288"/>
      <c r="E69" s="287"/>
      <c r="F69" s="288"/>
      <c r="G69" s="287"/>
      <c r="H69" s="288"/>
      <c r="I69" s="287"/>
      <c r="J69" s="288"/>
      <c r="K69" s="32"/>
      <c r="L69" s="35"/>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row>
    <row r="70" spans="1:62" ht="15.75">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row>
    <row r="71" spans="1:62" ht="16.5" thickBot="1">
      <c r="A71" s="2"/>
      <c r="B71" s="318" t="s">
        <v>40</v>
      </c>
      <c r="C71" s="319"/>
      <c r="D71" s="319"/>
      <c r="E71" s="319"/>
      <c r="F71" s="319"/>
      <c r="G71" s="319"/>
      <c r="H71" s="319"/>
      <c r="I71" s="319"/>
      <c r="J71" s="319"/>
      <c r="K71" s="319"/>
      <c r="L71" s="319"/>
      <c r="M71" s="319"/>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row>
    <row r="72" spans="1:62" ht="15.75" outlineLevel="1">
      <c r="A72" s="2"/>
      <c r="B72" s="320" t="s">
        <v>36</v>
      </c>
      <c r="C72" s="321"/>
      <c r="D72" s="322">
        <f>COUNTIF(K50:K69, "Fail")</f>
        <v>0</v>
      </c>
      <c r="E72" s="323"/>
      <c r="F72" s="325" t="s">
        <v>38</v>
      </c>
      <c r="G72" s="326"/>
      <c r="H72" s="327"/>
      <c r="I72" s="328" t="e">
        <f>D73/(D73+D72)</f>
        <v>#DIV/0!</v>
      </c>
      <c r="J72" s="329"/>
      <c r="K72" s="329"/>
      <c r="L72" s="42" t="s">
        <v>79</v>
      </c>
      <c r="M72" s="47">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row>
    <row r="73" spans="1:62" ht="15.75" outlineLevel="1">
      <c r="A73" s="2"/>
      <c r="B73" s="263" t="s">
        <v>37</v>
      </c>
      <c r="C73" s="238"/>
      <c r="D73" s="246">
        <f>COUNTIF(K50:K69, "Pass")</f>
        <v>0</v>
      </c>
      <c r="E73" s="324"/>
      <c r="F73" s="156" t="s">
        <v>39</v>
      </c>
      <c r="G73" s="157"/>
      <c r="H73" s="187"/>
      <c r="I73" s="246" t="e">
        <f>IF(I72&gt;0.85, "Pass", "Fail")</f>
        <v>#DIV/0!</v>
      </c>
      <c r="J73" s="247"/>
      <c r="K73" s="247"/>
      <c r="L73" s="42" t="s">
        <v>80</v>
      </c>
      <c r="M73" s="47">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row>
    <row r="74" spans="1:62" ht="16.5" outlineLevel="1" thickBot="1">
      <c r="A74" s="2"/>
      <c r="B74" s="340" t="s">
        <v>67</v>
      </c>
      <c r="C74" s="236"/>
      <c r="D74" s="341" t="e">
        <f t="array" ref="D74">INDEX(L50:L69,MODE(IF((L50:L69&lt;&gt;"")*ISNA(MATCH(L50:L69,$J$75:$J75,0)),MATCH(L50:L69,L50:L69,0))))</f>
        <v>#N/A</v>
      </c>
      <c r="E74" s="342"/>
      <c r="F74" s="281" t="s">
        <v>48</v>
      </c>
      <c r="G74" s="281"/>
      <c r="H74" s="281"/>
      <c r="I74" s="155" t="e">
        <f>IF(I72&gt;0.85,"N/A",IF(I72&lt;0.7,"Critical",IF(0.85&gt;I72&gt;0.7,"Average")))</f>
        <v>#DIV/0!</v>
      </c>
      <c r="J74" s="343"/>
      <c r="K74" s="343"/>
      <c r="L74" s="42" t="s">
        <v>81</v>
      </c>
      <c r="M74" s="48">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row>
    <row r="75" spans="1:62" ht="16.5" outlineLevel="1" thickBot="1">
      <c r="A75" s="2"/>
      <c r="B75" s="18"/>
      <c r="C75" s="335" t="s">
        <v>68</v>
      </c>
      <c r="D75" s="336"/>
      <c r="E75" s="336"/>
      <c r="F75" s="337" t="e">
        <f>IF(D74="SW_Bug", "Critical", IF(D74="Logical Flow","Critical",  IF(D74="Security", "Critical",  IF(D74="Form Design", "Critical",  IF(D74="Interface", "Critical",  IF(D74="Functional", "Critical", NA()))))))</f>
        <v>#N/A</v>
      </c>
      <c r="G75" s="338"/>
      <c r="H75" s="338"/>
      <c r="I75" s="339"/>
      <c r="J75" s="19"/>
      <c r="K75" s="19"/>
      <c r="L75" s="42" t="s">
        <v>82</v>
      </c>
      <c r="M75" s="48">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row>
    <row r="76" spans="1:62"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row>
    <row r="77" spans="1:62"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row>
    <row r="78" spans="1:62"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row>
    <row r="79" spans="1:62"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row>
    <row r="80" spans="1:62"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row>
    <row r="81" spans="1:62"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row>
    <row r="82" spans="1:62"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row>
    <row r="83" spans="1:62"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row>
    <row r="84" spans="1:62"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row>
    <row r="85" spans="1:62"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row>
    <row r="86" spans="1:62"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row>
    <row r="87" spans="1:62"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row>
    <row r="88" spans="1:62" ht="15.75">
      <c r="A88" s="2"/>
      <c r="B88" s="9"/>
      <c r="C88" s="9"/>
      <c r="D88" s="9"/>
      <c r="E88" s="9"/>
      <c r="F88" s="9"/>
      <c r="G88" s="9"/>
      <c r="H88" s="9"/>
      <c r="I88" s="9"/>
      <c r="J88" s="9"/>
      <c r="K88" s="9"/>
      <c r="L88" s="9"/>
      <c r="M88" s="9"/>
      <c r="N88" s="9"/>
      <c r="O88" s="9"/>
      <c r="P88" s="9"/>
      <c r="Q88" s="9"/>
      <c r="R88" s="9"/>
      <c r="S88" s="9"/>
      <c r="T88" s="9"/>
      <c r="U88" s="9"/>
      <c r="V88" s="9"/>
      <c r="W88" s="9"/>
      <c r="X88" s="9"/>
      <c r="Y88" s="9"/>
      <c r="Z88" s="9"/>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row>
  </sheetData>
  <sheetProtection algorithmName="SHA-512" hashValue="3CWLPWnSOr7J3NfwqUJ7m/j/Oid7bHaR6YerDzQaSeqX3hUpfeLjeuYKk8eYXgXkE8RDNi76NCHCnREEwdjJiw==" saltValue="CkQq77BdSkiRXBslqfiJ4w==" spinCount="100000" sheet="1" objects="1" scenarios="1" selectLockedCells="1" selectUnlockedCells="1"/>
  <mergeCells count="172">
    <mergeCell ref="C75:E75"/>
    <mergeCell ref="F75:I75"/>
    <mergeCell ref="F74:H74"/>
    <mergeCell ref="B72:C72"/>
    <mergeCell ref="D72:E72"/>
    <mergeCell ref="F72:H72"/>
    <mergeCell ref="I72:K72"/>
    <mergeCell ref="B73:C73"/>
    <mergeCell ref="D73:E73"/>
    <mergeCell ref="F73:H73"/>
    <mergeCell ref="I73:K73"/>
    <mergeCell ref="B74:C74"/>
    <mergeCell ref="D74:E74"/>
    <mergeCell ref="I74:K74"/>
    <mergeCell ref="B71:M71"/>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3:D53"/>
    <mergeCell ref="E53:F53"/>
    <mergeCell ref="G53:H53"/>
    <mergeCell ref="I53:J53"/>
    <mergeCell ref="C50:D50"/>
    <mergeCell ref="E50:F50"/>
    <mergeCell ref="G50:H50"/>
    <mergeCell ref="I50:J50"/>
    <mergeCell ref="C52:D52"/>
    <mergeCell ref="E52:F52"/>
    <mergeCell ref="G52:H52"/>
    <mergeCell ref="I52:J52"/>
    <mergeCell ref="B44:C46"/>
    <mergeCell ref="D44:K46"/>
    <mergeCell ref="C49:D49"/>
    <mergeCell ref="E49:F49"/>
    <mergeCell ref="G49:H49"/>
    <mergeCell ref="I49:J49"/>
    <mergeCell ref="B42:C42"/>
    <mergeCell ref="D42:E42"/>
    <mergeCell ref="F42:H42"/>
    <mergeCell ref="I42:K42"/>
    <mergeCell ref="B43:C43"/>
    <mergeCell ref="D43:E43"/>
    <mergeCell ref="F43:G43"/>
    <mergeCell ref="I43:J43"/>
    <mergeCell ref="B41:C41"/>
    <mergeCell ref="D41:E41"/>
    <mergeCell ref="F41:G41"/>
    <mergeCell ref="I41:J41"/>
    <mergeCell ref="B33:C34"/>
    <mergeCell ref="D33:K34"/>
    <mergeCell ref="B35:C36"/>
    <mergeCell ref="D35:K36"/>
    <mergeCell ref="B38:K38"/>
    <mergeCell ref="B39:D39"/>
    <mergeCell ref="E39:G39"/>
    <mergeCell ref="H39:K39"/>
    <mergeCell ref="B31:C32"/>
    <mergeCell ref="D31:K32"/>
    <mergeCell ref="B22:F22"/>
    <mergeCell ref="G22:K22"/>
    <mergeCell ref="B23:F23"/>
    <mergeCell ref="G23:K23"/>
    <mergeCell ref="B24:C24"/>
    <mergeCell ref="D24:K24"/>
    <mergeCell ref="B40:D40"/>
    <mergeCell ref="E40:G40"/>
    <mergeCell ref="H40:K40"/>
    <mergeCell ref="G20:I20"/>
    <mergeCell ref="J20:K20"/>
    <mergeCell ref="B21:C21"/>
    <mergeCell ref="D21:F21"/>
    <mergeCell ref="G21:I21"/>
    <mergeCell ref="J21:K21"/>
    <mergeCell ref="B25:C27"/>
    <mergeCell ref="D25:K27"/>
    <mergeCell ref="B28:C30"/>
    <mergeCell ref="D28:K30"/>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M6:N6"/>
    <mergeCell ref="P6:R6"/>
    <mergeCell ref="C7:K7"/>
    <mergeCell ref="M7:N7"/>
    <mergeCell ref="P7:R7"/>
    <mergeCell ref="B48:M48"/>
    <mergeCell ref="I55:J55"/>
    <mergeCell ref="G55:H55"/>
    <mergeCell ref="E55:F55"/>
    <mergeCell ref="C55:D55"/>
    <mergeCell ref="I51:J51"/>
    <mergeCell ref="E51:F51"/>
    <mergeCell ref="C51:D51"/>
    <mergeCell ref="G51:H51"/>
    <mergeCell ref="B9:K9"/>
    <mergeCell ref="B10:E10"/>
    <mergeCell ref="F10:H10"/>
    <mergeCell ref="I10:K10"/>
    <mergeCell ref="B11:E11"/>
    <mergeCell ref="F11:H11"/>
    <mergeCell ref="I11:K11"/>
    <mergeCell ref="B19:K19"/>
    <mergeCell ref="B20:C20"/>
    <mergeCell ref="D20:F20"/>
  </mergeCells>
  <conditionalFormatting sqref="K50:K61 K63:K69">
    <cfRule type="cellIs" dxfId="39" priority="19" operator="equal">
      <formula>"Fail"</formula>
    </cfRule>
    <cfRule type="cellIs" dxfId="38" priority="20" operator="equal">
      <formula>"Pass"</formula>
    </cfRule>
  </conditionalFormatting>
  <conditionalFormatting sqref="O9:Q19">
    <cfRule type="cellIs" dxfId="37" priority="17" operator="equal">
      <formula>"Pass"</formula>
    </cfRule>
    <cfRule type="cellIs" dxfId="36" priority="18" operator="equal">
      <formula>"Fail"</formula>
    </cfRule>
  </conditionalFormatting>
  <conditionalFormatting sqref="I73:K73">
    <cfRule type="cellIs" dxfId="35" priority="15" operator="equal">
      <formula>"Pass"</formula>
    </cfRule>
    <cfRule type="cellIs" dxfId="34" priority="16" operator="equal">
      <formula>"Fail"</formula>
    </cfRule>
  </conditionalFormatting>
  <conditionalFormatting sqref="D72:E72">
    <cfRule type="cellIs" dxfId="33" priority="14" operator="greaterThan">
      <formula>0</formula>
    </cfRule>
  </conditionalFormatting>
  <conditionalFormatting sqref="D73:E73">
    <cfRule type="cellIs" dxfId="32" priority="12" operator="greaterThan">
      <formula>0</formula>
    </cfRule>
    <cfRule type="cellIs" dxfId="31" priority="13" operator="greaterThan">
      <formula>0</formula>
    </cfRule>
  </conditionalFormatting>
  <conditionalFormatting sqref="I72:K72">
    <cfRule type="cellIs" dxfId="30" priority="6" operator="lessThan">
      <formula>0.7</formula>
    </cfRule>
    <cfRule type="cellIs" dxfId="29" priority="7" operator="between">
      <formula>0.7</formula>
      <formula>0.85</formula>
    </cfRule>
    <cfRule type="cellIs" dxfId="28" priority="11" operator="greaterThan">
      <formula>0.85</formula>
    </cfRule>
  </conditionalFormatting>
  <conditionalFormatting sqref="I74">
    <cfRule type="cellIs" dxfId="27" priority="8" operator="equal">
      <formula>"N/A"</formula>
    </cfRule>
    <cfRule type="cellIs" dxfId="26" priority="9" operator="equal">
      <formula>"Average"</formula>
    </cfRule>
    <cfRule type="cellIs" dxfId="25" priority="10" operator="equal">
      <formula>"Critical"</formula>
    </cfRule>
  </conditionalFormatting>
  <conditionalFormatting sqref="M7:N7">
    <cfRule type="cellIs" dxfId="24" priority="4" operator="equal">
      <formula>"Fail"</formula>
    </cfRule>
    <cfRule type="cellIs" dxfId="23" priority="5" operator="equal">
      <formula>"Pass"</formula>
    </cfRule>
  </conditionalFormatting>
  <conditionalFormatting sqref="P7:R7">
    <cfRule type="cellIs" dxfId="22" priority="3" operator="equal">
      <formula>"No Action Needed"</formula>
    </cfRule>
  </conditionalFormatting>
  <conditionalFormatting sqref="K62">
    <cfRule type="cellIs" dxfId="21" priority="1" operator="equal">
      <formula>"Fail"</formula>
    </cfRule>
    <cfRule type="cellIs" dxfId="20" priority="2" operator="equal">
      <formula>"Pass"</formula>
    </cfRule>
  </conditionalFormatting>
  <dataValidations xWindow="1145" yWindow="310"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 J52 J54:J69"/>
    <dataValidation allowBlank="1" showInputMessage="1" showErrorMessage="1" promptTitle="Hint" prompt="The application should behave according to the SRS document and SDD. The expected result should be meeting the requirements as it is with no changes what so ever." sqref="G50:G69 H50 H52 H54: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 F52 F54:F69"/>
    <dataValidation allowBlank="1" showInputMessage="1" showErrorMessage="1" promptTitle="Hint" prompt="Write the name of the step itself._x000a_Ex: Navigation to required page._x000a_Opening the .exe file._x000a_...etc." sqref="C50:C69 D50 D52 D54: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7"/>
  <sheetViews>
    <sheetView tabSelected="1" zoomScale="70" zoomScaleNormal="70" workbookViewId="0">
      <selection sqref="A1:XFD10485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1" spans="1:26" ht="8.25" customHeight="1"/>
    <row r="2" spans="1:26" s="1" customFormat="1">
      <c r="B2" s="5"/>
      <c r="C2" s="2"/>
      <c r="D2" s="225" t="s">
        <v>0</v>
      </c>
      <c r="E2" s="225"/>
      <c r="F2" s="225"/>
      <c r="G2" s="225"/>
      <c r="H2" s="234" t="s">
        <v>41</v>
      </c>
      <c r="I2" s="234"/>
      <c r="J2" s="234"/>
      <c r="K2" s="234"/>
    </row>
    <row r="3" spans="1:26">
      <c r="A3" s="2"/>
      <c r="B3" s="3"/>
      <c r="C3" s="4"/>
      <c r="D3" s="225"/>
      <c r="E3" s="225"/>
      <c r="F3" s="225"/>
      <c r="G3" s="225"/>
      <c r="H3" s="234"/>
      <c r="I3" s="234"/>
      <c r="J3" s="234"/>
      <c r="K3" s="234"/>
      <c r="L3" s="6"/>
      <c r="M3" s="2"/>
      <c r="N3" s="2"/>
      <c r="O3" s="2"/>
      <c r="P3" s="2"/>
      <c r="Q3" s="2"/>
      <c r="R3" s="2"/>
      <c r="S3" s="2"/>
      <c r="T3" s="2"/>
      <c r="U3" s="2"/>
      <c r="V3" s="2"/>
      <c r="W3" s="2"/>
      <c r="X3" s="2"/>
      <c r="Y3" s="2"/>
      <c r="Z3" s="2"/>
    </row>
    <row r="4" spans="1:26">
      <c r="A4" s="2"/>
      <c r="B4" s="3"/>
      <c r="C4" s="4"/>
      <c r="D4" s="225"/>
      <c r="E4" s="225"/>
      <c r="F4" s="225"/>
      <c r="G4" s="225"/>
      <c r="H4" s="234"/>
      <c r="I4" s="234"/>
      <c r="J4" s="234"/>
      <c r="K4" s="234"/>
      <c r="L4" s="2"/>
      <c r="M4" s="2"/>
      <c r="N4" s="2"/>
      <c r="O4" s="2"/>
      <c r="P4" s="2"/>
      <c r="Q4" s="2"/>
      <c r="R4" s="2"/>
      <c r="S4" s="2"/>
      <c r="T4" s="2"/>
      <c r="U4" s="2"/>
      <c r="V4" s="2"/>
      <c r="W4" s="2"/>
      <c r="X4" s="2"/>
      <c r="Y4" s="2"/>
      <c r="Z4" s="2"/>
    </row>
    <row r="5" spans="1:26" ht="15.75" thickBot="1">
      <c r="A5" s="2"/>
      <c r="B5" s="3"/>
      <c r="C5" s="4"/>
      <c r="D5" s="225"/>
      <c r="E5" s="225"/>
      <c r="F5" s="225"/>
      <c r="G5" s="225"/>
      <c r="H5" s="234"/>
      <c r="I5" s="234"/>
      <c r="J5" s="234"/>
      <c r="K5" s="234"/>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163" t="s">
        <v>39</v>
      </c>
      <c r="N6" s="164"/>
      <c r="O6" s="10"/>
      <c r="P6" s="163" t="s">
        <v>58</v>
      </c>
      <c r="Q6" s="170"/>
      <c r="R6" s="164"/>
      <c r="S6" s="2"/>
      <c r="T6" s="2"/>
      <c r="U6" s="2"/>
      <c r="V6" s="2"/>
      <c r="W6" s="2"/>
      <c r="X6" s="2"/>
      <c r="Y6" s="2"/>
      <c r="Z6" s="2"/>
    </row>
    <row r="7" spans="1:26" ht="46.5" customHeight="1" thickBot="1">
      <c r="A7" s="2"/>
      <c r="B7" s="7" t="s">
        <v>1</v>
      </c>
      <c r="C7" s="226" t="s">
        <v>70</v>
      </c>
      <c r="D7" s="227"/>
      <c r="E7" s="227"/>
      <c r="F7" s="227"/>
      <c r="G7" s="227"/>
      <c r="H7" s="227"/>
      <c r="I7" s="227"/>
      <c r="J7" s="227"/>
      <c r="K7" s="228"/>
      <c r="L7" s="2"/>
      <c r="M7" s="165" t="e">
        <f>I73</f>
        <v>#DIV/0!</v>
      </c>
      <c r="N7" s="166"/>
      <c r="O7" s="10"/>
      <c r="P7" s="167" t="e">
        <f>IF(I73="Pass", "No Action Needed", "Function is sent back to the development team")</f>
        <v>#DIV/0!</v>
      </c>
      <c r="Q7" s="168"/>
      <c r="R7" s="169"/>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29" t="s">
        <v>2</v>
      </c>
      <c r="C9" s="230"/>
      <c r="D9" s="230"/>
      <c r="E9" s="230"/>
      <c r="F9" s="230"/>
      <c r="G9" s="230"/>
      <c r="H9" s="230"/>
      <c r="I9" s="230"/>
      <c r="J9" s="230"/>
      <c r="K9" s="231"/>
      <c r="L9" s="2"/>
      <c r="M9" s="16"/>
      <c r="N9" s="16"/>
      <c r="O9" s="17"/>
      <c r="P9" s="17"/>
      <c r="Q9" s="17"/>
      <c r="R9" s="2"/>
      <c r="S9" s="2"/>
      <c r="T9" s="2"/>
      <c r="U9" s="2"/>
      <c r="V9" s="2"/>
      <c r="W9" s="2"/>
      <c r="X9" s="2"/>
      <c r="Y9" s="2"/>
      <c r="Z9" s="2"/>
    </row>
    <row r="10" spans="1:26" ht="20.25" outlineLevel="1">
      <c r="A10" s="2"/>
      <c r="B10" s="232" t="s">
        <v>3</v>
      </c>
      <c r="C10" s="208"/>
      <c r="D10" s="208"/>
      <c r="E10" s="233"/>
      <c r="F10" s="207" t="s">
        <v>4</v>
      </c>
      <c r="G10" s="208"/>
      <c r="H10" s="233"/>
      <c r="I10" s="207" t="s">
        <v>5</v>
      </c>
      <c r="J10" s="208"/>
      <c r="K10" s="209"/>
      <c r="L10" s="2"/>
      <c r="M10" s="16"/>
      <c r="N10" s="16"/>
      <c r="O10" s="17"/>
      <c r="P10" s="17"/>
      <c r="Q10" s="17"/>
      <c r="R10" s="2"/>
      <c r="S10" s="2"/>
      <c r="T10" s="2"/>
      <c r="U10" s="2"/>
      <c r="V10" s="2"/>
      <c r="W10" s="2"/>
      <c r="X10" s="2"/>
      <c r="Y10" s="2"/>
      <c r="Z10" s="2"/>
    </row>
    <row r="11" spans="1:26" ht="20.25" outlineLevel="1">
      <c r="A11" s="2"/>
      <c r="B11" s="278">
        <f>'Iteration Mapping Key '!B11:E11</f>
        <v>0</v>
      </c>
      <c r="C11" s="215"/>
      <c r="D11" s="215"/>
      <c r="E11" s="279"/>
      <c r="F11" s="211">
        <f>'Iteration Mapping Key '!F11:H11</f>
        <v>0</v>
      </c>
      <c r="G11" s="212"/>
      <c r="H11" s="213"/>
      <c r="I11" s="214">
        <f>'Iteration Mapping Key '!I11:K11</f>
        <v>0</v>
      </c>
      <c r="J11" s="215"/>
      <c r="K11" s="216"/>
      <c r="L11" s="2"/>
      <c r="M11" s="16"/>
      <c r="N11" s="16"/>
      <c r="O11" s="17"/>
      <c r="P11" s="17"/>
      <c r="Q11" s="17"/>
      <c r="R11" s="2"/>
      <c r="S11" s="2"/>
      <c r="T11" s="2"/>
      <c r="U11" s="2"/>
      <c r="V11" s="2"/>
      <c r="W11" s="2"/>
      <c r="X11" s="2"/>
      <c r="Y11" s="2"/>
      <c r="Z11" s="2"/>
    </row>
    <row r="12" spans="1:26" ht="20.25" outlineLevel="1">
      <c r="A12" s="2"/>
      <c r="B12" s="232" t="s">
        <v>57</v>
      </c>
      <c r="C12" s="208"/>
      <c r="D12" s="233"/>
      <c r="E12" s="207" t="s">
        <v>6</v>
      </c>
      <c r="F12" s="208"/>
      <c r="G12" s="233"/>
      <c r="H12" s="207" t="s">
        <v>7</v>
      </c>
      <c r="I12" s="208"/>
      <c r="J12" s="208"/>
      <c r="K12" s="209"/>
      <c r="L12" s="2"/>
      <c r="M12" s="16"/>
      <c r="N12" s="16"/>
      <c r="O12" s="17"/>
      <c r="P12" s="17"/>
      <c r="Q12" s="17"/>
      <c r="R12" s="2"/>
      <c r="S12" s="2"/>
      <c r="T12" s="2"/>
      <c r="U12" s="2"/>
      <c r="V12" s="2"/>
      <c r="W12" s="2"/>
      <c r="X12" s="2"/>
      <c r="Y12" s="2"/>
      <c r="Z12" s="2"/>
    </row>
    <row r="13" spans="1:26" ht="20.25" outlineLevel="1">
      <c r="A13" s="2"/>
      <c r="B13" s="201">
        <f>'Iteration Mapping Key '!B13:D13</f>
        <v>0</v>
      </c>
      <c r="C13" s="202"/>
      <c r="D13" s="203"/>
      <c r="E13" s="204">
        <f>'Iteration Mapping Key '!H13</f>
        <v>0</v>
      </c>
      <c r="F13" s="205"/>
      <c r="G13" s="206"/>
      <c r="H13" s="204">
        <f>'Iteration Mapping Key '!J13</f>
        <v>0</v>
      </c>
      <c r="I13" s="205"/>
      <c r="J13" s="205"/>
      <c r="K13" s="210"/>
      <c r="L13" s="2"/>
      <c r="M13" s="16"/>
      <c r="N13" s="16"/>
      <c r="O13" s="17"/>
      <c r="P13" s="17"/>
      <c r="Q13" s="17"/>
      <c r="R13" s="2"/>
      <c r="S13" s="2"/>
      <c r="T13" s="2"/>
      <c r="U13" s="2"/>
      <c r="V13" s="2"/>
      <c r="W13" s="2"/>
      <c r="X13" s="2"/>
      <c r="Y13" s="2"/>
      <c r="Z13" s="2"/>
    </row>
    <row r="14" spans="1:26" ht="20.25" outlineLevel="1">
      <c r="A14" s="2"/>
      <c r="B14" s="232" t="s">
        <v>42</v>
      </c>
      <c r="C14" s="208"/>
      <c r="D14" s="208"/>
      <c r="E14" s="208"/>
      <c r="F14" s="233"/>
      <c r="G14" s="207" t="s">
        <v>43</v>
      </c>
      <c r="H14" s="208"/>
      <c r="I14" s="208"/>
      <c r="J14" s="208"/>
      <c r="K14" s="209"/>
      <c r="L14" s="2"/>
      <c r="M14" s="16"/>
      <c r="N14" s="16"/>
      <c r="O14" s="17"/>
      <c r="P14" s="17"/>
      <c r="Q14" s="17"/>
      <c r="R14" s="2"/>
      <c r="S14" s="2"/>
      <c r="T14" s="2"/>
      <c r="U14" s="2"/>
      <c r="V14" s="2"/>
      <c r="W14" s="2"/>
      <c r="X14" s="2"/>
      <c r="Y14" s="2"/>
      <c r="Z14" s="2"/>
    </row>
    <row r="15" spans="1:26" ht="20.25" outlineLevel="1">
      <c r="A15" s="2"/>
      <c r="B15" s="244">
        <f>'Iteration Mapping Key '!B17:F17</f>
        <v>0</v>
      </c>
      <c r="C15" s="239"/>
      <c r="D15" s="239"/>
      <c r="E15" s="239"/>
      <c r="F15" s="245"/>
      <c r="G15" s="246">
        <f>'Iteration Mapping Key '!G17:K17</f>
        <v>0</v>
      </c>
      <c r="H15" s="247"/>
      <c r="I15" s="247"/>
      <c r="J15" s="247"/>
      <c r="K15" s="248"/>
      <c r="L15" s="2"/>
      <c r="M15" s="16"/>
      <c r="N15" s="16"/>
      <c r="O15" s="17"/>
      <c r="P15" s="17"/>
      <c r="Q15" s="17"/>
      <c r="R15" s="2"/>
      <c r="S15" s="2"/>
      <c r="T15" s="2"/>
      <c r="U15" s="2"/>
      <c r="V15" s="2"/>
      <c r="W15" s="2"/>
      <c r="X15" s="2"/>
      <c r="Y15" s="2"/>
      <c r="Z15" s="2"/>
    </row>
    <row r="16" spans="1:26" ht="20.25" outlineLevel="1">
      <c r="A16" s="2"/>
      <c r="B16" s="240" t="s">
        <v>8</v>
      </c>
      <c r="C16" s="241"/>
      <c r="D16" s="241"/>
      <c r="E16" s="249" t="str">
        <f>'Iteration Mapping Key '!E18</f>
        <v>ProjectInformation_AdditionalInformation</v>
      </c>
      <c r="F16" s="250"/>
      <c r="G16" s="250"/>
      <c r="H16" s="250"/>
      <c r="I16" s="250"/>
      <c r="J16" s="250"/>
      <c r="K16" s="251"/>
      <c r="L16" s="2"/>
      <c r="M16" s="16"/>
      <c r="N16" s="16"/>
      <c r="O16" s="17"/>
      <c r="P16" s="17"/>
      <c r="Q16" s="17"/>
      <c r="R16" s="2"/>
      <c r="S16" s="2"/>
      <c r="T16" s="2"/>
      <c r="U16" s="2"/>
      <c r="V16" s="2"/>
      <c r="W16" s="2"/>
      <c r="X16" s="2"/>
      <c r="Y16" s="2"/>
      <c r="Z16" s="2"/>
    </row>
    <row r="17" spans="1:41" ht="16.5" customHeight="1" outlineLevel="1" thickBot="1">
      <c r="A17" s="2"/>
      <c r="B17" s="242"/>
      <c r="C17" s="243"/>
      <c r="D17" s="243"/>
      <c r="E17" s="252"/>
      <c r="F17" s="253"/>
      <c r="G17" s="253"/>
      <c r="H17" s="253"/>
      <c r="I17" s="253"/>
      <c r="J17" s="253"/>
      <c r="K17" s="254"/>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17" t="s">
        <v>9</v>
      </c>
      <c r="C19" s="218"/>
      <c r="D19" s="218"/>
      <c r="E19" s="218"/>
      <c r="F19" s="218"/>
      <c r="G19" s="218"/>
      <c r="H19" s="218"/>
      <c r="I19" s="218"/>
      <c r="J19" s="218"/>
      <c r="K19" s="219"/>
      <c r="L19" s="2"/>
      <c r="M19" s="16"/>
      <c r="N19" s="16"/>
      <c r="O19" s="17"/>
      <c r="P19" s="17"/>
      <c r="Q19" s="17"/>
      <c r="R19" s="2"/>
      <c r="S19" s="2"/>
      <c r="T19" s="2"/>
      <c r="U19" s="2"/>
      <c r="V19" s="2"/>
      <c r="W19" s="2"/>
      <c r="X19" s="2"/>
      <c r="Y19" s="2"/>
      <c r="Z19" s="2"/>
    </row>
    <row r="20" spans="1:41" ht="15.75" outlineLevel="1">
      <c r="A20" s="2"/>
      <c r="B20" s="220" t="s">
        <v>10</v>
      </c>
      <c r="C20" s="221"/>
      <c r="D20" s="222"/>
      <c r="E20" s="222"/>
      <c r="F20" s="222"/>
      <c r="G20" s="221" t="s">
        <v>11</v>
      </c>
      <c r="H20" s="221"/>
      <c r="I20" s="221"/>
      <c r="J20" s="300"/>
      <c r="K20" s="301"/>
      <c r="L20" s="8"/>
      <c r="M20" s="8"/>
      <c r="N20" s="8"/>
      <c r="O20" s="8"/>
      <c r="P20" s="8"/>
      <c r="Q20" s="8"/>
      <c r="R20" s="8"/>
      <c r="S20" s="8"/>
      <c r="T20" s="8"/>
      <c r="U20" s="8"/>
      <c r="V20" s="8"/>
      <c r="W20" s="8"/>
      <c r="X20" s="8"/>
      <c r="Y20" s="8"/>
      <c r="Z20" s="8"/>
    </row>
    <row r="21" spans="1:41" ht="15.75" outlineLevel="1">
      <c r="A21" s="2"/>
      <c r="B21" s="280" t="s">
        <v>45</v>
      </c>
      <c r="C21" s="281"/>
      <c r="D21" s="282"/>
      <c r="E21" s="283"/>
      <c r="F21" s="284"/>
      <c r="G21" s="281" t="s">
        <v>12</v>
      </c>
      <c r="H21" s="281"/>
      <c r="I21" s="281"/>
      <c r="J21" s="289"/>
      <c r="K21" s="290"/>
      <c r="L21" s="9"/>
      <c r="M21" s="9"/>
      <c r="N21" s="9"/>
      <c r="O21" s="9"/>
      <c r="P21" s="9"/>
      <c r="Q21" s="9"/>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263" t="s">
        <v>13</v>
      </c>
      <c r="C22" s="264"/>
      <c r="D22" s="264"/>
      <c r="E22" s="264"/>
      <c r="F22" s="238"/>
      <c r="G22" s="180" t="s">
        <v>46</v>
      </c>
      <c r="H22" s="181"/>
      <c r="I22" s="181"/>
      <c r="J22" s="181"/>
      <c r="K22" s="182"/>
      <c r="L22" s="9"/>
      <c r="M22" s="9"/>
      <c r="N22" s="9"/>
      <c r="O22" s="9"/>
      <c r="P22" s="9"/>
      <c r="Q22" s="9"/>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265"/>
      <c r="C23" s="266"/>
      <c r="D23" s="266"/>
      <c r="E23" s="266"/>
      <c r="F23" s="267"/>
      <c r="G23" s="183"/>
      <c r="H23" s="184"/>
      <c r="I23" s="184"/>
      <c r="J23" s="184"/>
      <c r="K23" s="185"/>
      <c r="L23" s="9"/>
      <c r="M23" s="9"/>
      <c r="N23" s="9"/>
      <c r="O23" s="9"/>
      <c r="P23" s="9"/>
      <c r="Q23" s="9"/>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258" t="s">
        <v>15</v>
      </c>
      <c r="C24" s="259"/>
      <c r="D24" s="260"/>
      <c r="E24" s="261"/>
      <c r="F24" s="261"/>
      <c r="G24" s="261"/>
      <c r="H24" s="261"/>
      <c r="I24" s="261"/>
      <c r="J24" s="261"/>
      <c r="K24" s="262"/>
      <c r="L24" s="9"/>
      <c r="M24" s="9"/>
      <c r="N24" s="9"/>
      <c r="O24" s="9"/>
      <c r="P24" s="9"/>
      <c r="Q24" s="9"/>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186" t="s">
        <v>16</v>
      </c>
      <c r="C25" s="187"/>
      <c r="D25" s="192"/>
      <c r="E25" s="193"/>
      <c r="F25" s="193"/>
      <c r="G25" s="193"/>
      <c r="H25" s="193"/>
      <c r="I25" s="193"/>
      <c r="J25" s="193"/>
      <c r="K25" s="194"/>
      <c r="L25" s="9"/>
      <c r="M25" s="9"/>
      <c r="N25" s="9"/>
      <c r="O25" s="9"/>
      <c r="P25" s="9"/>
      <c r="Q25" s="9"/>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188"/>
      <c r="C26" s="189"/>
      <c r="D26" s="195"/>
      <c r="E26" s="196"/>
      <c r="F26" s="196"/>
      <c r="G26" s="196"/>
      <c r="H26" s="196"/>
      <c r="I26" s="196"/>
      <c r="J26" s="196"/>
      <c r="K26" s="197"/>
      <c r="L26" s="9"/>
      <c r="M26" s="9"/>
      <c r="N26" s="9"/>
      <c r="O26" s="9"/>
      <c r="P26" s="9"/>
      <c r="Q26" s="9"/>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77.25" customHeight="1" outlineLevel="1">
      <c r="A27" s="2"/>
      <c r="B27" s="190"/>
      <c r="C27" s="191"/>
      <c r="D27" s="198"/>
      <c r="E27" s="199"/>
      <c r="F27" s="199"/>
      <c r="G27" s="199"/>
      <c r="H27" s="199"/>
      <c r="I27" s="199"/>
      <c r="J27" s="199"/>
      <c r="K27" s="200"/>
      <c r="L27" s="9"/>
      <c r="M27" s="9"/>
      <c r="N27" s="9"/>
      <c r="O27" s="9"/>
      <c r="P27" s="9"/>
      <c r="Q27" s="9"/>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186" t="s">
        <v>17</v>
      </c>
      <c r="C28" s="187"/>
      <c r="D28" s="171"/>
      <c r="E28" s="172"/>
      <c r="F28" s="172"/>
      <c r="G28" s="172"/>
      <c r="H28" s="172"/>
      <c r="I28" s="172"/>
      <c r="J28" s="172"/>
      <c r="K28" s="173"/>
      <c r="L28" s="9"/>
      <c r="M28" s="9"/>
      <c r="N28" s="9"/>
      <c r="O28" s="9"/>
      <c r="P28" s="9"/>
      <c r="Q28" s="9"/>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188"/>
      <c r="C29" s="189"/>
      <c r="D29" s="174"/>
      <c r="E29" s="175"/>
      <c r="F29" s="175"/>
      <c r="G29" s="175"/>
      <c r="H29" s="175"/>
      <c r="I29" s="175"/>
      <c r="J29" s="175"/>
      <c r="K29" s="176"/>
      <c r="L29" s="9"/>
      <c r="M29" s="9"/>
      <c r="N29" s="9"/>
      <c r="O29" s="9"/>
      <c r="P29" s="9"/>
      <c r="Q29" s="9"/>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188"/>
      <c r="C30" s="189"/>
      <c r="D30" s="177"/>
      <c r="E30" s="178"/>
      <c r="F30" s="178"/>
      <c r="G30" s="178"/>
      <c r="H30" s="178"/>
      <c r="I30" s="178"/>
      <c r="J30" s="178"/>
      <c r="K30" s="179"/>
      <c r="L30" s="9"/>
      <c r="M30" s="9"/>
      <c r="N30" s="9"/>
      <c r="O30" s="9"/>
      <c r="P30" s="9"/>
      <c r="Q30" s="9"/>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40" t="s">
        <v>29</v>
      </c>
      <c r="C31" s="255"/>
      <c r="D31" s="171"/>
      <c r="E31" s="172"/>
      <c r="F31" s="172"/>
      <c r="G31" s="172"/>
      <c r="H31" s="172"/>
      <c r="I31" s="172"/>
      <c r="J31" s="172"/>
      <c r="K31" s="173"/>
      <c r="L31" s="9"/>
      <c r="M31" s="9"/>
      <c r="N31" s="9"/>
      <c r="O31" s="9"/>
      <c r="P31" s="9"/>
      <c r="Q31" s="9"/>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256"/>
      <c r="C32" s="257"/>
      <c r="D32" s="177"/>
      <c r="E32" s="178"/>
      <c r="F32" s="178"/>
      <c r="G32" s="178"/>
      <c r="H32" s="178"/>
      <c r="I32" s="178"/>
      <c r="J32" s="178"/>
      <c r="K32" s="179"/>
      <c r="L32" s="9"/>
      <c r="M32" s="9"/>
      <c r="N32" s="9"/>
      <c r="O32" s="9"/>
      <c r="P32" s="9"/>
      <c r="Q32" s="9"/>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40" t="s">
        <v>44</v>
      </c>
      <c r="C33" s="255"/>
      <c r="D33" s="192"/>
      <c r="E33" s="193"/>
      <c r="F33" s="193"/>
      <c r="G33" s="193"/>
      <c r="H33" s="193"/>
      <c r="I33" s="193"/>
      <c r="J33" s="193"/>
      <c r="K33" s="194"/>
      <c r="L33" s="9"/>
      <c r="M33" s="9"/>
      <c r="N33" s="9"/>
      <c r="O33" s="9"/>
      <c r="P33" s="9"/>
      <c r="Q33" s="9"/>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09.5" customHeight="1" outlineLevel="1">
      <c r="A34" s="2"/>
      <c r="B34" s="256"/>
      <c r="C34" s="257"/>
      <c r="D34" s="198"/>
      <c r="E34" s="199"/>
      <c r="F34" s="199"/>
      <c r="G34" s="199"/>
      <c r="H34" s="199"/>
      <c r="I34" s="199"/>
      <c r="J34" s="199"/>
      <c r="K34" s="200"/>
      <c r="L34" s="9"/>
      <c r="M34" s="9"/>
      <c r="N34" s="9"/>
      <c r="O34" s="9"/>
      <c r="P34" s="9"/>
      <c r="Q34" s="9"/>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268" t="s">
        <v>8</v>
      </c>
      <c r="C35" s="269"/>
      <c r="D35" s="272"/>
      <c r="E35" s="273"/>
      <c r="F35" s="273"/>
      <c r="G35" s="273"/>
      <c r="H35" s="273"/>
      <c r="I35" s="273"/>
      <c r="J35" s="273"/>
      <c r="K35" s="274"/>
      <c r="L35" s="9"/>
      <c r="M35" s="9"/>
      <c r="N35" s="9"/>
      <c r="O35" s="9"/>
      <c r="P35" s="9"/>
      <c r="Q35" s="9"/>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270"/>
      <c r="C36" s="271"/>
      <c r="D36" s="275"/>
      <c r="E36" s="276"/>
      <c r="F36" s="276"/>
      <c r="G36" s="276"/>
      <c r="H36" s="276"/>
      <c r="I36" s="276"/>
      <c r="J36" s="276"/>
      <c r="K36" s="277"/>
      <c r="L36" s="9"/>
      <c r="M36" s="9"/>
      <c r="N36" s="9"/>
      <c r="O36" s="9"/>
      <c r="P36" s="9"/>
      <c r="Q36" s="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02" t="s">
        <v>14</v>
      </c>
      <c r="C38" s="303"/>
      <c r="D38" s="303"/>
      <c r="E38" s="303"/>
      <c r="F38" s="303"/>
      <c r="G38" s="303"/>
      <c r="H38" s="303"/>
      <c r="I38" s="303"/>
      <c r="J38" s="303"/>
      <c r="K38" s="304"/>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32" t="s">
        <v>18</v>
      </c>
      <c r="C39" s="208"/>
      <c r="D39" s="233"/>
      <c r="E39" s="207" t="s">
        <v>19</v>
      </c>
      <c r="F39" s="208"/>
      <c r="G39" s="233"/>
      <c r="H39" s="207" t="s">
        <v>20</v>
      </c>
      <c r="I39" s="208"/>
      <c r="J39" s="208"/>
      <c r="K39" s="209"/>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44"/>
      <c r="C40" s="239"/>
      <c r="D40" s="245"/>
      <c r="E40" s="162"/>
      <c r="F40" s="239"/>
      <c r="G40" s="245"/>
      <c r="H40" s="162"/>
      <c r="I40" s="239"/>
      <c r="J40" s="239"/>
      <c r="K40" s="291"/>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32" t="s">
        <v>21</v>
      </c>
      <c r="C41" s="233"/>
      <c r="D41" s="162"/>
      <c r="E41" s="245"/>
      <c r="F41" s="207" t="s">
        <v>22</v>
      </c>
      <c r="G41" s="233"/>
      <c r="H41" s="12"/>
      <c r="I41" s="294" t="s">
        <v>23</v>
      </c>
      <c r="J41" s="295"/>
      <c r="K41" s="13"/>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32" t="s">
        <v>24</v>
      </c>
      <c r="C42" s="233"/>
      <c r="D42" s="162"/>
      <c r="E42" s="245"/>
      <c r="F42" s="292" t="s">
        <v>25</v>
      </c>
      <c r="G42" s="296"/>
      <c r="H42" s="293"/>
      <c r="I42" s="297"/>
      <c r="J42" s="298"/>
      <c r="K42" s="299"/>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32" t="s">
        <v>47</v>
      </c>
      <c r="C43" s="233"/>
      <c r="D43" s="162"/>
      <c r="E43" s="239"/>
      <c r="F43" s="237" t="s">
        <v>26</v>
      </c>
      <c r="G43" s="238"/>
      <c r="H43" s="22"/>
      <c r="I43" s="292" t="s">
        <v>27</v>
      </c>
      <c r="J43" s="293"/>
      <c r="K43" s="14"/>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268" t="s">
        <v>8</v>
      </c>
      <c r="C44" s="269"/>
      <c r="D44" s="307" t="s">
        <v>71</v>
      </c>
      <c r="E44" s="308"/>
      <c r="F44" s="308"/>
      <c r="G44" s="308"/>
      <c r="H44" s="308"/>
      <c r="I44" s="308"/>
      <c r="J44" s="308"/>
      <c r="K44" s="309"/>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05"/>
      <c r="C45" s="306"/>
      <c r="D45" s="310"/>
      <c r="E45" s="311"/>
      <c r="F45" s="311"/>
      <c r="G45" s="311"/>
      <c r="H45" s="311"/>
      <c r="I45" s="311"/>
      <c r="J45" s="311"/>
      <c r="K45" s="312"/>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270"/>
      <c r="C46" s="271"/>
      <c r="D46" s="313"/>
      <c r="E46" s="314"/>
      <c r="F46" s="314"/>
      <c r="G46" s="314"/>
      <c r="H46" s="314"/>
      <c r="I46" s="314"/>
      <c r="J46" s="314"/>
      <c r="K46" s="315"/>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02" t="s">
        <v>28</v>
      </c>
      <c r="C48" s="303"/>
      <c r="D48" s="303"/>
      <c r="E48" s="303"/>
      <c r="F48" s="303"/>
      <c r="G48" s="303"/>
      <c r="H48" s="303"/>
      <c r="I48" s="303"/>
      <c r="J48" s="303"/>
      <c r="K48" s="303"/>
      <c r="L48" s="303"/>
      <c r="M48" s="304"/>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285" t="s">
        <v>31</v>
      </c>
      <c r="D49" s="286"/>
      <c r="E49" s="237" t="s">
        <v>32</v>
      </c>
      <c r="F49" s="238"/>
      <c r="G49" s="237" t="s">
        <v>33</v>
      </c>
      <c r="H49" s="238"/>
      <c r="I49" s="237" t="s">
        <v>34</v>
      </c>
      <c r="J49" s="238"/>
      <c r="K49" s="30" t="s">
        <v>35</v>
      </c>
      <c r="L49" s="31" t="s">
        <v>67</v>
      </c>
      <c r="M49" s="38" t="s">
        <v>77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287"/>
      <c r="D50" s="288"/>
      <c r="E50" s="287"/>
      <c r="F50" s="288"/>
      <c r="G50" s="287"/>
      <c r="H50" s="288"/>
      <c r="I50" s="287"/>
      <c r="J50" s="288"/>
      <c r="K50" s="32"/>
      <c r="L50" s="35"/>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287"/>
      <c r="D51" s="288"/>
      <c r="E51" s="287"/>
      <c r="F51" s="288"/>
      <c r="G51" s="287"/>
      <c r="H51" s="288"/>
      <c r="I51" s="287"/>
      <c r="J51" s="288"/>
      <c r="K51" s="32"/>
      <c r="L51" s="35"/>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33"/>
      <c r="D52" s="334"/>
      <c r="E52" s="333"/>
      <c r="F52" s="334"/>
      <c r="G52" s="333"/>
      <c r="H52" s="334"/>
      <c r="I52" s="333"/>
      <c r="J52" s="334"/>
      <c r="K52" s="32"/>
      <c r="L52" s="35"/>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287"/>
      <c r="D53" s="288"/>
      <c r="E53" s="287"/>
      <c r="F53" s="288"/>
      <c r="G53" s="287"/>
      <c r="H53" s="288"/>
      <c r="I53" s="287"/>
      <c r="J53" s="288"/>
      <c r="K53" s="32"/>
      <c r="L53" s="35"/>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287"/>
      <c r="D54" s="288"/>
      <c r="E54" s="287"/>
      <c r="F54" s="288"/>
      <c r="G54" s="287"/>
      <c r="H54" s="288"/>
      <c r="I54" s="287"/>
      <c r="J54" s="288"/>
      <c r="K54" s="32"/>
      <c r="L54" s="35"/>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3"/>
      <c r="D55" s="334"/>
      <c r="E55" s="287"/>
      <c r="F55" s="288"/>
      <c r="G55" s="333"/>
      <c r="H55" s="334"/>
      <c r="I55" s="287"/>
      <c r="J55" s="288"/>
      <c r="K55" s="32"/>
      <c r="L55" s="35"/>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287"/>
      <c r="D56" s="288"/>
      <c r="E56" s="287"/>
      <c r="F56" s="288"/>
      <c r="G56" s="287"/>
      <c r="H56" s="288"/>
      <c r="I56" s="287"/>
      <c r="J56" s="288"/>
      <c r="K56" s="32"/>
      <c r="L56" s="35"/>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287"/>
      <c r="D57" s="288"/>
      <c r="E57" s="287"/>
      <c r="F57" s="288"/>
      <c r="G57" s="287"/>
      <c r="H57" s="288"/>
      <c r="I57" s="287"/>
      <c r="J57" s="288"/>
      <c r="K57" s="32"/>
      <c r="L57" s="35"/>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287"/>
      <c r="D58" s="288"/>
      <c r="E58" s="287"/>
      <c r="F58" s="288"/>
      <c r="G58" s="287"/>
      <c r="H58" s="288"/>
      <c r="I58" s="287"/>
      <c r="J58" s="288"/>
      <c r="K58" s="32"/>
      <c r="L58" s="35"/>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287"/>
      <c r="D59" s="288"/>
      <c r="E59" s="287"/>
      <c r="F59" s="288"/>
      <c r="G59" s="287"/>
      <c r="H59" s="288"/>
      <c r="I59" s="287"/>
      <c r="J59" s="288"/>
      <c r="K59" s="32"/>
      <c r="L59" s="35"/>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287"/>
      <c r="D60" s="288"/>
      <c r="E60" s="287"/>
      <c r="F60" s="288"/>
      <c r="G60" s="287"/>
      <c r="H60" s="288"/>
      <c r="I60" s="287"/>
      <c r="J60" s="288"/>
      <c r="K60" s="32"/>
      <c r="L60" s="35"/>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287"/>
      <c r="D61" s="288"/>
      <c r="E61" s="287"/>
      <c r="F61" s="288"/>
      <c r="G61" s="287"/>
      <c r="H61" s="288"/>
      <c r="I61" s="287"/>
      <c r="J61" s="288"/>
      <c r="K61" s="32"/>
      <c r="L61" s="35"/>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287"/>
      <c r="D62" s="288"/>
      <c r="E62" s="287"/>
      <c r="F62" s="288"/>
      <c r="G62" s="287"/>
      <c r="H62" s="288"/>
      <c r="I62" s="287"/>
      <c r="J62" s="288"/>
      <c r="K62" s="32"/>
      <c r="L62" s="35"/>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287"/>
      <c r="D63" s="288"/>
      <c r="E63" s="287"/>
      <c r="F63" s="288"/>
      <c r="G63" s="287"/>
      <c r="H63" s="288"/>
      <c r="I63" s="287"/>
      <c r="J63" s="288"/>
      <c r="K63" s="32"/>
      <c r="L63" s="35"/>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287"/>
      <c r="D64" s="288"/>
      <c r="E64" s="287"/>
      <c r="F64" s="288"/>
      <c r="G64" s="287"/>
      <c r="H64" s="288"/>
      <c r="I64" s="287"/>
      <c r="J64" s="288"/>
      <c r="K64" s="32"/>
      <c r="L64" s="35"/>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287"/>
      <c r="D65" s="288"/>
      <c r="E65" s="287"/>
      <c r="F65" s="288"/>
      <c r="G65" s="287"/>
      <c r="H65" s="288"/>
      <c r="I65" s="287"/>
      <c r="J65" s="288"/>
      <c r="K65" s="32"/>
      <c r="L65" s="35"/>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287"/>
      <c r="D66" s="288"/>
      <c r="E66" s="287"/>
      <c r="F66" s="288"/>
      <c r="G66" s="287"/>
      <c r="H66" s="288"/>
      <c r="I66" s="287"/>
      <c r="J66" s="288"/>
      <c r="K66" s="32"/>
      <c r="L66" s="35"/>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287"/>
      <c r="D67" s="288"/>
      <c r="E67" s="287"/>
      <c r="F67" s="288"/>
      <c r="G67" s="287"/>
      <c r="H67" s="288"/>
      <c r="I67" s="287"/>
      <c r="J67" s="288"/>
      <c r="K67" s="32"/>
      <c r="L67" s="35"/>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287"/>
      <c r="D68" s="288"/>
      <c r="E68" s="287"/>
      <c r="F68" s="288"/>
      <c r="G68" s="287"/>
      <c r="H68" s="288"/>
      <c r="I68" s="287"/>
      <c r="J68" s="288"/>
      <c r="K68" s="32"/>
      <c r="L68" s="35"/>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287"/>
      <c r="D69" s="288"/>
      <c r="E69" s="287"/>
      <c r="F69" s="288"/>
      <c r="G69" s="287"/>
      <c r="H69" s="288"/>
      <c r="I69" s="287"/>
      <c r="J69" s="288"/>
      <c r="K69" s="32"/>
      <c r="L69" s="35"/>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30" t="s">
        <v>40</v>
      </c>
      <c r="C71" s="331"/>
      <c r="D71" s="331"/>
      <c r="E71" s="331"/>
      <c r="F71" s="331"/>
      <c r="G71" s="331"/>
      <c r="H71" s="331"/>
      <c r="I71" s="331"/>
      <c r="J71" s="331"/>
      <c r="K71" s="331"/>
      <c r="L71" s="331"/>
      <c r="M71" s="33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20" t="s">
        <v>36</v>
      </c>
      <c r="C72" s="321"/>
      <c r="D72" s="322">
        <f>COUNTIF(K50:K69, "Fail")</f>
        <v>0</v>
      </c>
      <c r="E72" s="323"/>
      <c r="F72" s="325" t="s">
        <v>38</v>
      </c>
      <c r="G72" s="326"/>
      <c r="H72" s="327"/>
      <c r="I72" s="347" t="e">
        <f>D73/(D73+D72)</f>
        <v>#DIV/0!</v>
      </c>
      <c r="J72" s="347"/>
      <c r="K72" s="348"/>
      <c r="L72" s="42" t="s">
        <v>79</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263" t="s">
        <v>37</v>
      </c>
      <c r="C73" s="238"/>
      <c r="D73" s="246">
        <f>COUNTIF(K50:K69, "Pass")</f>
        <v>0</v>
      </c>
      <c r="E73" s="324"/>
      <c r="F73" s="156" t="s">
        <v>39</v>
      </c>
      <c r="G73" s="157"/>
      <c r="H73" s="187"/>
      <c r="I73" s="349" t="e">
        <f>IF(I72&gt;0.85, "Pass", "Fail")</f>
        <v>#DIV/0!</v>
      </c>
      <c r="J73" s="349"/>
      <c r="K73" s="246"/>
      <c r="L73" s="42" t="s">
        <v>80</v>
      </c>
      <c r="M73" s="49">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35" t="s">
        <v>67</v>
      </c>
      <c r="C74" s="236"/>
      <c r="D74" s="158" t="e">
        <f t="array" ref="D74">INDEX(L50:L69,MODE(IF((L50:L69&lt;&gt;"")*ISNA(MATCH(L50:L69,$J$75:$J75,0)),MATCH(L50:L69,L50:L69,0))))</f>
        <v>#N/A</v>
      </c>
      <c r="E74" s="159"/>
      <c r="F74" s="207" t="s">
        <v>48</v>
      </c>
      <c r="G74" s="208"/>
      <c r="H74" s="233"/>
      <c r="I74" s="349" t="e">
        <f>IF(I72&gt;0.85,"N/A",IF(I72&lt;0.7,"Critical",IF(0.85&gt;I72&gt;0.7,"Average")))</f>
        <v>#DIV/0!</v>
      </c>
      <c r="J74" s="350"/>
      <c r="K74" s="351"/>
      <c r="L74" s="42" t="s">
        <v>81</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344" t="s">
        <v>68</v>
      </c>
      <c r="D75" s="344"/>
      <c r="E75" s="344"/>
      <c r="F75" s="345" t="e">
        <f>IF(D74="SW_Bug", "Critical", IF(D74="Logical Flow","Critical",  IF(D74="Security", "Critical",  IF(D74="Form Design", "Critical",  IF(D74="Interface", "Critical",  IF(D74="Functional", "Critical", NA()))))))</f>
        <v>#N/A</v>
      </c>
      <c r="G75" s="345"/>
      <c r="H75" s="345"/>
      <c r="I75" s="346"/>
      <c r="J75" s="41"/>
      <c r="K75" s="51"/>
      <c r="L75" s="52" t="s">
        <v>82</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DUg0OHYLCXUkpaIkA86PbKqqcXEgHvEoT/pZpgM1DTurHkmm5IozQLrgyGS2akfop5fIjLllVG3d8pCD/TrgOQ==" saltValue="5GNznY1iub9vIFx8n5hAvw==" spinCount="100000" sheet="1" objects="1" scenarios="1" selectLockedCells="1" selectUnlockedCells="1"/>
  <mergeCells count="172">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22:F22"/>
    <mergeCell ref="G22:K22"/>
    <mergeCell ref="B19:K19"/>
    <mergeCell ref="B20:C20"/>
    <mergeCell ref="D20:F20"/>
    <mergeCell ref="G20:I20"/>
    <mergeCell ref="J20:K20"/>
    <mergeCell ref="B21:C21"/>
    <mergeCell ref="D21:F21"/>
    <mergeCell ref="G21:I21"/>
    <mergeCell ref="J21:K21"/>
    <mergeCell ref="B25:C27"/>
    <mergeCell ref="D25:K27"/>
    <mergeCell ref="B28:C30"/>
    <mergeCell ref="D28:K30"/>
    <mergeCell ref="B31:C32"/>
    <mergeCell ref="D31:K3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3:D53"/>
    <mergeCell ref="E53:F53"/>
    <mergeCell ref="G53:H53"/>
    <mergeCell ref="I53:J53"/>
    <mergeCell ref="C54:D54"/>
    <mergeCell ref="E54:F54"/>
    <mergeCell ref="G54:H54"/>
    <mergeCell ref="I54:J54"/>
    <mergeCell ref="C50:D50"/>
    <mergeCell ref="E50:F50"/>
    <mergeCell ref="G50:H50"/>
    <mergeCell ref="I50:J50"/>
    <mergeCell ref="C51:D51"/>
    <mergeCell ref="E51:F51"/>
    <mergeCell ref="G51:H51"/>
    <mergeCell ref="I51:J5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I67:J67"/>
    <mergeCell ref="C64:D64"/>
    <mergeCell ref="E64:F64"/>
    <mergeCell ref="G64:H64"/>
    <mergeCell ref="I64:J64"/>
    <mergeCell ref="C65:D65"/>
    <mergeCell ref="E65:F65"/>
    <mergeCell ref="G65:H65"/>
    <mergeCell ref="I65:J65"/>
    <mergeCell ref="C75:E75"/>
    <mergeCell ref="F75:I75"/>
    <mergeCell ref="F74:H74"/>
    <mergeCell ref="B72:C72"/>
    <mergeCell ref="D72:E72"/>
    <mergeCell ref="F72:H72"/>
    <mergeCell ref="I72:K72"/>
    <mergeCell ref="B73:C73"/>
    <mergeCell ref="D73:E73"/>
    <mergeCell ref="F73:H73"/>
    <mergeCell ref="I73:K73"/>
    <mergeCell ref="B74:C74"/>
    <mergeCell ref="D74:E74"/>
    <mergeCell ref="I74:K74"/>
    <mergeCell ref="B71:M71"/>
    <mergeCell ref="C52:D52"/>
    <mergeCell ref="E52:F52"/>
    <mergeCell ref="G52:H52"/>
    <mergeCell ref="I52:J52"/>
    <mergeCell ref="C55:D55"/>
    <mergeCell ref="E55:F55"/>
    <mergeCell ref="G55:H55"/>
    <mergeCell ref="I55:J55"/>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s>
  <conditionalFormatting sqref="K50:K61 K63:K69">
    <cfRule type="cellIs" dxfId="19" priority="19" operator="equal">
      <formula>"Fail"</formula>
    </cfRule>
    <cfRule type="cellIs" dxfId="18" priority="20" operator="equal">
      <formula>"Pass"</formula>
    </cfRule>
  </conditionalFormatting>
  <conditionalFormatting sqref="O9:Q19">
    <cfRule type="cellIs" dxfId="17" priority="17" operator="equal">
      <formula>"Pass"</formula>
    </cfRule>
    <cfRule type="cellIs" dxfId="16" priority="18" operator="equal">
      <formula>"Fail"</formula>
    </cfRule>
  </conditionalFormatting>
  <conditionalFormatting sqref="I73:K73">
    <cfRule type="cellIs" dxfId="15" priority="15" operator="equal">
      <formula>"Pass"</formula>
    </cfRule>
    <cfRule type="cellIs" dxfId="14" priority="16" operator="equal">
      <formula>"Fail"</formula>
    </cfRule>
  </conditionalFormatting>
  <conditionalFormatting sqref="D72:E72">
    <cfRule type="cellIs" dxfId="13" priority="14" operator="greaterThan">
      <formula>0</formula>
    </cfRule>
  </conditionalFormatting>
  <conditionalFormatting sqref="D73:E73">
    <cfRule type="cellIs" dxfId="12" priority="12" operator="greaterThan">
      <formula>0</formula>
    </cfRule>
    <cfRule type="cellIs" dxfId="11" priority="13" operator="greaterThan">
      <formula>0</formula>
    </cfRule>
  </conditionalFormatting>
  <conditionalFormatting sqref="I72:K72">
    <cfRule type="cellIs" dxfId="10" priority="6" operator="lessThan">
      <formula>0.7</formula>
    </cfRule>
    <cfRule type="cellIs" dxfId="9" priority="7" operator="between">
      <formula>0.7</formula>
      <formula>0.85</formula>
    </cfRule>
    <cfRule type="cellIs" dxfId="8" priority="11" operator="greaterThan">
      <formula>0.85</formula>
    </cfRule>
  </conditionalFormatting>
  <conditionalFormatting sqref="I74">
    <cfRule type="cellIs" dxfId="7" priority="8" operator="equal">
      <formula>"N/A"</formula>
    </cfRule>
    <cfRule type="cellIs" dxfId="6" priority="9" operator="equal">
      <formula>"Average"</formula>
    </cfRule>
    <cfRule type="cellIs" dxfId="5" priority="10" operator="equal">
      <formula>"Critical"</formula>
    </cfRule>
  </conditionalFormatting>
  <conditionalFormatting sqref="M7:N7">
    <cfRule type="cellIs" dxfId="4" priority="4" operator="equal">
      <formula>"Fail"</formula>
    </cfRule>
    <cfRule type="cellIs" dxfId="3" priority="5" operator="equal">
      <formula>"Pass"</formula>
    </cfRule>
  </conditionalFormatting>
  <conditionalFormatting sqref="P7:R7">
    <cfRule type="cellIs" dxfId="2" priority="3" operator="equal">
      <formula>"No Action Needed"</formula>
    </cfRule>
  </conditionalFormatting>
  <conditionalFormatting sqref="K62">
    <cfRule type="cellIs" dxfId="1" priority="1" operator="equal">
      <formula>"Fail"</formula>
    </cfRule>
    <cfRule type="cellIs" dxfId="0" priority="2" operator="equal">
      <formula>"Pass"</formula>
    </cfRule>
  </conditionalFormatting>
  <dataValidations xWindow="1154" yWindow="39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Mapping Key </vt:lpstr>
      <vt:lpstr>1.0</vt:lpstr>
      <vt:lpstr>2.0</vt:lpstr>
      <vt:lpstr>3.0</vt:lpstr>
    </vt:vector>
  </TitlesOfParts>
  <Company>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Sharaf</dc:creator>
  <cp:lastModifiedBy>Mohamed Sharaf</cp:lastModifiedBy>
  <dcterms:created xsi:type="dcterms:W3CDTF">2016-12-18T07:08:57Z</dcterms:created>
  <dcterms:modified xsi:type="dcterms:W3CDTF">2017-06-25T23:41:17Z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5bd4e1cd-e74f-4578-aa3d-3e1a10eaf4f7</vt:lpwstr>
  </property>
</Properties>
</file>