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s" sheetId="1" r:id="rId4"/>
    <sheet state="hidden" name="Controle" sheetId="2" r:id="rId5"/>
    <sheet state="hidden" name="Apresentação" sheetId="3" r:id="rId6"/>
    <sheet state="visible" name="BUG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<sst xmlns="http://schemas.openxmlformats.org/spreadsheetml/2006/main" count="379" uniqueCount="232">
  <si>
    <t>ID</t>
  </si>
  <si>
    <t>Descrição do Teste</t>
  </si>
  <si>
    <t>Passos para Reproduzir</t>
  </si>
  <si>
    <t>Esperado no Protótipo</t>
  </si>
  <si>
    <t>Resultado Obtido</t>
  </si>
  <si>
    <t>Status (Conformidade)</t>
  </si>
  <si>
    <t>Defeitos -
Sugestão de Correção</t>
  </si>
  <si>
    <t>Criticidade</t>
  </si>
  <si>
    <t>Situação</t>
  </si>
  <si>
    <t>Evidências</t>
  </si>
  <si>
    <t>Data de Criação</t>
  </si>
  <si>
    <t>Chrome - Desktop</t>
  </si>
  <si>
    <t>CT-001</t>
  </si>
  <si>
    <t>Verificar textos "ITEM 1"  da Trilha de Etapas.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</si>
  <si>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https://analista-teste.seatecnologia.com.br/
</t>
    </r>
    <r>
      <rPr>
        <rFont val="Montserrat"/>
      </rPr>
      <t>2. Observe os textos dos indicadores de etapa no cabeçalho.</t>
    </r>
  </si>
  <si>
    <t>Texto "ITEM 1" no cabeçalho da página: Cada etapa deve ter sua numeração correta e sequencial, de "Item 1" até "Item 9" .</t>
  </si>
  <si>
    <t>O texto de todas as etapas exibe apenas "ITEM 1" repetidamente, independentemente da etapa.</t>
  </si>
  <si>
    <t>FAIL</t>
  </si>
  <si>
    <t>Ajustar para exibir a numeração correta na sequência de "Item 1" a "Item 9", Mantendo apenas a primeira letra maiúscula, conforme o padrão do protótipo.</t>
  </si>
  <si>
    <t>Grave</t>
  </si>
  <si>
    <t>PENDING</t>
  </si>
  <si>
    <t>CT 001.png
CT 001.1.png</t>
  </si>
  <si>
    <t>CT-002</t>
  </si>
  <si>
    <t>Verificar a cor Fonte da Box de Texto: ''Lorem ipsum''</t>
  </si>
  <si>
    <r>
      <rPr>
        <rFont val="Montserrat"/>
      </rPr>
      <t xml:space="preserve">1. 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 texto dentro do componente com descrição "Lorem ipsum dolor sit amet".</t>
    </r>
  </si>
  <si>
    <t xml:space="preserve">         Fonte Color:  #959595</t>
  </si>
  <si>
    <t xml:space="preserve">       Fonte Color: #707070</t>
  </si>
  <si>
    <t>Ajustar para a fonte correta conforme o protótipo.</t>
  </si>
  <si>
    <t>Leve</t>
  </si>
  <si>
    <t>CT-003</t>
  </si>
  <si>
    <t>Verificar o estilo negrito do texto "Concluído" Quando o botão da etapa está ativo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</si>
  <si>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Ative o botão ''A etapa está concluída?''
e observe A descrição ''CONCLUIDO'' do ícone de etapas  no cabeçalho da página.</t>
    </r>
  </si>
  <si>
    <t>Texto "Concluído" quando o botão da etapa está ativo, deve ser exibido em negrito como no protótipo.</t>
  </si>
  <si>
    <t>Texto é exibido como "CONCLUIDO", sem acentuação, e na cor azul.</t>
  </si>
  <si>
    <t>Ajustar para a formatação correta conforme o protótipo.</t>
  </si>
  <si>
    <t xml:space="preserve"> CT-003.mp4</t>
  </si>
  <si>
    <t>CT-004</t>
  </si>
  <si>
    <t>Verificar Paleta de Cor Azul Utilizadas em todo Layout do site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</si>
  <si>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Compare as cores do layout cabeçalho, barra lateral e botões com a cor do protótipo.</t>
    </r>
  </si>
  <si>
    <t xml:space="preserve">    Fonte Color:
 #649FBF
#E3E3E3 
#FFFFFF </t>
  </si>
  <si>
    <t xml:space="preserve">Fonte Color:
#4FA1C1  
#E3E3E3 
#FFFFFF </t>
  </si>
  <si>
    <t>Alterar paleta de cor azul do cabeçalho, tabela de funcionários, barra lateral, botão de ações e tag de funcionário para corresponder ao protótipo.</t>
  </si>
  <si>
    <t>CT-005</t>
  </si>
  <si>
    <t>Menus / Barra Lateral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</si>
  <si>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 alinhamento do componente layout no menu lateral na esquerda da página.</t>
    </r>
  </si>
  <si>
    <t>Os menus devem estar posicionados corretamente e os estilos alinhados conforme o Design do protótipo.</t>
  </si>
  <si>
    <t>A barra lateral está cobrindo toda parte vertical e lateral da tela.</t>
  </si>
  <si>
    <t>Ajustar a o alinhamento da barra lateral para corresponder ao design do protótipo.</t>
  </si>
  <si>
    <t>CT-006</t>
  </si>
  <si>
    <t xml:space="preserve"> Botões da Barra Lateral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</si>
  <si>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Clique nos itens do menu lateral da esquerda.</t>
    </r>
  </si>
  <si>
    <t xml:space="preserve">Ao interagir com os Botões do menu lateral deve levar para próximo página com a descrição "Em breve". </t>
  </si>
  <si>
    <t>Botões da barra lateral sem funcionalidade.</t>
  </si>
  <si>
    <t>Os botões do menu lateral devem redirecionar para uma página com a mensagem "Em breve", conforme esperado. Atualmente, os botões não possuem funcionalidade.</t>
  </si>
  <si>
    <t xml:space="preserve"> CT 006 - 007.mp4</t>
  </si>
  <si>
    <t>CT-007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</si>
  <si>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Clique nos itens do menu lateral da esquerda.</t>
    </r>
  </si>
  <si>
    <t>Os botões do menu da barra lateral devem mudar de cor ao serem selecionados, com a cor branca sobrepondo o fundo cinza para indicar claramente os itens ativos.</t>
  </si>
  <si>
    <t>Os botões do menu da barra lateral não alteram a cor ao serem selecionados, ou a mudança de cor não corresponde ao esperado no protótipo.</t>
  </si>
  <si>
    <t>Ajustar o comportamento dos botões da barra lateral para garantir que, ao serem selecionados alterem corretamente sua cor de fundo para branco e o ícone fique visível sobre o fundo cinza.</t>
  </si>
  <si>
    <t>Moderado</t>
  </si>
  <si>
    <t>CT-008</t>
  </si>
  <si>
    <t>Botão "Limpar Filtros" da Tabela de Funcionários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</si>
  <si>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Clique no botão "Limpar Filtros" do quadro de Funcionários.</t>
    </r>
  </si>
  <si>
    <t xml:space="preserve">Botão "Limpar Filtros" deve alterar a cor azul do layout dos funcionários para Cinza quando Status estiver inativo.
</t>
  </si>
  <si>
    <t>Botão "Limpar Filtros" ativado, mas sem alteração na cor do status dos funcionários.</t>
  </si>
  <si>
    <t>Implementar mudança de Cor no Layout: - Azul para funcionários ativos. -Cinza para funcionários inativos.</t>
  </si>
  <si>
    <t>CT-009</t>
  </si>
  <si>
    <t>Verificar Tag dos Funcionários na Tabela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</si>
  <si>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as tags das colunas "CPF", "Status" e "Cargo".</t>
    </r>
  </si>
  <si>
    <t>Descrição de funcionários devem estar padronizados, além de exibir as informações corretamente (CPF, Status e Cargo).</t>
  </si>
  <si>
    <t xml:space="preserve">Descrição de Funcionários fora do padrão de Escrita: "CPF, Atividad 02 Cargo 02". </t>
  </si>
  <si>
    <t>Padronizar conforme o protótipo:
 - CPF deve ser exibido corretamente. 
- Status deve ser "Ativo" ou "Inativo".
 - Cargo deve exibir o nome correto. 
- A numeração do cargo não deve ter zeros antes do número de registro.</t>
  </si>
  <si>
    <t>CT 009.png</t>
  </si>
  <si>
    <t>CT-010</t>
  </si>
  <si>
    <t>Verificar Alinhamento do Painéis de layout do Quadro de Funcionários e do texto "Lorem Ipsum"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</si>
  <si>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 Observe o alinhamento do quadro com a seção de texto "Lorem Ipsum".</t>
    </r>
  </si>
  <si>
    <t>Painéis do quadro de Funcionários e do texto "Lorem Ipsum" alinhadas e com tamanhos uniformes ao do protótipo.</t>
  </si>
  <si>
    <t>Painéis desalinhadas e com tamanhos diferentes ao do protótipo.</t>
  </si>
  <si>
    <t>Corrigir posicionamento dos painéis via CSS, para garantir alinhamento correto</t>
  </si>
  <si>
    <t>CT-011</t>
  </si>
  <si>
    <t>Verificar ícones do Cabeçalho "Item" de Etapa do Processo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</si>
  <si>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os ícones com descrição "Item" do cabeçalho da página.</t>
    </r>
  </si>
  <si>
    <t>Ícone de Etapa do Processo: Verificar se todos os botões estão presentes e com o mesmo design, posicionamento, estilo e cor do contorno.</t>
  </si>
  <si>
    <t>Ícone de Etapa do Processo no cabeçalho da página, parecem diferentes do protótipo (tamanho, alinhamento, cor contorno e descrição).</t>
  </si>
  <si>
    <t>Padronizar conforme o protótipo: - Ajustar espaçamentos entre elementos. - Corrigir tamanho dos ícones. - Aplicar a mesma fonte. - Alterar a cor do contorno dos ícones para preto conforme o protótipo.</t>
  </si>
  <si>
    <t>CT 011.png</t>
  </si>
  <si>
    <t>CT-012</t>
  </si>
  <si>
    <t>Verificar o alinhamento do Avatar na parte inferior do box de descrição da página</t>
  </si>
  <si>
    <r>
      <rPr>
        <rFont val="Montserrat"/>
      </rPr>
      <t xml:space="preserve">1. Acesse a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 alinhamento do avatar em relação ao layout.</t>
    </r>
  </si>
  <si>
    <t>Avatar alinhado dentro do layout e box de texto.</t>
  </si>
  <si>
    <t>Avatar de usuário desalinhado e fora do layout da box de texto.</t>
  </si>
  <si>
    <t>Ajustar o posicionamento do avatar para mantê-lo alinhado com a box de texto conforme o protótipo.</t>
  </si>
  <si>
    <t>CT 012.png</t>
  </si>
  <si>
    <t>CT-013</t>
  </si>
  <si>
    <t>Verificar Linhas pontilhadas da Etapa de Processos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</si>
  <si>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as linhas pontilhadas entre os itens do cabeçalho.</t>
    </r>
  </si>
  <si>
    <t>Linhas pontilhada entre os ícones do cabeçalho da página deve estar com a grossura e espaçamento correto.</t>
  </si>
  <si>
    <t>Linhas pontilhada entre os ícones do cabeçalho da página estão desalinhadas e com espessura diferente do protótipo.</t>
  </si>
  <si>
    <t>Ajustar o alinhamento, espessura e espaçamento das linhas pontilhadas entre os ícones do cabeçalho para que fiquem conforme o protótipo.</t>
  </si>
  <si>
    <t>CT 013.png</t>
  </si>
  <si>
    <t>CT-014</t>
  </si>
  <si>
    <t>Botão "Ativo/Inativo"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</si>
  <si>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</si>
  <si>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"Ativo/Inativo" deve estar com o fundo de (cor cinza) e posicionado no canto superior direito do formulário de cadastro.</t>
  </si>
  <si>
    <t>O botão "Ativo/Inativo" está com fundo de (cor branco) sem uma diferenciação visual clara para o usuário.</t>
  </si>
  <si>
    <t>Configurar o estado padrão do botão "Ativo/Inativo" para Inativo (cor de fundo cinza) Ativo (cor de fundo branco).</t>
  </si>
  <si>
    <t xml:space="preserve"> CT 014.mp4</t>
  </si>
  <si>
    <t>CT-015</t>
  </si>
  <si>
    <t xml:space="preserve">Opção de (Masculino/Feminino) do Formulário de Funcionários 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</si>
  <si>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</si>
  <si>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Nenhuma opção deve estar pré-selecionada ao acessar o formulário de cadastro e opções devem ser exibidas na seguinte ordem: "Feminino" à esquerda e "Masculino" à direita, garantindo a padronização visual do protótipo.</t>
  </si>
  <si>
    <t>Ao acessar o formulário a opção "Masculino" está pré-selecionada. A ordem das opções "Masculino/Femenino" está diferente ao do protótipo</t>
  </si>
  <si>
    <t>Ajustar o comportamento do formulário para que nenhuma opção esteja pré-selecionada ao ser acessado. Garantir que a ordem das opções esteja conforme o protótipo, exibindo "Feminino" à esquerda e "Masculino" à direita.</t>
  </si>
  <si>
    <t xml:space="preserve"> CT 015.mp4</t>
  </si>
  <si>
    <t>CT-016</t>
  </si>
  <si>
    <t>Seção de EPIs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</si>
  <si>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</si>
  <si>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Na tabela de EPIs, o primeiro item listado na seleção de atividade deve ser "Atividade 1"</t>
  </si>
  <si>
    <t>O primeiro item listado aparece como "Ativid 01"</t>
  </si>
  <si>
    <t>Ajustar erro de escrita e padrões numéricos da atividade conforme protótipo</t>
  </si>
  <si>
    <t>CT 016.png</t>
  </si>
  <si>
    <t>CT-017</t>
  </si>
  <si>
    <t>Botão "Adicionar EPI"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</si>
  <si>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</si>
  <si>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 Adicionar EPI" deve ter um fundo azul claro, borda destacada e estar posicionado ao lado direito da seção de EPIs.</t>
  </si>
  <si>
    <t>O botão "Adicionar EPI" aparece com a tonalidade de cor preto e sem Borda diferente do protótipo.</t>
  </si>
  <si>
    <t>Ajustar estilo do botão e acrescentar borda para corresponder ao protótipo.</t>
  </si>
  <si>
    <t>CT 017.png</t>
  </si>
  <si>
    <t>CT-018</t>
  </si>
  <si>
    <t>Botão "Adicionar outra atividade"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</si>
  <si>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</si>
  <si>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"Adicionar outra atividade" deve ter a fonte cor azul claro e estar localizado abaixo da tabela de EPIs.</t>
  </si>
  <si>
    <t>O botão "Adicionar outra atividade" aparece com a tonalidade de cor preto diferente do protótipo.</t>
  </si>
  <si>
    <t>Ajustar estilo do botão para corresponder ao protótipo.</t>
  </si>
  <si>
    <t>CT 018.png</t>
  </si>
  <si>
    <t>CT-019</t>
  </si>
  <si>
    <t>Botão "Selecionar arquivo"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</si>
  <si>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</si>
  <si>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"Selecionar Arquivo" deve ter a fonte de cor azul, conforme o design do protótipo.</t>
  </si>
  <si>
    <t>O botão "Selecionar Arquivo" aparece com a tonalidade de cor preto diferente do protótipo.</t>
  </si>
  <si>
    <t>CT-020</t>
  </si>
  <si>
    <t>Botão "Salvar"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</si>
  <si>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</si>
  <si>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"Salvar" deve ter a fonte de cor azul, conforme o design do protótipo.</t>
  </si>
  <si>
    <t>O botão "Salvar" aparece com a tonalidade de cor preto diferente do protótipo.</t>
  </si>
  <si>
    <t>CT-021</t>
  </si>
  <si>
    <t>Botões de Elipses (...) - Edição e Exclusão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</si>
  <si>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2.Localize um registro de funcionário na lista.
3.Clique no botão de elipses (...) ao lado do registro.</t>
    </r>
  </si>
  <si>
    <t>Ao clicar no Botão de elipses (...) um modal ou nova deve abrir, permitindo a Editar ou Excluir dados do funcionário.</t>
  </si>
  <si>
    <t>O botão com elipses (...) Não apresenta funcionalidade</t>
  </si>
  <si>
    <t>Corrigir o evento de clique e garantir que as ações de edição e exclusão sejam executadas corretamente.</t>
  </si>
  <si>
    <t>CT 021.mp4</t>
  </si>
  <si>
    <t>Testes</t>
  </si>
  <si>
    <t>COUNTA de Criticidade</t>
  </si>
  <si>
    <t>Iphone</t>
  </si>
  <si>
    <t>COUNTA de Evidências</t>
  </si>
  <si>
    <t>Total geral</t>
  </si>
  <si>
    <t>Android</t>
  </si>
  <si>
    <t>Ipad</t>
  </si>
  <si>
    <t>Chrome Web</t>
  </si>
  <si>
    <t>Cenários</t>
  </si>
  <si>
    <t>Login/ Logout e Registro</t>
  </si>
  <si>
    <t>Pass</t>
  </si>
  <si>
    <t>Fail</t>
  </si>
  <si>
    <t>Cadastro de produtos</t>
  </si>
  <si>
    <t>chrome</t>
  </si>
  <si>
    <t>Filtragem de produtos</t>
  </si>
  <si>
    <t>Pesquisa de produtos</t>
  </si>
  <si>
    <t>Requisitos Funcionais</t>
  </si>
  <si>
    <t>Requisitos Não Funcionais</t>
  </si>
  <si>
    <t>Cenário</t>
  </si>
  <si>
    <t>Título do Bug</t>
  </si>
  <si>
    <t>Passos para reproduzir</t>
  </si>
  <si>
    <t>Status</t>
  </si>
  <si>
    <t>BUG-001</t>
  </si>
  <si>
    <t>Validação de Dados do Formulário</t>
  </si>
  <si>
    <t>Campos Nome, CPF e RG aceitam caracteres especiais.</t>
  </si>
  <si>
    <t>1. Acessar o formulário de funcionários.
2. Preencher os campos "Nome", "CPF" e "RG" com caracteres especiais (exemplo: @!#$¨&amp;&amp;$#=).
3. Submeter o formulário.</t>
  </si>
  <si>
    <t>Os campos "Nome", "CPF" e "RG" aceitam caracteres especiais, o que pode causar erros no armazenamento e validação dos dados..</t>
  </si>
  <si>
    <t>Implementar validação para restringir a entrada a caracteres especiais. Exibir uma mensagem de erro, como "Dados inválidos", caso o usuário insira caracteres não permitidos.</t>
  </si>
  <si>
    <t>Aberto</t>
  </si>
  <si>
    <t xml:space="preserve">    BUG-001.mp4
  validar-caracteres.cy.js.mp4</t>
  </si>
  <si>
    <t>BUG-002</t>
  </si>
  <si>
    <t>Campo "Informe o número do CA" aceita caracteres especiais.</t>
  </si>
  <si>
    <t>1. Acessar o formulário de funcionários.
2. Preencher o campo "Informe o número do CA" com caracteres especiais (exemplo: @!#$&amp;&amp;$#).
3. Submeter o formulário.</t>
  </si>
  <si>
    <t>O campo "Informe o número do CA" aceita caracteres especiais, quando deveria aceitar apenas números.</t>
  </si>
  <si>
    <t>Adicionar uma validação para garantir que o campo "Informe o número do CA" aceite apenas números. Caso caracteres especiais sejam inseridos, exibir a mensagem "Dados inválidos".</t>
  </si>
  <si>
    <t xml:space="preserve"> BUG 002.mp4</t>
  </si>
  <si>
    <t>BUG-003</t>
  </si>
  <si>
    <t>Botão "A etapa está concluída?" sobrepõe elementos</t>
  </si>
  <si>
    <t>Botão "A etapa está concluída? - Sim/Não" sobrepõe outros componentes da página.</t>
  </si>
  <si>
    <t>1. Acessar a página.
2. Observar o posicionamento do botão "A etapa está concluída" no canto inferior direito da página.</t>
  </si>
  <si>
    <t>O botão "A etapa está concluída? Sim/Não" sobrepõe outros componentes de layout, dificultando a visualização e interação com eles.</t>
  </si>
  <si>
    <t>Ajustar o posicionamento via CSS para garantir que o botão fique corretamente alinhado, sem interferir em outros elementos.</t>
  </si>
  <si>
    <t>BUG 003.png</t>
  </si>
  <si>
    <t>BUG-004</t>
  </si>
  <si>
    <t>Formulário de Funcionários</t>
  </si>
  <si>
    <r>
      <rPr>
        <rFont val="Montserrat"/>
      </rPr>
      <t xml:space="preserve">1. 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 texto dentro do componente com descrição "Lorem ipsum dolor sit amet".</t>
    </r>
  </si>
  <si>
    <t>Ícone do arquivo anexado no campo "Atestado de Saúde Ocupacional" não aparece.</t>
  </si>
  <si>
    <t>1. Acessar o formulário de funcionários.
2. Anexar um arquivo no campo "Atestado de Saúde Ocupacional"
3. Observar o preenchimento do campo e ícone de anexo.</t>
  </si>
  <si>
    <t xml:space="preserve"> Ícone do arquivo anexado não aparece no final do campo ao anexar um arquivo conforme o protótipo.</t>
  </si>
  <si>
    <t>Ajustar o CSS e adicionar o ícone no campo do formulário quando uma imagem for anexada.</t>
  </si>
  <si>
    <t>BUG 004 Protótipo.png
BUG 004 Sistema.png</t>
  </si>
  <si>
    <t>BUG-005</t>
  </si>
  <si>
    <t>1. Acesse [URL da página] 
2. Ative o botão ''A etapa está concluída?''
e observe A descrição ''CONCLUIDO'' do ícone de etapas  no cabeçalho da página.</t>
  </si>
  <si>
    <t>Tags de cargos aparecem vazias ao retornar à tabela de Funcionário.</t>
  </si>
  <si>
    <t>1. Acessar o formulário de funcionários
2. Preencher o formulário e Selecionar "Cargo 01".
3. Submeter o formulário.
4. Retornar à tabela de funcionários.</t>
  </si>
  <si>
    <t>Após marcar a opção "Cargo 01" e submeter o formulário, a tag correspondente na tabela de funcionários fica vazia.</t>
  </si>
  <si>
    <t>Verificar o armazenamento dos valores dos campos de cargo no banco de dados. Garantir que dados atribuídos ao cargo 01 esteja retornando corretamente e recuperados para exibição na tabela de funcionários.</t>
  </si>
  <si>
    <t xml:space="preserve"> BUG 005.mp4</t>
  </si>
  <si>
    <t>BUG-006</t>
  </si>
  <si>
    <t>1. Acesse [URL da página]
2. Compare as cores do layout cabeçalho, barra lateral e botões.</t>
  </si>
  <si>
    <t>Data de nascimento no futuro é permitida.</t>
  </si>
  <si>
    <t>1. Acessar o formulário de funcionários.
2. Preencher o campo todos os dados e adicionar uma "Data de Nascimento" com uma data futura.
3. Submeter o formulário.</t>
  </si>
  <si>
    <t>O sistema permite preencher o campo "Data de Nascimento" com uma data no futuro, o que não é válido.</t>
  </si>
  <si>
    <t>Implementar uma validação para garantir que a data de nascimento não possa ser no futuro. Validar a entrada tanto no front-end (um alerta visual) quanto no back-end de validação do formulário.</t>
  </si>
  <si>
    <t xml:space="preserve"> BUG 006.mp4</t>
  </si>
  <si>
    <t>BUG-007</t>
  </si>
  <si>
    <t>1. Acesse [URL da página] 
2. Observe os componentes do menu lateral.</t>
  </si>
  <si>
    <t>Botão "Adicionar EPI" não funciona.</t>
  </si>
  <si>
    <t>1. Acessar o formulário de funcionários.
2. Clicar no botão "Adicionar EPI".
3. Observar se a ação é executada.</t>
  </si>
  <si>
    <t>O botão "Adicionar EPI" não executa a ação esperada, ficando sem resposta ao ser clicado.</t>
  </si>
  <si>
    <t xml:space="preserve">Verificar o código associado ao evento de clique do botão e corrigir o comportamento esperado. </t>
  </si>
  <si>
    <t xml:space="preserve"> BUG 007.mp4</t>
  </si>
  <si>
    <t>BUG-008</t>
  </si>
  <si>
    <t>1. Acesse [URL da página] 
2. Clique nos itens do menu lateral.</t>
  </si>
  <si>
    <t>Botão "Adicionar outra atividade" não funciona como o esperado.</t>
  </si>
  <si>
    <t>1. Acessar o formulário de funcionários.
2. Clicar no botão "Adicionar outra atividade".
3. Observar se uma nova seção de EPI é criada e para preencher dados adicionais.</t>
  </si>
  <si>
    <t>O botão "Adicionar outra atividade" não cria uma nova seção de EPI quando clicado e, ao invés disso, submete os dados incompletos do formulário automaticamente.</t>
  </si>
  <si>
    <t>Corrigir a lógica do botão para que ele adicione uma nova seção de EPI corretamente, sem submeter os dados incompletos. A validação de formulário deve ser acionada apenas pelo botão "Salvar".</t>
  </si>
  <si>
    <t xml:space="preserve"> BUG 008.mp4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</si>
</sst>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b/>
      <color theme="1"/>
      <name val="Montserrat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Montserrat"/>
    </font>
    <font>
      <u/>
      <color rgb="FF0000FF"/>
      <name val="Montserrat"/>
    </font>
    <font>
      <u/>
      <color theme="1"/>
      <name val="Montserrat"/>
    </font>
    <font>
      <u/>
      <color rgb="FF0000FF"/>
      <name val="Montserrat"/>
    </font>
    <font>
      <color theme="1"/>
      <name val="Arial"/>
      <scheme val="minor"/>
    </font>
    <font>
      <u/>
      <color theme="1"/>
      <name val="Montserrat"/>
    </font>
  </fonts>
  <fills count="12">
    <fill>
      <patternFill patternType="none"/>
    </fill>
    <fill>
      <patternFill patternType="lightGray"/>
    </fill>
    <fill>
      <patternFill patternType="solid">
        <fgColor rgb="FF649FBF"/>
        <bgColor rgb="FF649FBF"/>
      </patternFill>
    </fill>
    <fill>
      <patternFill patternType="solid">
        <fgColor rgb="FFFFFFFF"/>
        <bgColor rgb="FFFFFFFF"/>
      </patternFill>
    </fill>
    <fill>
      <patternFill patternType="solid">
        <fgColor rgb="FFFFC440"/>
        <bgColor rgb="FFFFC440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 shrinkToFit="0" vertical="center" wrapText="0"/>
    </xf>
    <xf borderId="0" fillId="3" fontId="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 vertical="center"/>
    </xf>
    <xf borderId="0" fillId="0" fontId="7" numFmtId="0" xfId="0" applyAlignment="1" applyFon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readingOrder="0" shrinkToFit="0" vertical="center" wrapText="0"/>
    </xf>
    <xf borderId="0" fillId="3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vertical="center"/>
    </xf>
    <xf borderId="0" fillId="3" fontId="8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5" fontId="9" numFmtId="0" xfId="0" applyAlignment="1" applyFill="1" applyFont="1">
      <alignment readingOrder="0"/>
    </xf>
    <xf borderId="0" fillId="6" fontId="9" numFmtId="0" xfId="0" applyFill="1" applyFont="1"/>
    <xf borderId="0" fillId="7" fontId="9" numFmtId="0" xfId="0" applyAlignment="1" applyFill="1" applyFont="1">
      <alignment readingOrder="0"/>
    </xf>
    <xf borderId="0" fillId="8" fontId="9" numFmtId="0" xfId="0" applyAlignment="1" applyFill="1" applyFont="1">
      <alignment readingOrder="0"/>
    </xf>
    <xf borderId="0" fillId="6" fontId="9" numFmtId="9" xfId="0" applyAlignment="1" applyFont="1" applyNumberFormat="1">
      <alignment horizontal="center"/>
    </xf>
    <xf borderId="0" fillId="9" fontId="9" numFmtId="0" xfId="0" applyAlignment="1" applyFill="1" applyFont="1">
      <alignment readingOrder="0"/>
    </xf>
    <xf borderId="0" fillId="0" fontId="9" numFmtId="9" xfId="0" applyAlignment="1" applyFont="1" applyNumberFormat="1">
      <alignment horizontal="center"/>
    </xf>
    <xf borderId="0" fillId="10" fontId="9" numFmtId="0" xfId="0" applyAlignment="1" applyFill="1" applyFont="1">
      <alignment readingOrder="0"/>
    </xf>
    <xf borderId="0" fillId="11" fontId="9" numFmtId="0" xfId="0" applyAlignment="1" applyFill="1" applyFont="1">
      <alignment readingOrder="0"/>
    </xf>
    <xf borderId="0" fillId="6" fontId="9" numFmtId="9" xfId="0" applyAlignment="1" applyFont="1" applyNumberFormat="1">
      <alignment horizontal="left" readingOrder="0"/>
    </xf>
    <xf borderId="0" fillId="0" fontId="9" numFmtId="9" xfId="0" applyAlignment="1" applyFont="1" applyNumberFormat="1">
      <alignment readingOrder="0"/>
    </xf>
    <xf borderId="0" fillId="0" fontId="9" numFmtId="9" xfId="0" applyFont="1" applyNumberFormat="1"/>
    <xf borderId="0" fillId="2" fontId="2" numFmtId="0" xfId="0" applyAlignment="1" applyFont="1">
      <alignment horizontal="center" readingOrder="0" vertical="center"/>
    </xf>
    <xf borderId="0" fillId="3" fontId="5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3">
    <dxf>
      <font>
        <color rgb="FF38761D"/>
      </font>
      <fill>
        <patternFill patternType="none"/>
      </fill>
      <border/>
    </dxf>
    <dxf>
      <font>
        <color rgb="FFB45F06"/>
      </font>
      <fill>
        <patternFill patternType="none"/>
      </fill>
      <border/>
    </dxf>
    <dxf>
      <font>
        <color rgb="FF99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'Apresentação'!$F$3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'Apresentação'!$E$4:$E$7</c:f>
            </c:strRef>
          </c:cat>
          <c:val>
            <c:numRef>
              <c:f>'Apresentação'!$F$4:$F$7</c:f>
              <c:numCache/>
            </c:numRef>
          </c:val>
        </c:ser>
        <c:ser>
          <c:idx val="1"/>
          <c:order val="1"/>
          <c:tx>
            <c:strRef>
              <c:f>'Apresentação'!$G$3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'Apresentação'!$E$4:$E$7</c:f>
            </c:strRef>
          </c:cat>
          <c:val>
            <c:numRef>
              <c:f>'Apresentação'!$G$4:$G$7</c:f>
              <c:numCache/>
            </c:numRef>
          </c:val>
        </c:ser>
        <c:axId val="1484750719"/>
        <c:axId val="1319306766"/>
      </c:bar3DChart>
      <c:catAx>
        <c:axId val="14847507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306766"/>
      </c:catAx>
      <c:valAx>
        <c:axId val="13193067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7507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EFEFE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'Apresentação'!$F$10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'Apresentação'!$E$11:$E$14</c:f>
            </c:strRef>
          </c:cat>
          <c:val>
            <c:numRef>
              <c:f>'Apresentação'!$F$11:$F$14</c:f>
              <c:numCache/>
            </c:numRef>
          </c:val>
        </c:ser>
        <c:ser>
          <c:idx val="1"/>
          <c:order val="1"/>
          <c:tx>
            <c:strRef>
              <c:f>'Apresentação'!$G$10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'Apresentação'!$E$11:$E$14</c:f>
            </c:strRef>
          </c:cat>
          <c:val>
            <c:numRef>
              <c:f>'Apresentação'!$G$11:$G$14</c:f>
              <c:numCache/>
            </c:numRef>
          </c:val>
        </c:ser>
        <c:axId val="183434554"/>
        <c:axId val="485654950"/>
      </c:bar3DChart>
      <c:catAx>
        <c:axId val="1834345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654950"/>
      </c:catAx>
      <c:valAx>
        <c:axId val="485654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345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EFEFE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'Apresentação'!$F$16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'Apresentação'!$E$17:$E$20</c:f>
            </c:strRef>
          </c:cat>
          <c:val>
            <c:numRef>
              <c:f>'Apresentação'!$F$17:$F$20</c:f>
              <c:numCache/>
            </c:numRef>
          </c:val>
        </c:ser>
        <c:ser>
          <c:idx val="1"/>
          <c:order val="1"/>
          <c:tx>
            <c:strRef>
              <c:f>'Apresentação'!$G$16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'Apresentação'!$E$17:$E$20</c:f>
            </c:strRef>
          </c:cat>
          <c:val>
            <c:numRef>
              <c:f>'Apresentação'!$G$17:$G$20</c:f>
              <c:numCache/>
            </c:numRef>
          </c:val>
        </c:ser>
        <c:axId val="1842156544"/>
        <c:axId val="1583329725"/>
      </c:bar3DChart>
      <c:catAx>
        <c:axId val="1842156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329725"/>
      </c:catAx>
      <c:valAx>
        <c:axId val="1583329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1565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EFEFE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'Apresentação'!$F$22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'Apresentação'!$E$23:$E$26</c:f>
            </c:strRef>
          </c:cat>
          <c:val>
            <c:numRef>
              <c:f>'Apresentação'!$F$23:$F$26</c:f>
              <c:numCache/>
            </c:numRef>
          </c:val>
        </c:ser>
        <c:ser>
          <c:idx val="1"/>
          <c:order val="1"/>
          <c:tx>
            <c:strRef>
              <c:f>'Apresentação'!$G$22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'Apresentação'!$E$23:$E$26</c:f>
            </c:strRef>
          </c:cat>
          <c:val>
            <c:numRef>
              <c:f>'Apresentação'!$G$23:$G$26</c:f>
              <c:numCache/>
            </c:numRef>
          </c:val>
        </c:ser>
        <c:axId val="1231967139"/>
        <c:axId val="59453566"/>
      </c:bar3DChart>
      <c:catAx>
        <c:axId val="12319671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53566"/>
      </c:catAx>
      <c:valAx>
        <c:axId val="594535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9671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EFEFE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0</xdr:rowOff>
    </xdr:from>
    <xdr:ext cx="4476750" cy="2800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142875</xdr:colOff>
      <xdr:row>0</xdr:row>
      <xdr:rowOff>0</xdr:rowOff>
    </xdr:from>
    <xdr:ext cx="4562475" cy="28003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47625</xdr:colOff>
      <xdr:row>14</xdr:row>
      <xdr:rowOff>180975</xdr:rowOff>
    </xdr:from>
    <xdr:ext cx="4562475" cy="2800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142875</xdr:colOff>
      <xdr:row>14</xdr:row>
      <xdr:rowOff>180975</xdr:rowOff>
    </xdr:from>
    <xdr:ext cx="4562475" cy="28003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K23" sheet="Testes"/>
  </cacheSource>
  <cacheFields>
    <cacheField name="ID" numFmtId="0">
      <sharedItems containsBlank="1">
        <m/>
        <s v="CT-001"/>
        <s v="CT-002"/>
        <s v="CT-003"/>
        <s v="CT-004"/>
        <s v="CT-005"/>
        <s v="CT-006"/>
        <s v="CT-007"/>
        <s v="CT-008"/>
        <s v="CT-009"/>
        <s v="CT-010"/>
        <s v="CT-011"/>
        <s v="CT-012"/>
        <s v="CT-013"/>
        <s v="CT-014"/>
        <s v="CT-015"/>
        <s v="CT-016"/>
        <s v="CT-017"/>
        <s v="CT-018"/>
        <s v="CT-019"/>
        <s v="CT-020"/>
      </sharedItems>
    </cacheField>
    <cacheField name="Descrição do Teste" numFmtId="0">
      <sharedItems containsBlank="1">
        <m/>
        <s v="Verificar textos &quot;ITEM 1&quot;  da Trilha de Etapas."/>
        <s v="Verificar a cor Fonte da Box de Texto: ''Lorem ipsum''"/>
        <s v="Verificar o estilo negrito do texto &quot;Concluído&quot; Quando o botão da etapa está ativo"/>
        <s v="Verificar Paleta de Cor Azul Utilizadas em todo Layout do site"/>
        <s v="Menus / Barra Lateral"/>
        <s v=" Botões da Barra Lateral"/>
        <s v="Botão &quot;Limpar Filtros&quot; da Tabela de Funcionários"/>
        <s v="Verificar Tag dos Funcionários na Tabela"/>
        <s v="Verificar Alinhamento do Painéis de layout do Quadro de Funcionários e do texto &quot;Lorem Ipsum&quot;"/>
        <s v="Verificar ícones do Cabeçalho &quot;Item&quot; de Etapa do Processo"/>
        <s v="Verificar o alinhamento do Avatar na parte inferior do box de descrição da página"/>
        <s v="Verificar Linhas pontilhadas da Etapa de Processos"/>
        <s v="Botão &quot;Ativo/Inativo&quot; do Formulário de Funcionários"/>
        <s v="Opção de (Masculino/Feminino) do Formulário de Funcionários "/>
        <s v="Seção de EPIs do Formulário de Funcionários"/>
        <s v="Botão &quot;Adicionar EPI&quot; do Formulário de Funcionários"/>
        <s v="Botão &quot;Adicionar outra atividade&quot; do Formulário de Funcionários"/>
        <s v="Botão &quot;Selecionar arquivo&quot; do Formulário de Funcionários"/>
        <s v="Botão &quot;Salvar&quot; do Formulário de Funcionários"/>
      </sharedItems>
    </cacheField>
    <cacheField name="Passos para Reproduzir" numFmtId="0">
      <sharedItems containsBlank="1">
        <m/>
        <s v="1. Acessar https://analista-teste.seatecnologia.com.br/&#10;2. Observe os textos dos indicadores de etapa no cabeçalho."/>
        <s v="1.  Acessar [URL da página] &#10;2. Observe o texto dentro do componente com descrição &quot;Lorem ipsum dolor sit amet&quot;."/>
        <s v="1. Acessar [URL da página] &#10;2. Ative o botão ''A etapa está concluída?''&#10;e observe A descrição ''CONCLUIDO'' do ícone de etapas  no cabeçalho da página."/>
        <s v="1. Acesse [URL da página] &#10;2. Compare as cores do layout cabeçalho, barra lateral e botões com a cor do protótipo."/>
        <s v="1. Acesse [URL da página] &#10;2. Observe o alinhamento do componente layout no menu lateral na esquerda da página."/>
        <s v="1. Acesse [URL da página] &#10;2. Clique nos itens do menu lateral da esquerda."/>
        <s v="1. Acesse [URL da página] &#10;2. Clique no botão &quot;Limpar Filtros&quot; do quadro de Funcionários."/>
        <s v="1. Acesse [URL da página] &#10;2. Observe as tags das colunas &quot;CPF&quot;, &quot;Status&quot; e &quot;Cargo&quot;."/>
        <s v="1. Acesse [URL da página] &#10;2.  Observe o alinhamento do quadro com a seção de texto &quot;Lorem Ipsum&quot;."/>
        <s v="1. Acesse [URL da página] &#10;2. Observe os ícones com descrição &quot;Item&quot; do cabeçalho da página."/>
        <s v="1. Acesse a [URL da página] &#10;2. Observe o alinhamento do avatar em relação ao layout."/>
        <s v="1. Acesse [URL da página] &#10;2. Observe as linhas pontilhadas entre os itens do cabeçalho."/>
        <s v="1. Acessar [URL da página] &#10;2. Acessar a tela de cadastro clicando no botão &quot;+ Adicionar Funcionário&quot;"/>
      </sharedItems>
    </cacheField>
    <cacheField name="Esperado no Protótipo" numFmtId="0">
      <sharedItems containsBlank="1">
        <m/>
        <s v="Texto &quot;ITEM 1&quot; no cabeçalho da página: Cada etapa deve ter sua numeração correta e sequencial, de &quot;Item 1&quot; até &quot;Item 9&quot; ."/>
        <s v="         Fonte Color:  #959595"/>
        <s v="Texto &quot;Concluído&quot; quando o botão da etapa está ativo, deve ser exibido em negrito como no protótipo."/>
        <s v="    Fonte Color:&#10; #649FBF&#10;#E3E3E3 &#10;#FFFFFF "/>
        <s v="Os menus devem estar posicionados corretamente e os estilos alinhados conforme o Design do protótipo."/>
        <s v="Ao interagir com os Botões do menu lateral deve levar para próximo página com a descrição &quot;Em breve&quot;. "/>
        <s v="Os botões do menu da barra lateral devem mudar de cor ao serem selecionados, com a cor branca sobrepondo o fundo cinza para indicar claramente os itens ativos."/>
        <s v="Botão &quot;Limpar Filtros&quot; deve alterar a cor azul do layout dos funcionários para Cinza quando Status estiver inativo.&#10;"/>
        <s v="Descrição de funcionários devem estar padronizados, além de exibir as informações corretamente (CPF, Status e Cargo)."/>
        <s v="Painéis do quadro de Funcionários e do texto &quot;Lorem Ipsum&quot; alinhadas e com tamanhos uniformes ao do protótipo."/>
        <s v="Ícone de Etapa do Processo: Verificar se todos os botões estão presentes e com o mesmo design, posicionamento, estilo e cor do contorno."/>
        <s v="Avatar alinhado dentro do layout e box de texto."/>
        <s v="Linhas pontilhada entre os ícones do cabeçalho da página deve estar com a grossura e espaçamento correto."/>
        <s v="O botão &quot;Ativo/Inativo&quot; deve estar com o fundo de (cor cinza) e posicionado no canto superior direito do formulário de cadastro."/>
        <s v="Nenhuma opção deve estar pré-selecionada ao acessar o formulário de cadastro e opções devem ser exibidas na seguinte ordem: &quot;Feminino&quot; à esquerda e &quot;Masculino&quot; à direita, garantindo a padronização visual do protótipo."/>
        <s v="Na tabela de EPIs, o primeiro item listado na seleção de atividade deve ser &quot;Atividade 1&quot;"/>
        <s v="O botão &quot; Adicionar EPI&quot; deve ter um fundo azul claro, borda destacada e estar posicionado ao lado direito da seção de EPIs."/>
        <s v="O botão &quot;Adicionar outra atividade&quot; deve ter a fonte cor azul claro e estar localizado abaixo da tabela de EPIs."/>
        <s v="O botão &quot;Selecionar Arquivo&quot; deve ter a fonte de cor azul, conforme o design do protótipo."/>
        <s v="O botão &quot;Salvar&quot; deve ter a fonte de cor azul, conforme o design do protótipo."/>
      </sharedItems>
    </cacheField>
    <cacheField name="Resultado Obtido" numFmtId="0">
      <sharedItems containsBlank="1">
        <m/>
        <s v="O texto de todas as etapas exibe apenas &quot;ITEM 1&quot; repetidamente, independentemente da etapa."/>
        <s v="       Fonte Color: #707070"/>
        <s v="Texto é exibido como &quot;CONCLUIDO&quot;, sem acentuação, e na cor azul."/>
        <s v="Fonte Color:&#10;#4FA1C1  &#10;#E3E3E3 &#10;#FFFFFF "/>
        <s v="A barra lateral está cobrindo toda parte vertical e lateral da tela."/>
        <s v="Botões da barra lateral sem funcionalidade."/>
        <s v="Os botões do menu da barra lateral não alteram a cor ao serem selecionados, ou a mudança de cor não corresponde ao esperado no protótipo."/>
        <s v="Botão &quot;Limpar Filtros&quot; ativado, mas sem alteração na cor do status dos funcionários."/>
        <s v="Descrição de Funcionários fora do padrão de Escrita: &quot;CPF, Atividad 02 Cargo 02&quot;. "/>
        <s v="Painéis desalinhadas e com tamanhos diferentes ao do protótipo."/>
        <s v="Ícone de Etapa do Processo no cabeçalho da página, parecem diferentes do protótipo (tamanho, alinhamento, cor contorno e descrição)."/>
        <s v="Avatar de usuário desalinhado e fora do layout da box de texto."/>
        <s v="Linhas pontilhada entre os ícones do cabeçalho da página estão desalinhadas e com espessura diferente do protótipo."/>
        <s v="O botão &quot;Ativo/Inativo&quot; está com fundo de (cor branco) sem uma diferenciação visual clara para o usuário."/>
        <s v="Ao acessar o formulário a opção &quot;Masculino&quot; está pré-selecionada. A ordem das opções &quot;Masculino/Femenino&quot; está diferente ao do protótipo"/>
        <s v="O primeiro item listado aparece como &quot;Ativid 01&quot;"/>
        <s v="O botão &quot;Adicionar EPI&quot; aparece com a tonalidade de cor preto e sem Borda diferente do protótipo."/>
        <s v="O botão &quot;Adicionar outra atividade&quot; aparece com a tonalidade de cor preto diferente do protótipo."/>
        <s v="O botão &quot;Selecionar Arquivo&quot; aparece com a tonalidade de cor preto diferente do protótipo."/>
        <s v="O botão &quot;Salvar&quot; aparece com a tonalidade de cor preto diferente do protótipo."/>
      </sharedItems>
    </cacheField>
    <cacheField name="Status (Conformidade)" numFmtId="0">
      <sharedItems containsBlank="1">
        <m/>
        <s v="FAIL"/>
      </sharedItems>
    </cacheField>
    <cacheField name="Defeitos -&#10;Sugestão de Correção" numFmtId="0">
      <sharedItems containsBlank="1">
        <m/>
        <s v="Ajustar para exibir a numeração correta na sequência de &quot;Item 1&quot; a &quot;Item 9&quot;, Mantendo apenas a primeira letra maiúscula, conforme o padrão do protótipo."/>
        <s v="Ajustar para a fonte correta conforme o protótipo."/>
        <s v="Ajustar para a formatação correta conforme o protótipo."/>
        <s v="Alterar paleta de cor azul do cabeçalho, tabela de funcionários, barra lateral, botão de ações e tag de funcionário para corresponder ao protótipo."/>
        <s v="Ajustar a o alinhamento da barra lateral para corresponder ao design do protótipo."/>
        <s v="Os botões do menu lateral devem redirecionar para uma página com a mensagem &quot;Em breve&quot;, conforme esperado. Atualmente, os botões não possuem funcionalidade."/>
        <s v="Ajustar o comportamento dos botões da barra lateral para garantir que, ao serem selecionados alterem corretamente sua cor de fundo para branco e o ícone fique visível sobre o fundo cinza."/>
        <s v="Implementar mudança de Cor no Layout: - Azul para funcionários ativos. -Cinza para funcionários inativos."/>
        <s v="Padronizar conforme o protótipo:&#10; - CPF deve ser exibido corretamente. &#10;- Status deve ser &quot;Ativo&quot; ou &quot;Inativo&quot;.&#10; - Cargo deve exibir o nome correto. &#10;- A numeração do cargo não deve ter zeros antes do número de registro."/>
        <s v="Corrigir posicionamento dos painéis via CSS, para garantir alinhamento correto"/>
        <s v="Padronizar conforme o protótipo: - Ajustar espaçamentos entre elementos. - Corrigir tamanho dos ícones. - Aplicar a mesma fonte. - Alterar a cor do contorno dos ícones para preto conforme o protótipo."/>
        <s v="Ajustar o posicionamento do avatar para mantê-lo alinhado com a box de texto conforme o protótipo."/>
        <s v="Ajustar o alinhamento, espessura e espaçamento das linhas pontilhadas entre os ícones do cabeçalho para que fiquem conforme o protótipo."/>
        <s v="Configurar o estado padrão do botão &quot;Ativo/Inativo&quot; para Inativo (cor de fundo cinza) Ativo (cor de fundo branco)."/>
        <s v="Ajustar o comportamento do formulário para que nenhuma opção esteja pré-selecionada ao ser acessado. Garantir que a ordem das opções esteja conforme o protótipo, exibindo &quot;Feminino&quot; à esquerda e &quot;Masculino&quot; à direita."/>
        <s v="Ajustar erro de escrita e padrões numéricos da atividade conforme protótipo"/>
        <s v="Ajustar estilo do botão e acrescentar borda para corresponder ao protótipo."/>
        <s v="Ajustar estilo do botão para corresponder ao protótipo."/>
      </sharedItems>
    </cacheField>
    <cacheField name="Criticidade" numFmtId="0">
      <sharedItems containsBlank="1">
        <m/>
        <s v="Grave"/>
        <s v="Leve"/>
        <s v="Moderado"/>
      </sharedItems>
    </cacheField>
    <cacheField name="Situação" numFmtId="0">
      <sharedItems containsBlank="1">
        <m/>
        <s v="PENDING"/>
      </sharedItems>
    </cacheField>
    <cacheField name="Evidências" numFmtId="0">
      <sharedItems containsBlank="1">
        <s v="Chrome - Desktop"/>
        <s v="CT 001.png&#10;&#10;CT 001.1.png"/>
        <m/>
        <s v=" CT-003.mp4"/>
        <s v=" CT 006 - 007.mp4"/>
        <s v="CT 009.png"/>
        <s v="CT 011.png"/>
        <s v="CT 012.png"/>
        <s v="CT 013.png"/>
        <s v=" CT 014.mp4"/>
        <s v=" CT 015.mp4"/>
        <s v="CT 016.png"/>
        <s v="CT 017.png"/>
        <s v="CT 018.png"/>
      </sharedItems>
    </cacheField>
    <cacheField name="Data de Criação" numFmtId="0">
      <sharedItems containsDate="1" containsString="0" containsBlank="1">
        <m/>
        <d v="2025-02-17T00:00:00Z"/>
        <d v="2025-02-18T00:00:00Z"/>
        <d v="2025-02-19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trole" cacheId="0" dataCaption="" compact="0" compactData="0">
  <location ref="A2:B2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dataField="1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COUNTA of Criticidade" fld="7" subtotal="count" baseField="0"/>
  </dataFields>
</pivotTableDefinition>
</file>

<file path=xl/pivotTables/pivotTable2.xml><?xml version="1.0" encoding="utf-8"?>
<pivotTableDefinition xmlns="http://schemas.openxmlformats.org/spreadsheetml/2006/main" name="Controle 2" cacheId="0" dataCaption="" compact="0" compactData="0">
  <location ref="D3:E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ascending">
      <items>
        <item x="0"/>
        <item h="1" x="6"/>
        <item h="1" x="16"/>
        <item h="1" x="17"/>
        <item h="1" x="13"/>
        <item h="1" x="7"/>
        <item h="1" x="19"/>
        <item h="1" x="18"/>
        <item h="1" x="5"/>
        <item h="1" x="14"/>
        <item h="1" x="15"/>
        <item h="1" x="2"/>
        <item h="1" x="9"/>
        <item h="1" x="10"/>
        <item h="1" x="12"/>
        <item h="1" x="11"/>
        <item h="1" x="3"/>
        <item h="1" x="4"/>
        <item h="1" x="8"/>
        <item h="1" x="1"/>
        <item t="default"/>
      </items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axis="axisCol" dataField="1" compact="0" outline="0" multipleItemSelectionAllowed="1" showAll="0" sortType="ascending">
      <items>
        <item h="1" x="2"/>
        <item h="1" x="4"/>
        <item h="1" x="9"/>
        <item h="1" x="10"/>
        <item h="1" x="3"/>
        <item h="1" x="0"/>
        <item h="1" x="1"/>
        <item h="1" x="5"/>
        <item h="1" x="6"/>
        <item h="1" x="7"/>
        <item h="1" x="8"/>
        <item h="1" x="11"/>
        <item h="1" x="12"/>
        <item h="1"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9"/>
  </colFields>
  <dataFields>
    <dataField name="COUNTA of Evidências" fld="9" subtotal="count" baseField="0"/>
  </dataFields>
</pivotTableDefinition>
</file>

<file path=xl/pivotTables/pivotTable3.xml><?xml version="1.0" encoding="utf-8"?>
<pivotTableDefinition xmlns="http://schemas.openxmlformats.org/spreadsheetml/2006/main" name="Controle 3" cacheId="0" dataCaption="" compact="0" compactData="0">
  <location ref="D15:E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ascending">
      <items>
        <item x="0"/>
        <item h="1" x="6"/>
        <item h="1" x="16"/>
        <item h="1" x="17"/>
        <item h="1" x="13"/>
        <item h="1" x="7"/>
        <item h="1" x="19"/>
        <item h="1" x="18"/>
        <item h="1" x="5"/>
        <item h="1" x="14"/>
        <item h="1" x="15"/>
        <item h="1" x="2"/>
        <item h="1" x="9"/>
        <item h="1" x="10"/>
        <item h="1" x="12"/>
        <item h="1" x="11"/>
        <item h="1" x="3"/>
        <item h="1" x="4"/>
        <item h="1" x="8"/>
        <item h="1" x="1"/>
        <item t="default"/>
      </items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</pivotTableDefinition>
</file>

<file path=xl/pivotTables/pivotTable4.xml><?xml version="1.0" encoding="utf-8"?>
<pivotTableDefinition xmlns="http://schemas.openxmlformats.org/spreadsheetml/2006/main" name="Controle 4" cacheId="0" dataCaption="" compact="0" compactData="0">
  <location ref="D27:E2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ascending">
      <items>
        <item x="0"/>
        <item h="1" x="6"/>
        <item h="1" x="16"/>
        <item h="1" x="17"/>
        <item h="1" x="13"/>
        <item h="1" x="7"/>
        <item h="1" x="19"/>
        <item h="1" x="18"/>
        <item h="1" x="5"/>
        <item h="1" x="14"/>
        <item h="1" x="15"/>
        <item h="1" x="2"/>
        <item h="1" x="9"/>
        <item h="1" x="10"/>
        <item h="1" x="12"/>
        <item h="1" x="11"/>
        <item h="1" x="3"/>
        <item h="1" x="4"/>
        <item h="1" x="8"/>
        <item h="1" x="1"/>
        <item t="default"/>
      </items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</pivotTableDefinition>
</file>

<file path=xl/pivotTables/pivotTable5.xml><?xml version="1.0" encoding="utf-8"?>
<pivotTableDefinition xmlns="http://schemas.openxmlformats.org/spreadsheetml/2006/main" name="Controle 5" cacheId="0" dataCaption="" compact="0" compactData="0">
  <location ref="D39:E41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ascending">
      <items>
        <item x="0"/>
        <item h="1" x="6"/>
        <item h="1" x="16"/>
        <item h="1" x="17"/>
        <item h="1" x="13"/>
        <item h="1" x="7"/>
        <item h="1" x="19"/>
        <item h="1" x="18"/>
        <item h="1" x="5"/>
        <item h="1" x="14"/>
        <item h="1" x="15"/>
        <item h="1" x="2"/>
        <item h="1" x="9"/>
        <item h="1" x="10"/>
        <item h="1" x="12"/>
        <item h="1" x="11"/>
        <item h="1" x="3"/>
        <item h="1" x="4"/>
        <item h="1" x="8"/>
        <item h="1" x="1"/>
        <item t="default"/>
      </items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nalista-teste.seatecnologia.com.br/" TargetMode="External"/><Relationship Id="rId22" Type="http://schemas.openxmlformats.org/officeDocument/2006/relationships/hyperlink" Target="https://analista-teste.seatecnologia.com.br/" TargetMode="External"/><Relationship Id="rId21" Type="http://schemas.openxmlformats.org/officeDocument/2006/relationships/hyperlink" Target="https://drive.google.com/file/d/1IFam7Cqtbw0DLdpwF7ndef39gUaaldbm/view?usp=drive_link" TargetMode="External"/><Relationship Id="rId24" Type="http://schemas.openxmlformats.org/officeDocument/2006/relationships/hyperlink" Target="https://analista-teste.seatecnologia.com.br/" TargetMode="External"/><Relationship Id="rId23" Type="http://schemas.openxmlformats.org/officeDocument/2006/relationships/hyperlink" Target="https://drive.google.com/file/d/14qyKSHVuay0CoqNXU1HcuHQXPhZkndQd/view?usp=drive_link" TargetMode="External"/><Relationship Id="rId1" Type="http://schemas.openxmlformats.org/officeDocument/2006/relationships/hyperlink" Target="https://analista-teste.seatecnologia.com.br/" TargetMode="External"/><Relationship Id="rId2" Type="http://schemas.openxmlformats.org/officeDocument/2006/relationships/hyperlink" Target="https://drive.google.com/file/d/1VssojVHuQIydhw-eZI-j3pSQtfYfNd5v/view?usp=sharing" TargetMode="External"/><Relationship Id="rId3" Type="http://schemas.openxmlformats.org/officeDocument/2006/relationships/hyperlink" Target="https://analista-teste.seatecnologia.com.br/" TargetMode="External"/><Relationship Id="rId4" Type="http://schemas.openxmlformats.org/officeDocument/2006/relationships/hyperlink" Target="https://analista-teste.seatecnologia.com.br/" TargetMode="External"/><Relationship Id="rId9" Type="http://schemas.openxmlformats.org/officeDocument/2006/relationships/hyperlink" Target="https://drive.google.com/file/d/18lFmqTmyNs5i8_9mHiXBf5xT82oH55qW/view?usp=sharing" TargetMode="External"/><Relationship Id="rId26" Type="http://schemas.openxmlformats.org/officeDocument/2006/relationships/hyperlink" Target="https://analista-teste.seatecnologia.com.br/" TargetMode="External"/><Relationship Id="rId25" Type="http://schemas.openxmlformats.org/officeDocument/2006/relationships/hyperlink" Target="https://drive.google.com/file/d/1LkzQVj5_DdK-3X4hURA2fRPgKX3jaeUr/view?usp=drive_link" TargetMode="External"/><Relationship Id="rId28" Type="http://schemas.openxmlformats.org/officeDocument/2006/relationships/hyperlink" Target="https://analista-teste.seatecnologia.com.br/" TargetMode="External"/><Relationship Id="rId27" Type="http://schemas.openxmlformats.org/officeDocument/2006/relationships/hyperlink" Target="https://drive.google.com/file/d/1sCfDftDQ-pp6oDkDD8C4u6CYAIVCy4gC/view?usp=drive_link" TargetMode="External"/><Relationship Id="rId5" Type="http://schemas.openxmlformats.org/officeDocument/2006/relationships/hyperlink" Target="https://drive.google.com/file/d/1-xsYQxOqhIjXcFcuOLL0u2WoqF-3Gery/view?usp=drive_link" TargetMode="External"/><Relationship Id="rId6" Type="http://schemas.openxmlformats.org/officeDocument/2006/relationships/hyperlink" Target="https://analista-teste.seatecnologia.com.br/" TargetMode="External"/><Relationship Id="rId29" Type="http://schemas.openxmlformats.org/officeDocument/2006/relationships/hyperlink" Target="https://drive.google.com/file/d/1RcEVmvMgCAHJIkYZOlJuAEA-h5Mw7J06/view?usp=drive_link" TargetMode="External"/><Relationship Id="rId7" Type="http://schemas.openxmlformats.org/officeDocument/2006/relationships/hyperlink" Target="https://analista-teste.seatecnologia.com.br/" TargetMode="External"/><Relationship Id="rId8" Type="http://schemas.openxmlformats.org/officeDocument/2006/relationships/hyperlink" Target="https://analista-teste.seatecnologia.com.br/" TargetMode="External"/><Relationship Id="rId31" Type="http://schemas.openxmlformats.org/officeDocument/2006/relationships/hyperlink" Target="https://drive.google.com/file/d/1sfIbByKhWvRqMDcRUpfJm4tSdnsMF-mY/view?usp=drive_link" TargetMode="External"/><Relationship Id="rId30" Type="http://schemas.openxmlformats.org/officeDocument/2006/relationships/hyperlink" Target="https://analista-teste.seatecnologia.com.br/" TargetMode="External"/><Relationship Id="rId11" Type="http://schemas.openxmlformats.org/officeDocument/2006/relationships/hyperlink" Target="https://drive.google.com/file/d/18lFmqTmyNs5i8_9mHiXBf5xT82oH55qW/view?usp=sharing" TargetMode="External"/><Relationship Id="rId33" Type="http://schemas.openxmlformats.org/officeDocument/2006/relationships/hyperlink" Target="https://analista-teste.seatecnologia.com.br/" TargetMode="External"/><Relationship Id="rId10" Type="http://schemas.openxmlformats.org/officeDocument/2006/relationships/hyperlink" Target="https://analista-teste.seatecnologia.com.br/" TargetMode="External"/><Relationship Id="rId32" Type="http://schemas.openxmlformats.org/officeDocument/2006/relationships/hyperlink" Target="https://analista-teste.seatecnologia.com.br/" TargetMode="External"/><Relationship Id="rId13" Type="http://schemas.openxmlformats.org/officeDocument/2006/relationships/hyperlink" Target="https://analista-teste.seatecnologia.com.br/" TargetMode="External"/><Relationship Id="rId35" Type="http://schemas.openxmlformats.org/officeDocument/2006/relationships/hyperlink" Target="https://drive.google.com/file/d/1bgxNb3G30bnGtKPh-kXrU0IFeXZ1-WcK/view?usp=sharing" TargetMode="External"/><Relationship Id="rId12" Type="http://schemas.openxmlformats.org/officeDocument/2006/relationships/hyperlink" Target="https://analista-teste.seatecnologia.com.br/" TargetMode="External"/><Relationship Id="rId34" Type="http://schemas.openxmlformats.org/officeDocument/2006/relationships/hyperlink" Target="https://analista-teste.seatecnologia.com.br/" TargetMode="External"/><Relationship Id="rId15" Type="http://schemas.openxmlformats.org/officeDocument/2006/relationships/hyperlink" Target="https://analista-teste.seatecnologia.com.br/" TargetMode="External"/><Relationship Id="rId14" Type="http://schemas.openxmlformats.org/officeDocument/2006/relationships/hyperlink" Target="https://drive.google.com/file/d/1MirjKkFQIKENZGou6fw9aAYfRbAFBasw/view?usp=sharing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drive.google.com/file/d/1TQTrii_QPCq3DTtZzk_YbEYNukVtk3RD/view?usp=sharing" TargetMode="External"/><Relationship Id="rId16" Type="http://schemas.openxmlformats.org/officeDocument/2006/relationships/hyperlink" Target="https://analista-teste.seatecnologia.com.br/" TargetMode="External"/><Relationship Id="rId19" Type="http://schemas.openxmlformats.org/officeDocument/2006/relationships/hyperlink" Target="https://drive.google.com/file/d/1XLIYZEptII9gN_pj6dMwdKp18SLriXvn/view?usp=sharing" TargetMode="External"/><Relationship Id="rId18" Type="http://schemas.openxmlformats.org/officeDocument/2006/relationships/hyperlink" Target="https://analista-teste.seatecnologia.com.b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-PToeL1H-2mI1Lg8gBlY8ngnWGzkUP-C/view?usp=sharing" TargetMode="External"/><Relationship Id="rId2" Type="http://schemas.openxmlformats.org/officeDocument/2006/relationships/hyperlink" Target="https://drive.google.com/file/d/1-AQBSicccS0xtI04vsAIMaCsZJ2ozCdj/view?usp=sharing" TargetMode="External"/><Relationship Id="rId3" Type="http://schemas.openxmlformats.org/officeDocument/2006/relationships/hyperlink" Target="https://drive.google.com/file/d/1fff3y_en9jmSkQzgWbRqNRfiwVUnzj4r/view?usp=sharing" TargetMode="External"/><Relationship Id="rId4" Type="http://schemas.openxmlformats.org/officeDocument/2006/relationships/hyperlink" Target="https://analista-teste.seatecnologia.com.br/" TargetMode="External"/><Relationship Id="rId9" Type="http://schemas.openxmlformats.org/officeDocument/2006/relationships/hyperlink" Target="https://drive.google.com/file/d/1K7vBF_PsgaannxxHZZvmYpTxqr0FPeAe/view?usp=sharing" TargetMode="External"/><Relationship Id="rId5" Type="http://schemas.openxmlformats.org/officeDocument/2006/relationships/hyperlink" Target="https://drive.google.com/file/d/1954DIbTqQmqco4hnXc36JZ3tw_MeisWT/view?usp=sharing" TargetMode="External"/><Relationship Id="rId6" Type="http://schemas.openxmlformats.org/officeDocument/2006/relationships/hyperlink" Target="https://drive.google.com/file/d/1za-F1KVoGGZe84W6Wfdkl9kT-reOe6ng/view?usp=sharing" TargetMode="External"/><Relationship Id="rId7" Type="http://schemas.openxmlformats.org/officeDocument/2006/relationships/hyperlink" Target="https://drive.google.com/file/d/1_b8jq_iS5HmGZaJf8l0YYCiJ4GOHE0du/view?usp=sharing" TargetMode="External"/><Relationship Id="rId8" Type="http://schemas.openxmlformats.org/officeDocument/2006/relationships/hyperlink" Target="https://drive.google.com/file/d/1LzwqOuD0PIGRVVxermoxBFFRWAB3z7Dj/view?usp=sharing" TargetMode="External"/><Relationship Id="rId1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7.38"/>
    <col customWidth="1" min="2" max="2" width="24.63"/>
    <col customWidth="1" min="3" max="4" width="28.5"/>
    <col customWidth="1" min="5" max="5" width="24.5"/>
    <col customWidth="1" min="6" max="6" width="22.0"/>
    <col customWidth="1" min="7" max="7" width="33.75"/>
    <col customWidth="1" min="8" max="8" width="22.0"/>
    <col customWidth="1" hidden="1" min="9" max="9" width="14.0"/>
    <col customWidth="1" min="10" max="10" width="34.88"/>
    <col customWidth="1" min="11" max="11" width="1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4" t="s">
        <v>7</v>
      </c>
      <c r="I2" s="2" t="s">
        <v>8</v>
      </c>
      <c r="J2" s="2" t="s">
        <v>9</v>
      </c>
      <c r="K2" s="2" t="s">
        <v>10</v>
      </c>
    </row>
    <row r="3">
      <c r="A3" s="1"/>
      <c r="B3" s="1"/>
      <c r="C3" s="1"/>
      <c r="D3" s="1"/>
      <c r="E3" s="1"/>
      <c r="F3" s="5"/>
      <c r="G3" s="6"/>
      <c r="H3" s="5"/>
      <c r="J3" s="7" t="s">
        <v>11</v>
      </c>
      <c r="K3" s="7"/>
    </row>
    <row r="4" ht="84.75" customHeight="1">
      <c r="A4" s="8" t="s">
        <v>12</v>
      </c>
      <c r="B4" s="9" t="s">
        <v>13</v>
      </c>
      <c r="C4" s="10" t="s">
        <v>14</v>
      </c>
      <c r="D4" s="11" t="s">
        <v>15</v>
      </c>
      <c r="E4" s="11" t="s">
        <v>16</v>
      </c>
      <c r="F4" s="12" t="s">
        <v>17</v>
      </c>
      <c r="G4" s="11" t="s">
        <v>18</v>
      </c>
      <c r="H4" s="13" t="s">
        <v>19</v>
      </c>
      <c r="I4" s="8" t="s">
        <v>20</v>
      </c>
      <c r="J4" s="14" t="s">
        <v>21</v>
      </c>
      <c r="K4" s="15">
        <v>45705.0</v>
      </c>
    </row>
    <row r="5" ht="84.75" customHeight="1">
      <c r="A5" s="8" t="s">
        <v>22</v>
      </c>
      <c r="B5" s="9" t="s">
        <v>23</v>
      </c>
      <c r="C5" s="10" t="s">
        <v>24</v>
      </c>
      <c r="D5" s="11" t="s">
        <v>25</v>
      </c>
      <c r="E5" s="16" t="s">
        <v>26</v>
      </c>
      <c r="F5" s="12" t="s">
        <v>17</v>
      </c>
      <c r="G5" s="11" t="s">
        <v>27</v>
      </c>
      <c r="H5" s="13" t="s">
        <v>28</v>
      </c>
      <c r="I5" s="8"/>
      <c r="J5" s="17"/>
      <c r="K5" s="15">
        <v>45705.0</v>
      </c>
    </row>
    <row r="6" ht="82.5" customHeight="1">
      <c r="A6" s="8" t="s">
        <v>29</v>
      </c>
      <c r="B6" s="9" t="s">
        <v>30</v>
      </c>
      <c r="C6" s="10" t="s">
        <v>31</v>
      </c>
      <c r="D6" s="11" t="s">
        <v>32</v>
      </c>
      <c r="E6" s="11" t="s">
        <v>33</v>
      </c>
      <c r="F6" s="12" t="s">
        <v>17</v>
      </c>
      <c r="G6" s="11" t="s">
        <v>34</v>
      </c>
      <c r="H6" s="18" t="s">
        <v>28</v>
      </c>
      <c r="I6" s="8"/>
      <c r="J6" s="14" t="s">
        <v>35</v>
      </c>
      <c r="K6" s="15">
        <v>45705.0</v>
      </c>
    </row>
    <row r="7" ht="74.25" customHeight="1">
      <c r="A7" s="8" t="s">
        <v>36</v>
      </c>
      <c r="B7" s="9" t="s">
        <v>37</v>
      </c>
      <c r="C7" s="19" t="s">
        <v>38</v>
      </c>
      <c r="D7" s="9" t="s">
        <v>39</v>
      </c>
      <c r="E7" s="9" t="s">
        <v>40</v>
      </c>
      <c r="F7" s="12" t="s">
        <v>17</v>
      </c>
      <c r="G7" s="11" t="s">
        <v>41</v>
      </c>
      <c r="H7" s="13" t="s">
        <v>28</v>
      </c>
      <c r="I7" s="8" t="s">
        <v>20</v>
      </c>
      <c r="J7" s="17"/>
      <c r="K7" s="15">
        <v>45705.0</v>
      </c>
    </row>
    <row r="8" ht="96.0" customHeight="1">
      <c r="A8" s="8" t="s">
        <v>42</v>
      </c>
      <c r="B8" s="9" t="s">
        <v>43</v>
      </c>
      <c r="C8" s="19" t="s">
        <v>44</v>
      </c>
      <c r="D8" s="11" t="s">
        <v>45</v>
      </c>
      <c r="E8" s="11" t="s">
        <v>46</v>
      </c>
      <c r="F8" s="12" t="s">
        <v>17</v>
      </c>
      <c r="G8" s="11" t="s">
        <v>47</v>
      </c>
      <c r="H8" s="13" t="s">
        <v>19</v>
      </c>
      <c r="I8" s="8"/>
      <c r="J8" s="17"/>
      <c r="K8" s="15">
        <v>45705.0</v>
      </c>
    </row>
    <row r="9" ht="79.5" customHeight="1">
      <c r="A9" s="8" t="s">
        <v>48</v>
      </c>
      <c r="B9" s="9" t="s">
        <v>49</v>
      </c>
      <c r="C9" s="10" t="s">
        <v>50</v>
      </c>
      <c r="D9" s="11" t="s">
        <v>51</v>
      </c>
      <c r="E9" s="11" t="s">
        <v>52</v>
      </c>
      <c r="F9" s="12" t="s">
        <v>17</v>
      </c>
      <c r="G9" s="11" t="s">
        <v>53</v>
      </c>
      <c r="H9" s="13" t="s">
        <v>19</v>
      </c>
      <c r="I9" s="8"/>
      <c r="J9" s="14" t="s">
        <v>54</v>
      </c>
      <c r="K9" s="15">
        <v>45706.0</v>
      </c>
    </row>
    <row r="10" ht="79.5" customHeight="1">
      <c r="A10" s="8" t="s">
        <v>55</v>
      </c>
      <c r="B10" s="9" t="s">
        <v>49</v>
      </c>
      <c r="C10" s="10" t="s">
        <v>56</v>
      </c>
      <c r="D10" s="11" t="s">
        <v>57</v>
      </c>
      <c r="E10" s="11" t="s">
        <v>58</v>
      </c>
      <c r="F10" s="12" t="s">
        <v>17</v>
      </c>
      <c r="G10" s="11" t="s">
        <v>59</v>
      </c>
      <c r="H10" s="13" t="s">
        <v>60</v>
      </c>
      <c r="I10" s="8" t="s">
        <v>20</v>
      </c>
      <c r="J10" s="14" t="s">
        <v>54</v>
      </c>
      <c r="K10" s="15">
        <v>45706.0</v>
      </c>
    </row>
    <row r="11" ht="69.0" customHeight="1">
      <c r="A11" s="8" t="s">
        <v>61</v>
      </c>
      <c r="B11" s="9" t="s">
        <v>62</v>
      </c>
      <c r="C11" s="10" t="s">
        <v>63</v>
      </c>
      <c r="D11" s="11" t="s">
        <v>64</v>
      </c>
      <c r="E11" s="11" t="s">
        <v>65</v>
      </c>
      <c r="F11" s="12" t="s">
        <v>17</v>
      </c>
      <c r="G11" s="11" t="s">
        <v>66</v>
      </c>
      <c r="H11" s="13" t="s">
        <v>60</v>
      </c>
      <c r="I11" s="8"/>
      <c r="J11" s="17"/>
      <c r="K11" s="15">
        <v>45706.0</v>
      </c>
    </row>
    <row r="12" ht="90.0" customHeight="1">
      <c r="A12" s="8" t="s">
        <v>67</v>
      </c>
      <c r="B12" s="9" t="s">
        <v>68</v>
      </c>
      <c r="C12" s="10" t="s">
        <v>69</v>
      </c>
      <c r="D12" s="11" t="s">
        <v>70</v>
      </c>
      <c r="E12" s="11" t="s">
        <v>71</v>
      </c>
      <c r="F12" s="12" t="s">
        <v>17</v>
      </c>
      <c r="G12" s="11" t="s">
        <v>72</v>
      </c>
      <c r="H12" s="13" t="s">
        <v>19</v>
      </c>
      <c r="I12" s="8" t="s">
        <v>20</v>
      </c>
      <c r="J12" s="14" t="s">
        <v>73</v>
      </c>
      <c r="K12" s="15">
        <v>45706.0</v>
      </c>
    </row>
    <row r="13" ht="71.25" customHeight="1">
      <c r="A13" s="8" t="s">
        <v>74</v>
      </c>
      <c r="B13" s="9" t="s">
        <v>75</v>
      </c>
      <c r="C13" s="10" t="s">
        <v>76</v>
      </c>
      <c r="D13" s="11" t="s">
        <v>77</v>
      </c>
      <c r="E13" s="11" t="s">
        <v>78</v>
      </c>
      <c r="F13" s="12" t="s">
        <v>17</v>
      </c>
      <c r="G13" s="11" t="s">
        <v>79</v>
      </c>
      <c r="H13" s="18" t="s">
        <v>19</v>
      </c>
      <c r="I13" s="8" t="s">
        <v>20</v>
      </c>
      <c r="J13" s="17"/>
      <c r="K13" s="15">
        <v>45706.0</v>
      </c>
    </row>
    <row r="14" ht="82.5" customHeight="1">
      <c r="A14" s="8" t="s">
        <v>80</v>
      </c>
      <c r="B14" s="9" t="s">
        <v>81</v>
      </c>
      <c r="C14" s="10" t="s">
        <v>82</v>
      </c>
      <c r="D14" s="11" t="s">
        <v>83</v>
      </c>
      <c r="E14" s="11" t="s">
        <v>84</v>
      </c>
      <c r="F14" s="12" t="s">
        <v>17</v>
      </c>
      <c r="G14" s="11" t="s">
        <v>85</v>
      </c>
      <c r="H14" s="18" t="s">
        <v>19</v>
      </c>
      <c r="I14" s="12" t="s">
        <v>20</v>
      </c>
      <c r="J14" s="14" t="s">
        <v>86</v>
      </c>
      <c r="K14" s="15">
        <v>45706.0</v>
      </c>
    </row>
    <row r="15" ht="85.5" customHeight="1">
      <c r="A15" s="8" t="s">
        <v>87</v>
      </c>
      <c r="B15" s="9" t="s">
        <v>88</v>
      </c>
      <c r="C15" s="10" t="s">
        <v>89</v>
      </c>
      <c r="D15" s="11" t="s">
        <v>90</v>
      </c>
      <c r="E15" s="11" t="s">
        <v>91</v>
      </c>
      <c r="F15" s="12" t="s">
        <v>17</v>
      </c>
      <c r="G15" s="11" t="s">
        <v>92</v>
      </c>
      <c r="H15" s="18" t="s">
        <v>60</v>
      </c>
      <c r="I15" s="12" t="s">
        <v>20</v>
      </c>
      <c r="J15" s="14" t="s">
        <v>93</v>
      </c>
      <c r="K15" s="15">
        <v>45706.0</v>
      </c>
    </row>
    <row r="16" ht="98.25" customHeight="1">
      <c r="A16" s="8" t="s">
        <v>94</v>
      </c>
      <c r="B16" s="9" t="s">
        <v>95</v>
      </c>
      <c r="C16" s="10" t="s">
        <v>96</v>
      </c>
      <c r="D16" s="11" t="s">
        <v>97</v>
      </c>
      <c r="E16" s="11" t="s">
        <v>98</v>
      </c>
      <c r="F16" s="12" t="s">
        <v>17</v>
      </c>
      <c r="G16" s="11" t="s">
        <v>99</v>
      </c>
      <c r="H16" s="18" t="s">
        <v>60</v>
      </c>
      <c r="I16" s="12" t="s">
        <v>20</v>
      </c>
      <c r="J16" s="14" t="s">
        <v>100</v>
      </c>
      <c r="K16" s="15">
        <v>45706.0</v>
      </c>
    </row>
    <row r="17">
      <c r="A17" s="8" t="s">
        <v>101</v>
      </c>
      <c r="B17" s="9" t="s">
        <v>102</v>
      </c>
      <c r="C17" s="10" t="s">
        <v>103</v>
      </c>
      <c r="D17" s="11" t="s">
        <v>104</v>
      </c>
      <c r="E17" s="11" t="s">
        <v>105</v>
      </c>
      <c r="F17" s="12" t="s">
        <v>17</v>
      </c>
      <c r="G17" s="11" t="s">
        <v>106</v>
      </c>
      <c r="H17" s="18" t="s">
        <v>60</v>
      </c>
      <c r="I17" s="12" t="s">
        <v>20</v>
      </c>
      <c r="J17" s="14" t="s">
        <v>107</v>
      </c>
      <c r="K17" s="15">
        <v>45706.0</v>
      </c>
    </row>
    <row r="18">
      <c r="A18" s="8" t="s">
        <v>108</v>
      </c>
      <c r="B18" s="9" t="s">
        <v>109</v>
      </c>
      <c r="C18" s="10" t="s">
        <v>110</v>
      </c>
      <c r="D18" s="11" t="s">
        <v>111</v>
      </c>
      <c r="E18" s="11" t="s">
        <v>112</v>
      </c>
      <c r="F18" s="12" t="s">
        <v>17</v>
      </c>
      <c r="G18" s="20" t="s">
        <v>113</v>
      </c>
      <c r="H18" s="18" t="s">
        <v>60</v>
      </c>
      <c r="I18" s="12" t="s">
        <v>20</v>
      </c>
      <c r="J18" s="14" t="s">
        <v>114</v>
      </c>
      <c r="K18" s="15">
        <v>45706.0</v>
      </c>
    </row>
    <row r="19" ht="65.25" customHeight="1">
      <c r="A19" s="8" t="s">
        <v>115</v>
      </c>
      <c r="B19" s="9" t="s">
        <v>116</v>
      </c>
      <c r="C19" s="10" t="s">
        <v>117</v>
      </c>
      <c r="D19" s="11" t="s">
        <v>118</v>
      </c>
      <c r="E19" s="20" t="s">
        <v>119</v>
      </c>
      <c r="F19" s="12" t="s">
        <v>17</v>
      </c>
      <c r="G19" s="20" t="s">
        <v>120</v>
      </c>
      <c r="H19" s="13" t="s">
        <v>19</v>
      </c>
      <c r="I19" s="12" t="s">
        <v>20</v>
      </c>
      <c r="J19" s="14" t="s">
        <v>121</v>
      </c>
      <c r="K19" s="15">
        <v>45706.0</v>
      </c>
    </row>
    <row r="20" ht="76.5" customHeight="1">
      <c r="A20" s="8" t="s">
        <v>122</v>
      </c>
      <c r="B20" s="9" t="s">
        <v>123</v>
      </c>
      <c r="C20" s="10" t="s">
        <v>124</v>
      </c>
      <c r="D20" s="11" t="s">
        <v>125</v>
      </c>
      <c r="E20" s="20" t="s">
        <v>126</v>
      </c>
      <c r="F20" s="12" t="s">
        <v>17</v>
      </c>
      <c r="G20" s="20" t="s">
        <v>127</v>
      </c>
      <c r="H20" s="13" t="s">
        <v>19</v>
      </c>
      <c r="I20" s="12" t="s">
        <v>20</v>
      </c>
      <c r="J20" s="14" t="s">
        <v>128</v>
      </c>
      <c r="K20" s="15">
        <v>45707.0</v>
      </c>
    </row>
    <row r="21" ht="55.5" customHeight="1">
      <c r="A21" s="8" t="s">
        <v>129</v>
      </c>
      <c r="B21" s="9" t="s">
        <v>130</v>
      </c>
      <c r="C21" s="10" t="s">
        <v>131</v>
      </c>
      <c r="D21" s="11" t="s">
        <v>132</v>
      </c>
      <c r="E21" s="20" t="s">
        <v>133</v>
      </c>
      <c r="F21" s="12" t="s">
        <v>17</v>
      </c>
      <c r="G21" s="20" t="s">
        <v>134</v>
      </c>
      <c r="H21" s="18" t="s">
        <v>28</v>
      </c>
      <c r="I21" s="12" t="s">
        <v>20</v>
      </c>
      <c r="J21" s="14" t="s">
        <v>135</v>
      </c>
      <c r="K21" s="15">
        <v>45707.0</v>
      </c>
    </row>
    <row r="22">
      <c r="A22" s="8" t="s">
        <v>136</v>
      </c>
      <c r="B22" s="21" t="s">
        <v>137</v>
      </c>
      <c r="C22" s="10" t="s">
        <v>138</v>
      </c>
      <c r="D22" s="11" t="s">
        <v>139</v>
      </c>
      <c r="E22" s="20" t="s">
        <v>140</v>
      </c>
      <c r="F22" s="12" t="s">
        <v>17</v>
      </c>
      <c r="G22" s="20" t="s">
        <v>134</v>
      </c>
      <c r="H22" s="13" t="s">
        <v>28</v>
      </c>
      <c r="I22" s="12" t="s">
        <v>20</v>
      </c>
      <c r="J22" s="17"/>
      <c r="K22" s="15">
        <v>45707.0</v>
      </c>
    </row>
    <row r="23" ht="84.75" customHeight="1">
      <c r="A23" s="8" t="s">
        <v>141</v>
      </c>
      <c r="B23" s="21" t="s">
        <v>142</v>
      </c>
      <c r="C23" s="10" t="s">
        <v>143</v>
      </c>
      <c r="D23" s="11" t="s">
        <v>144</v>
      </c>
      <c r="E23" s="20" t="s">
        <v>145</v>
      </c>
      <c r="F23" s="12" t="s">
        <v>17</v>
      </c>
      <c r="G23" s="20" t="s">
        <v>134</v>
      </c>
      <c r="H23" s="18" t="s">
        <v>28</v>
      </c>
      <c r="I23" s="12" t="s">
        <v>20</v>
      </c>
      <c r="J23" s="17"/>
      <c r="K23" s="15">
        <v>45707.0</v>
      </c>
    </row>
    <row r="24" ht="84.75" customHeight="1">
      <c r="A24" s="8" t="s">
        <v>146</v>
      </c>
      <c r="B24" s="21" t="s">
        <v>147</v>
      </c>
      <c r="C24" s="10" t="s">
        <v>148</v>
      </c>
      <c r="D24" s="11" t="s">
        <v>149</v>
      </c>
      <c r="E24" s="20" t="s">
        <v>150</v>
      </c>
      <c r="F24" s="12" t="s">
        <v>17</v>
      </c>
      <c r="G24" s="20" t="s">
        <v>151</v>
      </c>
      <c r="H24" s="13" t="s">
        <v>19</v>
      </c>
      <c r="I24" s="12"/>
      <c r="J24" s="14" t="s">
        <v>152</v>
      </c>
      <c r="K24" s="15">
        <v>45708.0</v>
      </c>
    </row>
  </sheetData>
  <mergeCells count="1">
    <mergeCell ref="I2:I3"/>
  </mergeCells>
  <conditionalFormatting sqref="F4:F24 H4:H24 J4:K24">
    <cfRule type="containsText" dxfId="0" priority="1" operator="containsText" text="PASS">
      <formula>NOT(ISERROR(SEARCH(("PASS"),(F4))))</formula>
    </cfRule>
  </conditionalFormatting>
  <conditionalFormatting sqref="F4:F24 H4:H24 J4:K24">
    <cfRule type="containsText" dxfId="1" priority="2" operator="containsText" text="Pending">
      <formula>NOT(ISERROR(SEARCH(("Pending"),(F4))))</formula>
    </cfRule>
  </conditionalFormatting>
  <conditionalFormatting sqref="F4:F24 H4:H24 J4:K24">
    <cfRule type="containsText" dxfId="2" priority="3" operator="containsText" text="FAIL">
      <formula>NOT(ISERROR(SEARCH(("FAIL"),(F4))))</formula>
    </cfRule>
  </conditionalFormatting>
  <dataValidations>
    <dataValidation type="list" allowBlank="1" showErrorMessage="1" sqref="H4:H24">
      <formula1>"Critical/ Blocker,Grave,Moderado,Leve"</formula1>
    </dataValidation>
    <dataValidation type="list" allowBlank="1" showErrorMessage="1" sqref="F4:F24 I4:I24">
      <formula1>"FAIL,PASS,EXECUTING,PENDING,BLOCKED"</formula1>
    </dataValidation>
  </dataValidations>
  <hyperlinks>
    <hyperlink r:id="rId1" ref="C4"/>
    <hyperlink r:id="rId2" ref="J4"/>
    <hyperlink r:id="rId3" ref="C5"/>
    <hyperlink r:id="rId4" ref="C6"/>
    <hyperlink r:id="rId5" ref="J6"/>
    <hyperlink r:id="rId6" ref="C7"/>
    <hyperlink r:id="rId7" ref="C8"/>
    <hyperlink r:id="rId8" ref="C9"/>
    <hyperlink r:id="rId9" ref="J9"/>
    <hyperlink r:id="rId10" ref="C10"/>
    <hyperlink r:id="rId11" ref="J10"/>
    <hyperlink r:id="rId12" ref="C11"/>
    <hyperlink r:id="rId13" ref="C12"/>
    <hyperlink r:id="rId14" ref="J12"/>
    <hyperlink r:id="rId15" ref="C13"/>
    <hyperlink r:id="rId16" ref="C14"/>
    <hyperlink r:id="rId17" ref="J14"/>
    <hyperlink r:id="rId18" ref="C15"/>
    <hyperlink r:id="rId19" ref="J15"/>
    <hyperlink r:id="rId20" ref="C16"/>
    <hyperlink r:id="rId21" ref="J16"/>
    <hyperlink r:id="rId22" ref="C17"/>
    <hyperlink r:id="rId23" ref="J17"/>
    <hyperlink r:id="rId24" ref="C18"/>
    <hyperlink r:id="rId25" ref="J18"/>
    <hyperlink r:id="rId26" ref="C19"/>
    <hyperlink r:id="rId27" ref="J19"/>
    <hyperlink r:id="rId28" ref="C20"/>
    <hyperlink r:id="rId29" ref="J20"/>
    <hyperlink r:id="rId30" ref="C21"/>
    <hyperlink r:id="rId31" ref="J21"/>
    <hyperlink r:id="rId32" ref="C22"/>
    <hyperlink r:id="rId33" ref="C23"/>
    <hyperlink r:id="rId34" ref="C24"/>
    <hyperlink r:id="rId35" ref="J24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88"/>
    <col customWidth="1" min="2" max="2" width="4.63"/>
    <col customWidth="1" min="4" max="4" width="20.0"/>
  </cols>
  <sheetData>
    <row r="1">
      <c r="A1" s="22" t="s">
        <v>153</v>
      </c>
    </row>
    <row r="2">
      <c r="D2" s="24" t="s">
        <v>155</v>
      </c>
    </row>
    <row r="3"/>
    <row r="4"/>
    <row r="5">
      <c r="I5" s="29" t="str">
        <f t="shared" ref="I5:I6" si="1">(F5+E5)/H5</f>
        <v>#DIV/0!</v>
      </c>
      <c r="J5" s="29" t="str">
        <f t="shared" ref="J5:J6" si="2">G5/H5</f>
        <v>#DIV/0!</v>
      </c>
    </row>
    <row r="6">
      <c r="D6" s="25"/>
      <c r="I6" s="31" t="str">
        <f t="shared" si="1"/>
        <v>#DIV/0!</v>
      </c>
      <c r="J6" s="31" t="str">
        <f t="shared" si="2"/>
        <v>#DIV/0!</v>
      </c>
    </row>
    <row r="7">
      <c r="D7" s="30"/>
      <c r="I7" s="29" t="str">
        <f>SUM(E7:F7,E8:F8,E10:F10)/SUM(H7,H8,H10)</f>
        <v>#DIV/0!</v>
      </c>
      <c r="J7" s="29" t="str">
        <f>SUM(G7+G8+G10)/SUM(H7+H8+H10)</f>
        <v>#DIV/0!</v>
      </c>
    </row>
    <row r="8">
      <c r="D8" s="30"/>
      <c r="I8" s="31"/>
      <c r="J8" s="31"/>
    </row>
    <row r="9">
      <c r="D9" s="32"/>
      <c r="I9" s="31" t="str">
        <f>(F9+E9)/H9</f>
        <v>#DIV/0!</v>
      </c>
      <c r="J9" s="31" t="str">
        <f>G9/H9</f>
        <v>#DIV/0!</v>
      </c>
    </row>
    <row r="10">
      <c r="D10" s="30"/>
      <c r="I10" s="31"/>
      <c r="J10" s="31"/>
    </row>
    <row r="11">
      <c r="D11" s="28"/>
      <c r="I11" s="31" t="str">
        <f t="shared" ref="I11:I12" si="3">(F11+E11)/H11</f>
        <v>#DIV/0!</v>
      </c>
      <c r="J11" s="31" t="str">
        <f t="shared" ref="J11:J12" si="4">G11/H11</f>
        <v>#DIV/0!</v>
      </c>
    </row>
    <row r="12">
      <c r="D12" s="33"/>
      <c r="I12" s="31" t="str">
        <f t="shared" si="3"/>
        <v>#DIV/0!</v>
      </c>
      <c r="J12" s="31" t="str">
        <f t="shared" si="4"/>
        <v>#DIV/0!</v>
      </c>
    </row>
    <row r="13"/>
    <row r="14">
      <c r="D14" s="24" t="s">
        <v>158</v>
      </c>
    </row>
    <row r="15"/>
    <row r="16"/>
    <row r="17">
      <c r="I17" s="29" t="str">
        <f t="shared" ref="I17:I18" si="5">(F17+E17)/H17</f>
        <v>#DIV/0!</v>
      </c>
      <c r="J17" s="29" t="str">
        <f t="shared" ref="J17:J18" si="6">G17/H17</f>
        <v>#DIV/0!</v>
      </c>
    </row>
    <row r="18">
      <c r="D18" s="25"/>
      <c r="I18" s="31" t="str">
        <f t="shared" si="5"/>
        <v>#DIV/0!</v>
      </c>
      <c r="J18" s="31" t="str">
        <f t="shared" si="6"/>
        <v>#DIV/0!</v>
      </c>
    </row>
    <row r="19">
      <c r="D19" s="30"/>
      <c r="I19" s="29" t="str">
        <f>SUM(E19:F19,E20:F20,E22:F22)/SUM(H19,H20,H22)</f>
        <v>#DIV/0!</v>
      </c>
      <c r="J19" s="29" t="str">
        <f>SUM(G19+G20+G22)/SUM(H19+H20+H22)</f>
        <v>#DIV/0!</v>
      </c>
    </row>
    <row r="20">
      <c r="D20" s="30"/>
      <c r="I20" s="31"/>
      <c r="J20" s="31"/>
    </row>
    <row r="21">
      <c r="D21" s="32"/>
      <c r="I21" s="31" t="str">
        <f>(F21+E21)/H21</f>
        <v>#DIV/0!</v>
      </c>
      <c r="J21" s="31" t="str">
        <f>G21/H21</f>
        <v>#DIV/0!</v>
      </c>
    </row>
    <row r="22">
      <c r="D22" s="30"/>
      <c r="I22" s="31"/>
      <c r="J22" s="31"/>
    </row>
    <row r="23">
      <c r="D23" s="28"/>
      <c r="I23" s="31" t="str">
        <f t="shared" ref="I23:I24" si="7">(F23+E23)/H23</f>
        <v>#DIV/0!</v>
      </c>
      <c r="J23" s="31" t="str">
        <f t="shared" ref="J23:J24" si="8">G23/H23</f>
        <v>#DIV/0!</v>
      </c>
    </row>
    <row r="24">
      <c r="D24" s="33"/>
      <c r="I24" s="31" t="str">
        <f t="shared" si="7"/>
        <v>#DIV/0!</v>
      </c>
      <c r="J24" s="31" t="str">
        <f t="shared" si="8"/>
        <v>#DIV/0!</v>
      </c>
    </row>
    <row r="26">
      <c r="D26" s="24" t="s">
        <v>159</v>
      </c>
    </row>
    <row r="27"/>
    <row r="28"/>
    <row r="29">
      <c r="I29" s="29" t="str">
        <f t="shared" ref="I29:I30" si="9">(F29+E29)/H29</f>
        <v>#DIV/0!</v>
      </c>
      <c r="J29" s="29" t="str">
        <f t="shared" ref="J29:J30" si="10">G29/H29</f>
        <v>#DIV/0!</v>
      </c>
    </row>
    <row r="30">
      <c r="D30" s="25"/>
      <c r="I30" s="31" t="str">
        <f t="shared" si="9"/>
        <v>#DIV/0!</v>
      </c>
      <c r="J30" s="31" t="str">
        <f t="shared" si="10"/>
        <v>#DIV/0!</v>
      </c>
    </row>
    <row r="31">
      <c r="D31" s="30"/>
      <c r="I31" s="29" t="str">
        <f>SUM(E31:F31,E32:F32,E34:F34)/SUM(H31,H32,H34)</f>
        <v>#DIV/0!</v>
      </c>
      <c r="J31" s="29" t="str">
        <f>SUM(G31+G32+G34)/SUM(H31+H32+H34)</f>
        <v>#DIV/0!</v>
      </c>
    </row>
    <row r="32">
      <c r="D32" s="30"/>
      <c r="I32" s="31"/>
      <c r="J32" s="31"/>
    </row>
    <row r="33">
      <c r="D33" s="32"/>
      <c r="I33" s="31" t="str">
        <f>(F33+E33)/H33</f>
        <v>#DIV/0!</v>
      </c>
      <c r="J33" s="31" t="str">
        <f>G33/H33</f>
        <v>#DIV/0!</v>
      </c>
    </row>
    <row r="34">
      <c r="D34" s="30"/>
      <c r="I34" s="31"/>
      <c r="J34" s="31"/>
    </row>
    <row r="35">
      <c r="D35" s="28"/>
      <c r="I35" s="31" t="str">
        <f t="shared" ref="I35:I36" si="11">(F35+E35)/H35</f>
        <v>#DIV/0!</v>
      </c>
      <c r="J35" s="31" t="str">
        <f t="shared" ref="J35:J36" si="12">G35/H35</f>
        <v>#DIV/0!</v>
      </c>
    </row>
    <row r="36">
      <c r="D36" s="33"/>
      <c r="I36" s="31" t="str">
        <f t="shared" si="11"/>
        <v>#DIV/0!</v>
      </c>
      <c r="J36" s="31" t="str">
        <f t="shared" si="12"/>
        <v>#DIV/0!</v>
      </c>
    </row>
    <row r="38">
      <c r="D38" s="24" t="s">
        <v>160</v>
      </c>
    </row>
    <row r="39"/>
    <row r="40"/>
    <row r="41">
      <c r="H41" s="34" t="str">
        <f t="shared" ref="H41:H42" si="13">E41/G41</f>
        <v>#DIV/0!</v>
      </c>
      <c r="I41" s="34" t="str">
        <f t="shared" ref="I41:I42" si="14">F41/G41</f>
        <v>#DIV/0!</v>
      </c>
    </row>
    <row r="42">
      <c r="D42" s="25"/>
      <c r="H42" s="34" t="str">
        <f t="shared" si="13"/>
        <v>#DIV/0!</v>
      </c>
      <c r="I42" s="34" t="str">
        <f t="shared" si="14"/>
        <v>#DIV/0!</v>
      </c>
    </row>
    <row r="43">
      <c r="D43" s="30"/>
      <c r="H43" s="34" t="str">
        <f>SUM(E43+E44+E46)/SUM(G43,G44,G46)</f>
        <v>#DIV/0!</v>
      </c>
      <c r="I43" s="34" t="str">
        <f>(F43+F44+F46)/(G43+G44+G46)</f>
        <v>#DIV/0!</v>
      </c>
    </row>
    <row r="44">
      <c r="D44" s="30"/>
    </row>
    <row r="45">
      <c r="D45" s="32"/>
      <c r="H45" s="34" t="str">
        <f>E45/G45</f>
        <v>#DIV/0!</v>
      </c>
      <c r="I45" s="34" t="str">
        <f>F45/G45</f>
        <v>#DIV/0!</v>
      </c>
    </row>
    <row r="46">
      <c r="D46" s="30"/>
    </row>
    <row r="47">
      <c r="D47" s="28"/>
      <c r="H47" s="34" t="str">
        <f t="shared" ref="H47:H48" si="15">E47/G47</f>
        <v>#DIV/0!</v>
      </c>
      <c r="I47" s="34" t="str">
        <f t="shared" ref="I47:I48" si="16">F47/G47</f>
        <v>#DIV/0!</v>
      </c>
    </row>
    <row r="48">
      <c r="D48" s="33"/>
      <c r="H48" s="34" t="str">
        <f t="shared" si="15"/>
        <v>#DIV/0!</v>
      </c>
      <c r="I48" s="34" t="str">
        <f t="shared" si="16"/>
        <v>#DIV/0!</v>
      </c>
    </row>
  </sheetData>
  <mergeCells count="5">
    <mergeCell ref="A1:J1"/>
    <mergeCell ref="D2:H2"/>
    <mergeCell ref="D14:H14"/>
    <mergeCell ref="D26:H26"/>
    <mergeCell ref="D38:H38"/>
  </mergeCell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20.38"/>
  </cols>
  <sheetData>
    <row r="2">
      <c r="B2" s="24" t="s">
        <v>161</v>
      </c>
      <c r="E2" s="30" t="s">
        <v>162</v>
      </c>
      <c r="F2" s="30"/>
      <c r="G2" s="30"/>
    </row>
    <row r="3">
      <c r="B3" s="30" t="s">
        <v>162</v>
      </c>
      <c r="C3" s="23">
        <f>Controle!B10+Controle!B7+Controle!B6</f>
        <v>3</v>
      </c>
      <c r="F3" s="24" t="s">
        <v>163</v>
      </c>
      <c r="G3" s="24" t="s">
        <v>164</v>
      </c>
    </row>
    <row r="4">
      <c r="B4" s="25" t="s">
        <v>165</v>
      </c>
      <c r="C4" s="23">
        <f>Controle!B3</f>
        <v>2</v>
      </c>
      <c r="E4" s="24" t="s">
        <v>166</v>
      </c>
      <c r="F4" s="35">
        <v>0.7777777777777778</v>
      </c>
      <c r="G4" s="35">
        <v>0.2222222222222222</v>
      </c>
    </row>
    <row r="5">
      <c r="B5" s="27" t="s">
        <v>167</v>
      </c>
      <c r="C5" s="23">
        <f>Controle!B4</f>
        <v>1</v>
      </c>
      <c r="E5" s="24" t="s">
        <v>158</v>
      </c>
      <c r="F5" s="36">
        <v>0.6666666666666666</v>
      </c>
      <c r="G5" s="36">
        <v>0.3333333333333333</v>
      </c>
    </row>
    <row r="6">
      <c r="B6" s="32" t="s">
        <v>168</v>
      </c>
      <c r="C6" s="23">
        <f>Controle!B9</f>
        <v>1</v>
      </c>
      <c r="E6" s="24" t="s">
        <v>159</v>
      </c>
      <c r="F6" s="36">
        <v>0.7222222222222222</v>
      </c>
      <c r="G6" s="36">
        <v>0.2777777777777778</v>
      </c>
    </row>
    <row r="7">
      <c r="B7" s="28" t="s">
        <v>169</v>
      </c>
      <c r="C7" s="23">
        <f>Controle!B5</f>
        <v>1</v>
      </c>
      <c r="E7" s="24" t="s">
        <v>155</v>
      </c>
      <c r="F7" s="36">
        <v>0.6666666666666666</v>
      </c>
      <c r="G7" s="36">
        <v>0.3333333333333333</v>
      </c>
    </row>
    <row r="8">
      <c r="B8" s="33" t="s">
        <v>170</v>
      </c>
      <c r="C8" s="23">
        <f>Controle!B11</f>
        <v>1</v>
      </c>
    </row>
    <row r="9">
      <c r="E9" s="25" t="s">
        <v>165</v>
      </c>
    </row>
    <row r="10">
      <c r="F10" s="24" t="s">
        <v>163</v>
      </c>
      <c r="G10" s="24" t="s">
        <v>164</v>
      </c>
    </row>
    <row r="11">
      <c r="E11" s="24" t="s">
        <v>166</v>
      </c>
      <c r="F11" s="35">
        <v>0.3333333333333333</v>
      </c>
      <c r="G11" s="35">
        <v>0.6666666666666666</v>
      </c>
    </row>
    <row r="12">
      <c r="B12" s="24" t="s">
        <v>162</v>
      </c>
      <c r="E12" s="24" t="s">
        <v>158</v>
      </c>
      <c r="F12" s="36">
        <v>0.16666666666666666</v>
      </c>
      <c r="G12" s="36">
        <v>0.8333333333333334</v>
      </c>
    </row>
    <row r="13">
      <c r="B13" s="24" t="s">
        <v>165</v>
      </c>
      <c r="E13" s="24" t="s">
        <v>159</v>
      </c>
      <c r="F13" s="36">
        <v>0.3888888888888889</v>
      </c>
      <c r="G13" s="36">
        <v>0.6111111111111112</v>
      </c>
    </row>
    <row r="14">
      <c r="B14" s="24" t="s">
        <v>167</v>
      </c>
      <c r="E14" s="24" t="s">
        <v>155</v>
      </c>
      <c r="F14" s="36">
        <v>0.3888888888888889</v>
      </c>
      <c r="G14" s="36">
        <v>0.6111111111111112</v>
      </c>
    </row>
    <row r="15">
      <c r="B15" s="24" t="s">
        <v>168</v>
      </c>
      <c r="E15" s="27" t="s">
        <v>167</v>
      </c>
    </row>
    <row r="16">
      <c r="B16" s="24" t="s">
        <v>169</v>
      </c>
      <c r="F16" s="24" t="s">
        <v>163</v>
      </c>
      <c r="G16" s="24" t="s">
        <v>164</v>
      </c>
    </row>
    <row r="17">
      <c r="B17" s="24" t="s">
        <v>170</v>
      </c>
      <c r="E17" s="24" t="s">
        <v>166</v>
      </c>
      <c r="F17" s="35">
        <v>0.4666666666666667</v>
      </c>
      <c r="G17" s="35">
        <v>0.5333333333333333</v>
      </c>
    </row>
    <row r="18">
      <c r="E18" s="24" t="s">
        <v>158</v>
      </c>
      <c r="F18" s="36">
        <v>0.06666666666666667</v>
      </c>
      <c r="G18" s="36">
        <v>0.9333333333333333</v>
      </c>
    </row>
    <row r="19">
      <c r="E19" s="24" t="s">
        <v>159</v>
      </c>
      <c r="F19" s="36">
        <v>0.13333333333333333</v>
      </c>
      <c r="G19" s="36">
        <v>0.8666666666666667</v>
      </c>
    </row>
    <row r="20">
      <c r="E20" s="24" t="s">
        <v>155</v>
      </c>
      <c r="F20" s="36">
        <v>0.2</v>
      </c>
      <c r="G20" s="36">
        <v>0.8</v>
      </c>
    </row>
    <row r="21">
      <c r="E21" s="32" t="s">
        <v>168</v>
      </c>
    </row>
    <row r="22">
      <c r="F22" s="24" t="s">
        <v>163</v>
      </c>
      <c r="G22" s="24" t="s">
        <v>164</v>
      </c>
    </row>
    <row r="23">
      <c r="E23" s="24" t="s">
        <v>166</v>
      </c>
      <c r="F23" s="35">
        <v>0.75</v>
      </c>
      <c r="G23" s="35">
        <v>0.25</v>
      </c>
    </row>
    <row r="24">
      <c r="E24" s="24" t="s">
        <v>158</v>
      </c>
      <c r="F24" s="36">
        <v>0.5</v>
      </c>
      <c r="G24" s="36">
        <v>0.5</v>
      </c>
    </row>
    <row r="25">
      <c r="E25" s="24" t="s">
        <v>159</v>
      </c>
      <c r="F25" s="36">
        <v>0.75</v>
      </c>
      <c r="G25" s="36">
        <v>0.25</v>
      </c>
    </row>
    <row r="26">
      <c r="E26" s="24" t="s">
        <v>155</v>
      </c>
      <c r="F26" s="36">
        <v>0.5</v>
      </c>
      <c r="G26" s="36">
        <v>0.5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8.88"/>
    <col customWidth="1" min="2" max="2" width="23.13"/>
    <col customWidth="1" min="3" max="3" width="0.38"/>
    <col customWidth="1" min="4" max="4" width="31.5"/>
    <col customWidth="1" min="5" max="6" width="35.25"/>
    <col customWidth="1" min="7" max="7" width="37.63"/>
    <col customWidth="1" min="8" max="9" width="19.88"/>
    <col customWidth="1" hidden="1" min="10" max="10" width="14.0"/>
    <col customWidth="1" min="11" max="11" width="3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2" t="s">
        <v>171</v>
      </c>
      <c r="C2" s="2" t="s">
        <v>2</v>
      </c>
      <c r="D2" s="2" t="s">
        <v>172</v>
      </c>
      <c r="E2" s="2" t="s">
        <v>173</v>
      </c>
      <c r="F2" s="2" t="s">
        <v>4</v>
      </c>
      <c r="G2" s="3" t="s">
        <v>6</v>
      </c>
      <c r="H2" s="4" t="s">
        <v>7</v>
      </c>
      <c r="I2" s="37" t="s">
        <v>174</v>
      </c>
      <c r="J2" s="2" t="s">
        <v>8</v>
      </c>
      <c r="K2" s="2" t="s">
        <v>9</v>
      </c>
    </row>
    <row r="3">
      <c r="A3" s="1"/>
      <c r="B3" s="1"/>
      <c r="C3" s="1"/>
      <c r="D3" s="1"/>
      <c r="E3" s="1"/>
      <c r="F3" s="1"/>
      <c r="G3" s="6"/>
      <c r="H3" s="5"/>
      <c r="I3" s="5"/>
      <c r="K3" s="7" t="s">
        <v>11</v>
      </c>
    </row>
    <row r="4" ht="115.5" customHeight="1">
      <c r="A4" s="8" t="s">
        <v>175</v>
      </c>
      <c r="B4" s="9" t="s">
        <v>176</v>
      </c>
      <c r="C4" s="38"/>
      <c r="D4" s="11" t="s">
        <v>177</v>
      </c>
      <c r="E4" s="11" t="s">
        <v>178</v>
      </c>
      <c r="F4" s="11" t="s">
        <v>179</v>
      </c>
      <c r="G4" s="11" t="s">
        <v>180</v>
      </c>
      <c r="H4" s="13" t="s">
        <v>19</v>
      </c>
      <c r="I4" s="13" t="s">
        <v>181</v>
      </c>
      <c r="J4" s="8"/>
      <c r="K4" s="14" t="s">
        <v>182</v>
      </c>
    </row>
    <row r="5" ht="83.25" customHeight="1">
      <c r="A5" s="8" t="s">
        <v>183</v>
      </c>
      <c r="B5" s="9" t="s">
        <v>176</v>
      </c>
      <c r="C5" s="38"/>
      <c r="D5" s="11" t="s">
        <v>184</v>
      </c>
      <c r="E5" s="11" t="s">
        <v>185</v>
      </c>
      <c r="F5" s="11" t="s">
        <v>186</v>
      </c>
      <c r="G5" s="11" t="s">
        <v>187</v>
      </c>
      <c r="H5" s="13" t="s">
        <v>19</v>
      </c>
      <c r="I5" s="13" t="s">
        <v>181</v>
      </c>
      <c r="J5" s="8"/>
      <c r="K5" s="14" t="s">
        <v>188</v>
      </c>
    </row>
    <row r="6" ht="83.25" customHeight="1">
      <c r="A6" s="8" t="s">
        <v>189</v>
      </c>
      <c r="B6" s="9" t="s">
        <v>190</v>
      </c>
      <c r="C6" s="38"/>
      <c r="D6" s="11" t="s">
        <v>191</v>
      </c>
      <c r="E6" s="11" t="s">
        <v>192</v>
      </c>
      <c r="F6" s="11" t="s">
        <v>193</v>
      </c>
      <c r="G6" s="11" t="s">
        <v>194</v>
      </c>
      <c r="H6" s="13" t="s">
        <v>19</v>
      </c>
      <c r="I6" s="13" t="s">
        <v>181</v>
      </c>
      <c r="J6" s="8"/>
      <c r="K6" s="14" t="s">
        <v>195</v>
      </c>
    </row>
    <row r="7">
      <c r="A7" s="8" t="s">
        <v>196</v>
      </c>
      <c r="B7" s="9" t="s">
        <v>197</v>
      </c>
      <c r="C7" s="10" t="s">
        <v>198</v>
      </c>
      <c r="D7" s="11" t="s">
        <v>199</v>
      </c>
      <c r="E7" s="16" t="s">
        <v>200</v>
      </c>
      <c r="F7" s="16" t="s">
        <v>201</v>
      </c>
      <c r="G7" s="11" t="s">
        <v>202</v>
      </c>
      <c r="H7" s="13" t="s">
        <v>60</v>
      </c>
      <c r="I7" s="13" t="s">
        <v>181</v>
      </c>
      <c r="J7" s="8"/>
      <c r="K7" s="14" t="s">
        <v>203</v>
      </c>
    </row>
    <row r="8" ht="81.75" customHeight="1">
      <c r="A8" s="8" t="s">
        <v>204</v>
      </c>
      <c r="B8" s="9" t="s">
        <v>197</v>
      </c>
      <c r="C8" s="11" t="s">
        <v>205</v>
      </c>
      <c r="D8" s="11" t="s">
        <v>206</v>
      </c>
      <c r="E8" s="11" t="s">
        <v>207</v>
      </c>
      <c r="F8" s="11" t="s">
        <v>208</v>
      </c>
      <c r="G8" s="11" t="s">
        <v>209</v>
      </c>
      <c r="H8" s="13" t="s">
        <v>19</v>
      </c>
      <c r="I8" s="13" t="s">
        <v>181</v>
      </c>
      <c r="J8" s="8"/>
      <c r="K8" s="14" t="s">
        <v>210</v>
      </c>
    </row>
    <row r="9">
      <c r="A9" s="8" t="s">
        <v>211</v>
      </c>
      <c r="B9" s="9" t="s">
        <v>197</v>
      </c>
      <c r="C9" s="16" t="s">
        <v>212</v>
      </c>
      <c r="D9" s="9" t="s">
        <v>213</v>
      </c>
      <c r="E9" s="16" t="s">
        <v>214</v>
      </c>
      <c r="F9" s="9" t="s">
        <v>215</v>
      </c>
      <c r="G9" s="11" t="s">
        <v>216</v>
      </c>
      <c r="H9" s="13" t="s">
        <v>19</v>
      </c>
      <c r="I9" s="13" t="s">
        <v>181</v>
      </c>
      <c r="J9" s="8" t="s">
        <v>20</v>
      </c>
      <c r="K9" s="14" t="s">
        <v>217</v>
      </c>
    </row>
    <row r="10" ht="59.25" customHeight="1">
      <c r="A10" s="8" t="s">
        <v>218</v>
      </c>
      <c r="B10" s="9" t="s">
        <v>197</v>
      </c>
      <c r="C10" s="16" t="s">
        <v>219</v>
      </c>
      <c r="D10" s="11" t="s">
        <v>220</v>
      </c>
      <c r="E10" s="11" t="s">
        <v>221</v>
      </c>
      <c r="F10" s="11" t="s">
        <v>222</v>
      </c>
      <c r="G10" s="11" t="s">
        <v>223</v>
      </c>
      <c r="H10" s="13" t="s">
        <v>19</v>
      </c>
      <c r="I10" s="13" t="s">
        <v>181</v>
      </c>
      <c r="J10" s="8"/>
      <c r="K10" s="39" t="s">
        <v>224</v>
      </c>
    </row>
    <row r="11" ht="74.25" customHeight="1">
      <c r="A11" s="8" t="s">
        <v>225</v>
      </c>
      <c r="B11" s="9" t="s">
        <v>197</v>
      </c>
      <c r="C11" s="11" t="s">
        <v>226</v>
      </c>
      <c r="D11" s="11" t="s">
        <v>227</v>
      </c>
      <c r="E11" s="11" t="s">
        <v>228</v>
      </c>
      <c r="F11" s="11" t="s">
        <v>229</v>
      </c>
      <c r="G11" s="11" t="s">
        <v>230</v>
      </c>
      <c r="H11" s="13" t="s">
        <v>19</v>
      </c>
      <c r="I11" s="13" t="s">
        <v>181</v>
      </c>
      <c r="J11" s="8" t="s">
        <v>20</v>
      </c>
      <c r="K11" s="14" t="s">
        <v>231</v>
      </c>
    </row>
    <row r="12" ht="60.0" customHeight="1">
      <c r="A12" s="8"/>
      <c r="B12" s="9"/>
      <c r="C12" s="11"/>
      <c r="D12" s="11"/>
      <c r="E12" s="11"/>
      <c r="F12" s="11"/>
      <c r="G12" s="11"/>
      <c r="H12" s="13"/>
      <c r="I12" s="13"/>
      <c r="J12" s="8"/>
      <c r="K12" s="17"/>
    </row>
  </sheetData>
  <mergeCells count="1">
    <mergeCell ref="J2:J3"/>
  </mergeCells>
  <conditionalFormatting sqref="H4:I12 K4:K12">
    <cfRule type="containsText" dxfId="0" priority="1" operator="containsText" text="PASS">
      <formula>NOT(ISERROR(SEARCH(("PASS"),(H4))))</formula>
    </cfRule>
  </conditionalFormatting>
  <conditionalFormatting sqref="H4:I12 K4:K12">
    <cfRule type="containsText" dxfId="1" priority="2" operator="containsText" text="Pending">
      <formula>NOT(ISERROR(SEARCH(("Pending"),(H4))))</formula>
    </cfRule>
  </conditionalFormatting>
  <conditionalFormatting sqref="H4:I12 K4:K12">
    <cfRule type="containsText" dxfId="2" priority="3" operator="containsText" text="FAIL">
      <formula>NOT(ISERROR(SEARCH(("FAIL"),(H4))))</formula>
    </cfRule>
  </conditionalFormatting>
  <dataValidations>
    <dataValidation type="list" allowBlank="1" showErrorMessage="1" sqref="I4:I11">
      <formula1>"Critical/ Blocker,Aberto,Em Andamento,Corrigido"</formula1>
    </dataValidation>
    <dataValidation type="list" allowBlank="1" showErrorMessage="1" sqref="H4:H11">
      <formula1>"Critical/ Blocker,Grave,Moderado,Leve"</formula1>
    </dataValidation>
    <dataValidation type="list" allowBlank="1" showErrorMessage="1" sqref="J4:J11">
      <formula1>"FAIL,PASS,EXECUTING,PENDING,BLOCKED"</formula1>
    </dataValidation>
  </dataValidations>
  <hyperlinks>
    <hyperlink r:id="rId1" ref="K4"/>
    <hyperlink r:id="rId2" ref="K5"/>
    <hyperlink r:id="rId3" ref="K6"/>
    <hyperlink r:id="rId4" ref="C7"/>
    <hyperlink r:id="rId5" ref="K7"/>
    <hyperlink r:id="rId6" ref="K8"/>
    <hyperlink r:id="rId7" ref="K9"/>
    <hyperlink r:id="rId8" ref="K10"/>
    <hyperlink r:id="rId9" ref="K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"/>
</worksheet>
</file>