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thuillier/Desktop/Rugby/"/>
    </mc:Choice>
  </mc:AlternateContent>
  <xr:revisionPtr revIDLastSave="0" documentId="13_ncr:1_{1BC6BA29-92D4-BC47-811A-04AE8EA84BF8}" xr6:coauthVersionLast="45" xr6:coauthVersionMax="45" xr10:uidLastSave="{00000000-0000-0000-0000-000000000000}"/>
  <bookViews>
    <workbookView xWindow="8640" yWindow="460" windowWidth="20160" windowHeight="15960" activeTab="1" xr2:uid="{5CA90A26-CD49-0140-A5DE-DD22684F70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0" i="2" l="1"/>
  <c r="O48" i="2"/>
  <c r="O49" i="2"/>
  <c r="N50" i="2"/>
  <c r="M50" i="2"/>
  <c r="M49" i="2"/>
  <c r="N49" i="2"/>
  <c r="F49" i="2"/>
  <c r="O50" i="1"/>
  <c r="N50" i="1"/>
  <c r="O49" i="1"/>
  <c r="N49" i="1"/>
  <c r="M49" i="1"/>
  <c r="F49" i="1"/>
  <c r="O48" i="1" l="1"/>
  <c r="N48" i="1"/>
  <c r="M46" i="1"/>
  <c r="M47" i="1"/>
  <c r="M48" i="1"/>
  <c r="F48" i="1"/>
  <c r="F48" i="2"/>
  <c r="M48" i="2" s="1"/>
  <c r="N48" i="2" l="1"/>
  <c r="K48" i="1" l="1"/>
  <c r="K49" i="1"/>
  <c r="F47" i="2"/>
  <c r="M47" i="2" s="1"/>
  <c r="O47" i="2"/>
  <c r="N47" i="1"/>
  <c r="O47" i="1"/>
  <c r="F47" i="1"/>
  <c r="N47" i="2" l="1"/>
  <c r="O46" i="2"/>
  <c r="O46" i="1"/>
  <c r="N46" i="1"/>
  <c r="F46" i="1"/>
  <c r="F46" i="2"/>
  <c r="M46" i="2" s="1"/>
  <c r="N51" i="1" l="1"/>
  <c r="O51" i="1"/>
  <c r="N46" i="2"/>
  <c r="K46" i="1"/>
  <c r="K47" i="1"/>
  <c r="O42" i="1" l="1"/>
  <c r="O43" i="1"/>
  <c r="O44" i="1"/>
  <c r="O45" i="1"/>
  <c r="N42" i="1"/>
  <c r="N43" i="1"/>
  <c r="N44" i="1"/>
  <c r="N45" i="1"/>
  <c r="M42" i="1"/>
  <c r="M43" i="1"/>
  <c r="M44" i="1"/>
  <c r="M45" i="1"/>
  <c r="F42" i="1"/>
  <c r="F43" i="1"/>
  <c r="F44" i="1"/>
  <c r="F45" i="1"/>
  <c r="F42" i="2" l="1"/>
  <c r="F43" i="2"/>
  <c r="F44" i="2"/>
  <c r="F45" i="2"/>
  <c r="M45" i="2" s="1"/>
  <c r="M44" i="2" l="1"/>
  <c r="N44" i="2"/>
  <c r="O44" i="2"/>
  <c r="M43" i="2"/>
  <c r="N43" i="2"/>
  <c r="O43" i="2"/>
  <c r="N45" i="2"/>
  <c r="N42" i="2"/>
  <c r="O42" i="2"/>
  <c r="M42" i="2"/>
  <c r="O45" i="2"/>
  <c r="O5" i="2"/>
  <c r="O9" i="2"/>
  <c r="O13" i="2"/>
  <c r="O17" i="2"/>
  <c r="O21" i="2"/>
  <c r="O25" i="2"/>
  <c r="O29" i="2"/>
  <c r="O33" i="2"/>
  <c r="O40" i="2"/>
  <c r="M4" i="2"/>
  <c r="N5" i="2"/>
  <c r="M6" i="2"/>
  <c r="M8" i="2"/>
  <c r="N9" i="2"/>
  <c r="M10" i="2"/>
  <c r="M12" i="2"/>
  <c r="N13" i="2"/>
  <c r="M14" i="2"/>
  <c r="M16" i="2"/>
  <c r="N17" i="2"/>
  <c r="M18" i="2"/>
  <c r="M20" i="2"/>
  <c r="N21" i="2"/>
  <c r="M22" i="2"/>
  <c r="M24" i="2"/>
  <c r="N25" i="2"/>
  <c r="M26" i="2"/>
  <c r="M28" i="2"/>
  <c r="N29" i="2"/>
  <c r="M30" i="2"/>
  <c r="M32" i="2"/>
  <c r="N33" i="2"/>
  <c r="M34" i="2"/>
  <c r="M39" i="2"/>
  <c r="N40" i="2"/>
  <c r="M41" i="2"/>
  <c r="O2" i="2"/>
  <c r="N2" i="2"/>
  <c r="M2" i="2"/>
  <c r="F41" i="2"/>
  <c r="O41" i="2" s="1"/>
  <c r="F40" i="2"/>
  <c r="M40" i="2" s="1"/>
  <c r="F39" i="2"/>
  <c r="N39" i="2" s="1"/>
  <c r="F37" i="2"/>
  <c r="O37" i="2" s="1"/>
  <c r="F34" i="2"/>
  <c r="O34" i="2" s="1"/>
  <c r="F33" i="2"/>
  <c r="M33" i="2" s="1"/>
  <c r="F32" i="2"/>
  <c r="N32" i="2" s="1"/>
  <c r="F31" i="2"/>
  <c r="O31" i="2" s="1"/>
  <c r="F30" i="2"/>
  <c r="O30" i="2" s="1"/>
  <c r="F29" i="2"/>
  <c r="M29" i="2" s="1"/>
  <c r="F28" i="2"/>
  <c r="N28" i="2" s="1"/>
  <c r="F27" i="2"/>
  <c r="O27" i="2" s="1"/>
  <c r="F26" i="2"/>
  <c r="O26" i="2" s="1"/>
  <c r="F25" i="2"/>
  <c r="M25" i="2" s="1"/>
  <c r="F24" i="2"/>
  <c r="N24" i="2" s="1"/>
  <c r="F23" i="2"/>
  <c r="O23" i="2" s="1"/>
  <c r="F22" i="2"/>
  <c r="O22" i="2" s="1"/>
  <c r="F21" i="2"/>
  <c r="M21" i="2" s="1"/>
  <c r="F20" i="2"/>
  <c r="N20" i="2" s="1"/>
  <c r="F19" i="2"/>
  <c r="O19" i="2" s="1"/>
  <c r="F18" i="2"/>
  <c r="O18" i="2" s="1"/>
  <c r="F17" i="2"/>
  <c r="M17" i="2" s="1"/>
  <c r="F16" i="2"/>
  <c r="N16" i="2" s="1"/>
  <c r="F15" i="2"/>
  <c r="O15" i="2" s="1"/>
  <c r="F14" i="2"/>
  <c r="O14" i="2" s="1"/>
  <c r="F13" i="2"/>
  <c r="M13" i="2" s="1"/>
  <c r="F12" i="2"/>
  <c r="N12" i="2" s="1"/>
  <c r="F11" i="2"/>
  <c r="O11" i="2" s="1"/>
  <c r="F10" i="2"/>
  <c r="O10" i="2" s="1"/>
  <c r="F9" i="2"/>
  <c r="M9" i="2" s="1"/>
  <c r="F8" i="2"/>
  <c r="N8" i="2" s="1"/>
  <c r="F7" i="2"/>
  <c r="O7" i="2" s="1"/>
  <c r="F6" i="2"/>
  <c r="O6" i="2" s="1"/>
  <c r="F5" i="2"/>
  <c r="M5" i="2" s="1"/>
  <c r="F4" i="2"/>
  <c r="N4" i="2" s="1"/>
  <c r="F3" i="2"/>
  <c r="O3" i="2" s="1"/>
  <c r="F2" i="2"/>
  <c r="N37" i="2" l="1"/>
  <c r="N31" i="2"/>
  <c r="N27" i="2"/>
  <c r="N23" i="2"/>
  <c r="N19" i="2"/>
  <c r="N15" i="2"/>
  <c r="N11" i="2"/>
  <c r="N7" i="2"/>
  <c r="N3" i="2"/>
  <c r="O39" i="2"/>
  <c r="O32" i="2"/>
  <c r="O28" i="2"/>
  <c r="O24" i="2"/>
  <c r="O20" i="2"/>
  <c r="O16" i="2"/>
  <c r="O12" i="2"/>
  <c r="O8" i="2"/>
  <c r="O4" i="2"/>
  <c r="M37" i="2"/>
  <c r="M31" i="2"/>
  <c r="M27" i="2"/>
  <c r="M23" i="2"/>
  <c r="M19" i="2"/>
  <c r="M15" i="2"/>
  <c r="M11" i="2"/>
  <c r="M7" i="2"/>
  <c r="M3" i="2"/>
  <c r="N41" i="2"/>
  <c r="N34" i="2"/>
  <c r="N30" i="2"/>
  <c r="N26" i="2"/>
  <c r="N22" i="2"/>
  <c r="N18" i="2"/>
  <c r="N14" i="2"/>
  <c r="N10" i="2"/>
  <c r="N6" i="2"/>
  <c r="O2" i="1"/>
  <c r="K42" i="1" l="1"/>
  <c r="K43" i="1"/>
  <c r="K44" i="1"/>
  <c r="K45" i="1"/>
  <c r="O39" i="1"/>
  <c r="M41" i="1"/>
  <c r="M40" i="1"/>
  <c r="M39" i="1"/>
  <c r="O41" i="1" l="1"/>
  <c r="O40" i="1"/>
  <c r="M37" i="1" l="1"/>
  <c r="O37" i="1" s="1"/>
  <c r="M34" i="1" l="1"/>
  <c r="O34" i="1" l="1"/>
  <c r="F41" i="1"/>
  <c r="K34" i="1"/>
  <c r="N34" i="1" s="1"/>
  <c r="K35" i="1"/>
  <c r="K36" i="1"/>
  <c r="K37" i="1"/>
  <c r="N37" i="1" s="1"/>
  <c r="K38" i="1"/>
  <c r="K39" i="1"/>
  <c r="N39" i="1" s="1"/>
  <c r="K40" i="1"/>
  <c r="N40" i="1" s="1"/>
  <c r="K41" i="1"/>
  <c r="N41" i="1" s="1"/>
  <c r="O33" i="1" l="1"/>
  <c r="M31" i="1"/>
  <c r="O31" i="1" s="1"/>
  <c r="M32" i="1"/>
  <c r="M33" i="1"/>
  <c r="O32" i="1" l="1"/>
  <c r="K31" i="1"/>
  <c r="N31" i="1" s="1"/>
  <c r="K32" i="1"/>
  <c r="N32" i="1" s="1"/>
  <c r="K33" i="1"/>
  <c r="N33" i="1" s="1"/>
  <c r="M30" i="1"/>
  <c r="O30" i="1" s="1"/>
  <c r="N30" i="1"/>
  <c r="K30" i="1"/>
  <c r="M28" i="1"/>
  <c r="N28" i="1" s="1"/>
  <c r="O28" i="1"/>
  <c r="M29" i="1"/>
  <c r="O29" i="1" s="1"/>
  <c r="K28" i="1"/>
  <c r="K29" i="1"/>
  <c r="F25" i="1"/>
  <c r="M27" i="1"/>
  <c r="N27" i="1" s="1"/>
  <c r="M26" i="1"/>
  <c r="O26" i="1"/>
  <c r="M25" i="1"/>
  <c r="O25" i="1" s="1"/>
  <c r="N25" i="1"/>
  <c r="K25" i="1"/>
  <c r="K26" i="1"/>
  <c r="N26" i="1" s="1"/>
  <c r="K27" i="1"/>
  <c r="O6" i="1"/>
  <c r="O11" i="1"/>
  <c r="O15" i="1"/>
  <c r="O18" i="1"/>
  <c r="O23" i="1"/>
  <c r="K4" i="1"/>
  <c r="K5" i="1"/>
  <c r="K6" i="1"/>
  <c r="K7" i="1"/>
  <c r="K8" i="1"/>
  <c r="N8" i="1"/>
  <c r="K9" i="1"/>
  <c r="K10" i="1"/>
  <c r="K11" i="1"/>
  <c r="K12" i="1"/>
  <c r="N12" i="1" s="1"/>
  <c r="K13" i="1"/>
  <c r="K14" i="1"/>
  <c r="K15" i="1"/>
  <c r="N15" i="1" s="1"/>
  <c r="K16" i="1"/>
  <c r="N16" i="1" s="1"/>
  <c r="K17" i="1"/>
  <c r="K18" i="1"/>
  <c r="K19" i="1"/>
  <c r="K20" i="1"/>
  <c r="K21" i="1"/>
  <c r="K22" i="1"/>
  <c r="K23" i="1"/>
  <c r="K24" i="1"/>
  <c r="K2" i="1"/>
  <c r="K3" i="1"/>
  <c r="M2" i="1"/>
  <c r="M3" i="1"/>
  <c r="N3" i="1" s="1"/>
  <c r="M4" i="1"/>
  <c r="O4" i="1" s="1"/>
  <c r="N4" i="1"/>
  <c r="M5" i="1"/>
  <c r="N5" i="1" s="1"/>
  <c r="M6" i="1"/>
  <c r="N6" i="1"/>
  <c r="M7" i="1"/>
  <c r="N7" i="1" s="1"/>
  <c r="M8" i="1"/>
  <c r="O8" i="1" s="1"/>
  <c r="M9" i="1"/>
  <c r="O9" i="1" s="1"/>
  <c r="N9" i="1"/>
  <c r="M10" i="1"/>
  <c r="N10" i="1" s="1"/>
  <c r="M11" i="1"/>
  <c r="N11" i="1"/>
  <c r="M12" i="1"/>
  <c r="O12" i="1" s="1"/>
  <c r="M13" i="1"/>
  <c r="O13" i="1" s="1"/>
  <c r="N13" i="1"/>
  <c r="M14" i="1"/>
  <c r="N14" i="1" s="1"/>
  <c r="M15" i="1"/>
  <c r="M16" i="1"/>
  <c r="O16" i="1" s="1"/>
  <c r="M17" i="1"/>
  <c r="N17" i="1" s="1"/>
  <c r="M18" i="1"/>
  <c r="N18" i="1"/>
  <c r="M19" i="1"/>
  <c r="N19" i="1" s="1"/>
  <c r="M20" i="1"/>
  <c r="O20" i="1" s="1"/>
  <c r="M21" i="1"/>
  <c r="O21" i="1" s="1"/>
  <c r="N21" i="1"/>
  <c r="M22" i="1"/>
  <c r="N22" i="1" s="1"/>
  <c r="M23" i="1"/>
  <c r="N23" i="1"/>
  <c r="M24" i="1"/>
  <c r="O24" i="1" s="1"/>
  <c r="F22" i="1"/>
  <c r="F23" i="1"/>
  <c r="F24" i="1"/>
  <c r="F26" i="1"/>
  <c r="F27" i="1"/>
  <c r="F28" i="1"/>
  <c r="F2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0" i="1"/>
  <c r="F31" i="1"/>
  <c r="F32" i="1"/>
  <c r="F33" i="1"/>
  <c r="F34" i="1"/>
  <c r="F35" i="1"/>
  <c r="F36" i="1"/>
  <c r="F37" i="1"/>
  <c r="F38" i="1"/>
  <c r="F39" i="1"/>
  <c r="F40" i="1"/>
  <c r="F19" i="1"/>
  <c r="F20" i="1"/>
  <c r="F29" i="1"/>
  <c r="O19" i="1" l="1"/>
  <c r="O7" i="1"/>
  <c r="O22" i="1"/>
  <c r="O14" i="1"/>
  <c r="O10" i="1"/>
  <c r="O27" i="1"/>
  <c r="N29" i="1"/>
  <c r="O3" i="1"/>
  <c r="N24" i="1"/>
  <c r="O17" i="1"/>
  <c r="O5" i="1"/>
  <c r="N2" i="1"/>
  <c r="N20" i="1"/>
</calcChain>
</file>

<file path=xl/sharedStrings.xml><?xml version="1.0" encoding="utf-8"?>
<sst xmlns="http://schemas.openxmlformats.org/spreadsheetml/2006/main" count="381" uniqueCount="48">
  <si>
    <t>Team_A</t>
  </si>
  <si>
    <t>Team_B</t>
  </si>
  <si>
    <t>Margin</t>
  </si>
  <si>
    <t>Japan</t>
  </si>
  <si>
    <t>Russia</t>
  </si>
  <si>
    <t>Australia</t>
  </si>
  <si>
    <t>Fiji</t>
  </si>
  <si>
    <t>Day</t>
  </si>
  <si>
    <t>Predicted Margin</t>
  </si>
  <si>
    <t>True Margin</t>
  </si>
  <si>
    <t>Argentina</t>
  </si>
  <si>
    <t>France</t>
  </si>
  <si>
    <t>New Zealand</t>
  </si>
  <si>
    <t>South Africa</t>
  </si>
  <si>
    <t>Italy</t>
  </si>
  <si>
    <t>Ireland</t>
  </si>
  <si>
    <t>England</t>
  </si>
  <si>
    <t>Tonga</t>
  </si>
  <si>
    <t>Scotland</t>
  </si>
  <si>
    <t>Namibia</t>
  </si>
  <si>
    <t>Win</t>
  </si>
  <si>
    <t>Wales</t>
  </si>
  <si>
    <t>Georgia</t>
  </si>
  <si>
    <t>Uruguay</t>
  </si>
  <si>
    <t>Samoa</t>
  </si>
  <si>
    <t>Canada</t>
  </si>
  <si>
    <t>USA</t>
  </si>
  <si>
    <t xml:space="preserve"> </t>
  </si>
  <si>
    <t>Team_A_score</t>
  </si>
  <si>
    <t>Team_B_score</t>
  </si>
  <si>
    <t>A_predicted</t>
  </si>
  <si>
    <t>B_predicted</t>
  </si>
  <si>
    <t>A_%</t>
  </si>
  <si>
    <t>RP_%</t>
  </si>
  <si>
    <t>A_Brier</t>
  </si>
  <si>
    <t>RP_Brier</t>
  </si>
  <si>
    <t>Home_Rating</t>
  </si>
  <si>
    <t>Away_Rating</t>
  </si>
  <si>
    <t>Georiga</t>
  </si>
  <si>
    <t>QF</t>
  </si>
  <si>
    <t>QBE_Home</t>
  </si>
  <si>
    <t>QBE_Away</t>
  </si>
  <si>
    <t>Odds_BS</t>
  </si>
  <si>
    <t>ELOR_BS</t>
  </si>
  <si>
    <t>QBE_BS</t>
  </si>
  <si>
    <t>SF</t>
  </si>
  <si>
    <t>3rd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</si>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</sst>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 readingOrder="1"/>
    </xf>
    <xf numFmtId="0" fontId="0" fillId="2" borderId="0" xfId="0" applyFill="1" applyAlignment="1">
      <alignment horizontal="center"/>
    </xf>
    <xf numFmtId="0" fontId="4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825B-354C-6E43-9D0D-924CB713F785}">
  <dimension ref="A1:R54"/>
  <sheetViews>
    <sheetView topLeftCell="A28" workbookViewId="0">
      <selection activeCell="G49" sqref="G49:I49"/>
    </sheetView>
  </sheetViews>
  <sheetFormatPr baseColWidth="10" defaultRowHeight="16" x14ac:dyDescent="0.2"/>
  <cols>
    <col min="1" max="1" width="4.1640625" style="1" bestFit="1" customWidth="1"/>
    <col min="2" max="2" width="12" style="1" bestFit="1" customWidth="1"/>
    <col min="3" max="3" width="11.1640625" style="1" bestFit="1" customWidth="1"/>
    <col min="4" max="4" width="7" style="2" bestFit="1" customWidth="1"/>
    <col min="5" max="5" width="15.1640625" style="1" bestFit="1" customWidth="1"/>
    <col min="6" max="6" width="11.1640625" style="1" bestFit="1" customWidth="1"/>
    <col min="7" max="7" width="16.6640625" style="1" customWidth="1"/>
    <col min="8" max="8" width="15.6640625" style="1" customWidth="1"/>
    <col min="9" max="9" width="16.1640625" style="1" customWidth="1"/>
    <col min="10" max="10" width="14.5" style="1" customWidth="1"/>
    <col min="11" max="16384" width="10.83203125" style="1"/>
  </cols>
  <sheetData>
    <row r="1" spans="1:17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28</v>
      </c>
      <c r="H1" s="1" t="s">
        <v>30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20</v>
      </c>
      <c r="N1" s="4" t="s">
        <v>34</v>
      </c>
      <c r="O1" s="4" t="s">
        <v>35</v>
      </c>
      <c r="P1" s="8" t="s">
        <v>36</v>
      </c>
      <c r="Q1" s="8" t="s">
        <v>37</v>
      </c>
    </row>
    <row r="2" spans="1:17" x14ac:dyDescent="0.2">
      <c r="A2" s="1">
        <v>1</v>
      </c>
      <c r="B2" s="1" t="s">
        <v>3</v>
      </c>
      <c r="C2" s="1" t="s">
        <v>4</v>
      </c>
      <c r="D2" s="1">
        <v>39</v>
      </c>
      <c r="E2" s="1">
        <v>18.5</v>
      </c>
      <c r="F2" s="1">
        <f t="shared" ref="F2:F49" si="0">G2-I2</f>
        <v>20</v>
      </c>
      <c r="G2" s="3">
        <v>30</v>
      </c>
      <c r="H2" s="1">
        <v>40.225000000000001</v>
      </c>
      <c r="I2" s="3">
        <v>10</v>
      </c>
      <c r="J2" s="1">
        <v>15.519</v>
      </c>
      <c r="K2" s="1">
        <f>1/(1+10^((Q2-P2)/400))</f>
        <v>0.92526799006363425</v>
      </c>
      <c r="L2" s="1">
        <v>88</v>
      </c>
      <c r="M2" s="1">
        <f>IF(G2&gt;I2,1,0)</f>
        <v>1</v>
      </c>
      <c r="N2" s="1">
        <f>(M2-K2)^2</f>
        <v>5.5848733091290693E-3</v>
      </c>
      <c r="O2" s="1">
        <f>(M2-L2/100)^2</f>
        <v>1.44E-2</v>
      </c>
      <c r="P2" s="8">
        <v>2391.1480799999999</v>
      </c>
      <c r="Q2" s="8">
        <v>1954.0437300000001</v>
      </c>
    </row>
    <row r="3" spans="1:17" x14ac:dyDescent="0.2">
      <c r="A3" s="1">
        <v>2</v>
      </c>
      <c r="B3" s="1" t="s">
        <v>5</v>
      </c>
      <c r="C3" s="1" t="s">
        <v>6</v>
      </c>
      <c r="D3" s="1">
        <v>15</v>
      </c>
      <c r="E3" s="1">
        <v>13</v>
      </c>
      <c r="F3" s="1">
        <f t="shared" si="0"/>
        <v>18</v>
      </c>
      <c r="G3" s="3">
        <v>39</v>
      </c>
      <c r="H3" s="1">
        <v>32.880899999999997</v>
      </c>
      <c r="I3" s="3">
        <v>21</v>
      </c>
      <c r="J3" s="1">
        <v>17.526333000000001</v>
      </c>
      <c r="K3" s="1">
        <f>1/(1+10^((Q3-P3)/400))</f>
        <v>0.79379019741863444</v>
      </c>
      <c r="L3" s="1">
        <v>88</v>
      </c>
      <c r="M3" s="1">
        <f t="shared" ref="M3:M49" si="1">IF(G3&gt;I3,1,0)</f>
        <v>1</v>
      </c>
      <c r="N3" s="1">
        <f>(M3-K3)^2</f>
        <v>4.2522482680645762E-2</v>
      </c>
      <c r="O3" s="1">
        <f>(M3-L3/100)^2</f>
        <v>1.44E-2</v>
      </c>
      <c r="P3" s="8">
        <v>2549.79907</v>
      </c>
      <c r="Q3" s="8">
        <v>2315.6405</v>
      </c>
    </row>
    <row r="4" spans="1:17" x14ac:dyDescent="0.2">
      <c r="A4" s="1">
        <v>2</v>
      </c>
      <c r="B4" s="1" t="s">
        <v>10</v>
      </c>
      <c r="C4" s="1" t="s">
        <v>11</v>
      </c>
      <c r="D4" s="1">
        <v>-2</v>
      </c>
      <c r="E4" s="1">
        <v>-5.5</v>
      </c>
      <c r="F4" s="1">
        <f t="shared" si="0"/>
        <v>-2</v>
      </c>
      <c r="G4" s="3">
        <v>21</v>
      </c>
      <c r="H4" s="1">
        <v>20.446000000000002</v>
      </c>
      <c r="I4" s="3">
        <v>23</v>
      </c>
      <c r="J4" s="1">
        <v>26.611999999999998</v>
      </c>
      <c r="K4" s="1">
        <f t="shared" ref="K4:K49" si="2">1/(1+10^((Q4-P4)/400))</f>
        <v>0.2093105310425786</v>
      </c>
      <c r="L4" s="1">
        <v>30</v>
      </c>
      <c r="M4" s="1">
        <f t="shared" si="1"/>
        <v>0</v>
      </c>
      <c r="N4" s="1">
        <f t="shared" ref="N4:N34" si="3">(M4-K4)^2</f>
        <v>4.381089840532626E-2</v>
      </c>
      <c r="O4" s="1">
        <f>(M4-L4/100)^2</f>
        <v>0.09</v>
      </c>
      <c r="P4" s="8">
        <v>2198.4070499999998</v>
      </c>
      <c r="Q4" s="8">
        <v>2429.2930000000001</v>
      </c>
    </row>
    <row r="5" spans="1:17" x14ac:dyDescent="0.2">
      <c r="A5" s="1">
        <v>2</v>
      </c>
      <c r="B5" s="1" t="s">
        <v>12</v>
      </c>
      <c r="C5" s="1" t="s">
        <v>13</v>
      </c>
      <c r="D5" s="1">
        <v>6</v>
      </c>
      <c r="E5" s="1">
        <v>17</v>
      </c>
      <c r="F5" s="1">
        <f t="shared" si="0"/>
        <v>10</v>
      </c>
      <c r="G5" s="3">
        <v>23</v>
      </c>
      <c r="H5" s="1">
        <v>30.559750000000001</v>
      </c>
      <c r="I5" s="3">
        <v>13</v>
      </c>
      <c r="J5" s="1">
        <v>13.054</v>
      </c>
      <c r="K5" s="1">
        <f t="shared" si="2"/>
        <v>0.73773614659267872</v>
      </c>
      <c r="L5" s="1">
        <v>87</v>
      </c>
      <c r="M5" s="1">
        <f t="shared" si="1"/>
        <v>1</v>
      </c>
      <c r="N5" s="1">
        <f t="shared" si="3"/>
        <v>6.8782328804056908E-2</v>
      </c>
      <c r="O5" s="1">
        <f t="shared" ref="O5:O34" si="4">(M5-L5/100)^2</f>
        <v>1.6900000000000002E-2</v>
      </c>
      <c r="P5" s="8">
        <v>2830.4003499999999</v>
      </c>
      <c r="Q5" s="8">
        <v>2650.7352999999998</v>
      </c>
    </row>
    <row r="6" spans="1:17" x14ac:dyDescent="0.2">
      <c r="A6" s="1">
        <v>3</v>
      </c>
      <c r="B6" s="1" t="s">
        <v>14</v>
      </c>
      <c r="C6" s="1" t="s">
        <v>19</v>
      </c>
      <c r="D6" s="1">
        <v>30.5</v>
      </c>
      <c r="E6" s="1">
        <v>7.5</v>
      </c>
      <c r="F6" s="1">
        <f t="shared" si="0"/>
        <v>25</v>
      </c>
      <c r="G6" s="3">
        <v>47</v>
      </c>
      <c r="H6" s="1">
        <v>25.655999999999999</v>
      </c>
      <c r="I6" s="3">
        <v>22</v>
      </c>
      <c r="J6" s="1">
        <v>20.379000000000001</v>
      </c>
      <c r="K6" s="1">
        <f t="shared" si="2"/>
        <v>0.74362760816979379</v>
      </c>
      <c r="L6" s="1">
        <v>78</v>
      </c>
      <c r="M6" s="1">
        <f t="shared" si="1"/>
        <v>1</v>
      </c>
      <c r="N6" s="1">
        <f t="shared" si="3"/>
        <v>6.572680329274079E-2</v>
      </c>
      <c r="O6" s="1">
        <f t="shared" si="4"/>
        <v>4.8399999999999992E-2</v>
      </c>
      <c r="P6" s="8">
        <v>2075.30575</v>
      </c>
      <c r="Q6" s="8">
        <v>1890.31205</v>
      </c>
    </row>
    <row r="7" spans="1:17" x14ac:dyDescent="0.2">
      <c r="A7" s="1">
        <v>3</v>
      </c>
      <c r="B7" s="1" t="s">
        <v>15</v>
      </c>
      <c r="C7" s="1" t="s">
        <v>18</v>
      </c>
      <c r="D7" s="1">
        <v>8.5</v>
      </c>
      <c r="E7" s="1">
        <v>10.5</v>
      </c>
      <c r="F7" s="1">
        <f t="shared" si="0"/>
        <v>24</v>
      </c>
      <c r="G7" s="3">
        <v>27</v>
      </c>
      <c r="H7" s="1">
        <v>30.161999999999999</v>
      </c>
      <c r="I7" s="3">
        <v>3</v>
      </c>
      <c r="J7" s="1">
        <v>19.504999999999999</v>
      </c>
      <c r="K7" s="1">
        <f t="shared" si="2"/>
        <v>0.86154647016899355</v>
      </c>
      <c r="L7" s="1">
        <v>94</v>
      </c>
      <c r="M7" s="1">
        <f t="shared" si="1"/>
        <v>1</v>
      </c>
      <c r="N7" s="1">
        <f t="shared" si="3"/>
        <v>1.9169379922665392E-2</v>
      </c>
      <c r="O7" s="1">
        <f t="shared" si="4"/>
        <v>3.6000000000000064E-3</v>
      </c>
      <c r="P7" s="8">
        <v>2780.0395800000001</v>
      </c>
      <c r="Q7" s="8">
        <v>2462.4497099999999</v>
      </c>
    </row>
    <row r="8" spans="1:17" x14ac:dyDescent="0.2">
      <c r="A8" s="1">
        <v>3</v>
      </c>
      <c r="B8" s="1" t="s">
        <v>16</v>
      </c>
      <c r="C8" s="1" t="s">
        <v>17</v>
      </c>
      <c r="D8" s="1">
        <v>44.5</v>
      </c>
      <c r="E8" s="1">
        <v>18.5</v>
      </c>
      <c r="F8" s="1">
        <f t="shared" si="0"/>
        <v>32</v>
      </c>
      <c r="G8" s="3">
        <v>35</v>
      </c>
      <c r="H8" s="1">
        <v>33.256</v>
      </c>
      <c r="I8" s="3">
        <v>3</v>
      </c>
      <c r="J8" s="1">
        <v>14.454000000000001</v>
      </c>
      <c r="K8" s="1">
        <f t="shared" si="2"/>
        <v>0.98393114951619509</v>
      </c>
      <c r="L8" s="1">
        <v>100</v>
      </c>
      <c r="M8" s="1">
        <f t="shared" si="1"/>
        <v>1</v>
      </c>
      <c r="N8" s="1">
        <f t="shared" si="3"/>
        <v>2.5820795587087723E-4</v>
      </c>
      <c r="O8" s="1">
        <f t="shared" si="4"/>
        <v>0</v>
      </c>
      <c r="P8" s="8">
        <v>2809.8598000000002</v>
      </c>
      <c r="Q8" s="8">
        <v>2095.0678400000002</v>
      </c>
    </row>
    <row r="9" spans="1:17" x14ac:dyDescent="0.2">
      <c r="A9" s="1">
        <v>4</v>
      </c>
      <c r="B9" s="1" t="s">
        <v>22</v>
      </c>
      <c r="C9" s="1" t="s">
        <v>21</v>
      </c>
      <c r="D9" s="1">
        <v>-28.5</v>
      </c>
      <c r="E9" s="1">
        <v>-18.5</v>
      </c>
      <c r="F9" s="1">
        <f t="shared" si="0"/>
        <v>-29</v>
      </c>
      <c r="G9" s="3">
        <v>14</v>
      </c>
      <c r="H9" s="1">
        <v>8.6</v>
      </c>
      <c r="I9" s="3">
        <v>43</v>
      </c>
      <c r="J9" s="1">
        <v>28.218</v>
      </c>
      <c r="K9" s="1">
        <f t="shared" si="2"/>
        <v>4.7621715312031666E-2</v>
      </c>
      <c r="L9" s="1">
        <v>2</v>
      </c>
      <c r="M9" s="1">
        <f t="shared" si="1"/>
        <v>0</v>
      </c>
      <c r="N9" s="1">
        <f t="shared" si="3"/>
        <v>2.2678277692601912E-3</v>
      </c>
      <c r="O9" s="1">
        <f t="shared" si="4"/>
        <v>4.0000000000000002E-4</v>
      </c>
      <c r="P9" s="8">
        <v>2187.32978</v>
      </c>
      <c r="Q9" s="8">
        <v>2707.7315600000002</v>
      </c>
    </row>
    <row r="10" spans="1:17" x14ac:dyDescent="0.2">
      <c r="A10" s="1">
        <v>5</v>
      </c>
      <c r="B10" s="1" t="s">
        <v>4</v>
      </c>
      <c r="C10" s="1" t="s">
        <v>24</v>
      </c>
      <c r="D10" s="2">
        <v>-29</v>
      </c>
      <c r="E10" s="1">
        <v>-4.5</v>
      </c>
      <c r="F10" s="1">
        <f t="shared" si="0"/>
        <v>-25</v>
      </c>
      <c r="G10" s="3">
        <v>9</v>
      </c>
      <c r="H10" s="1">
        <v>21.09</v>
      </c>
      <c r="I10" s="3">
        <v>34</v>
      </c>
      <c r="J10" s="1">
        <v>24.273</v>
      </c>
      <c r="K10" s="1">
        <f t="shared" si="2"/>
        <v>0.36148345791015746</v>
      </c>
      <c r="L10" s="1">
        <v>56</v>
      </c>
      <c r="M10" s="1">
        <f t="shared" si="1"/>
        <v>0</v>
      </c>
      <c r="N10" s="1">
        <f t="shared" si="3"/>
        <v>0.13067029034268457</v>
      </c>
      <c r="O10" s="1">
        <f t="shared" si="4"/>
        <v>0.31360000000000005</v>
      </c>
      <c r="P10" s="8">
        <v>1944.94632</v>
      </c>
      <c r="Q10" s="8">
        <v>2043.77981</v>
      </c>
    </row>
    <row r="11" spans="1:17" x14ac:dyDescent="0.2">
      <c r="A11" s="1">
        <v>6</v>
      </c>
      <c r="B11" s="1" t="s">
        <v>6</v>
      </c>
      <c r="C11" s="1" t="s">
        <v>23</v>
      </c>
      <c r="D11" s="2">
        <v>31</v>
      </c>
      <c r="E11" s="1">
        <v>36.5</v>
      </c>
      <c r="F11" s="1">
        <f t="shared" si="0"/>
        <v>-3</v>
      </c>
      <c r="G11" s="3">
        <v>27</v>
      </c>
      <c r="H11" s="1">
        <v>47.182000000000002</v>
      </c>
      <c r="I11" s="3">
        <v>30</v>
      </c>
      <c r="J11" s="1">
        <v>15.996</v>
      </c>
      <c r="K11" s="1">
        <f t="shared" si="2"/>
        <v>0.83656815655165484</v>
      </c>
      <c r="L11" s="1">
        <v>92</v>
      </c>
      <c r="M11" s="1">
        <f t="shared" si="1"/>
        <v>0</v>
      </c>
      <c r="N11" s="1">
        <f t="shared" si="3"/>
        <v>0.6998462805562341</v>
      </c>
      <c r="O11" s="1">
        <f t="shared" si="4"/>
        <v>0.84640000000000004</v>
      </c>
      <c r="P11" s="8">
        <v>2298.6453799999999</v>
      </c>
      <c r="Q11" s="8">
        <v>2014.9795200000001</v>
      </c>
    </row>
    <row r="12" spans="1:17" x14ac:dyDescent="0.2">
      <c r="A12" s="1">
        <v>7</v>
      </c>
      <c r="B12" s="1" t="s">
        <v>25</v>
      </c>
      <c r="C12" s="1" t="s">
        <v>14</v>
      </c>
      <c r="D12" s="2">
        <v>-19</v>
      </c>
      <c r="E12" s="1">
        <v>-27.5</v>
      </c>
      <c r="F12" s="1">
        <f t="shared" si="0"/>
        <v>-41</v>
      </c>
      <c r="G12" s="3">
        <v>7</v>
      </c>
      <c r="H12" s="1">
        <v>15.83</v>
      </c>
      <c r="I12" s="3">
        <v>48</v>
      </c>
      <c r="J12" s="1">
        <v>25.178000000000001</v>
      </c>
      <c r="K12" s="1">
        <f t="shared" si="2"/>
        <v>0.13814360452622554</v>
      </c>
      <c r="L12" s="1">
        <v>1</v>
      </c>
      <c r="M12" s="1">
        <f t="shared" si="1"/>
        <v>0</v>
      </c>
      <c r="N12" s="1">
        <f t="shared" si="3"/>
        <v>1.90836554714982E-2</v>
      </c>
      <c r="O12" s="1">
        <f t="shared" si="4"/>
        <v>1E-4</v>
      </c>
      <c r="P12" s="8">
        <v>1781.0969299999999</v>
      </c>
      <c r="Q12" s="8">
        <v>2099.1385799999998</v>
      </c>
    </row>
    <row r="13" spans="1:17" x14ac:dyDescent="0.2">
      <c r="A13" s="1">
        <v>7</v>
      </c>
      <c r="B13" s="1" t="s">
        <v>16</v>
      </c>
      <c r="C13" s="1" t="s">
        <v>26</v>
      </c>
      <c r="D13" s="2">
        <v>33</v>
      </c>
      <c r="E13" s="1">
        <v>19</v>
      </c>
      <c r="F13" s="1">
        <f t="shared" si="0"/>
        <v>38</v>
      </c>
      <c r="G13" s="3">
        <v>45</v>
      </c>
      <c r="H13" s="1">
        <v>32.546999999999997</v>
      </c>
      <c r="I13" s="3">
        <v>7</v>
      </c>
      <c r="J13" s="1">
        <v>15.07</v>
      </c>
      <c r="K13" s="1">
        <f t="shared" si="2"/>
        <v>0.96876519998413058</v>
      </c>
      <c r="L13" s="1">
        <v>99</v>
      </c>
      <c r="M13" s="1">
        <f t="shared" si="1"/>
        <v>1</v>
      </c>
      <c r="N13" s="1">
        <f t="shared" si="3"/>
        <v>9.7561273203135659E-4</v>
      </c>
      <c r="O13" s="1">
        <f t="shared" si="4"/>
        <v>1.0000000000000018E-4</v>
      </c>
      <c r="P13" s="8">
        <v>2811.32683</v>
      </c>
      <c r="Q13" s="8">
        <v>2214.6949100000002</v>
      </c>
    </row>
    <row r="14" spans="1:17" x14ac:dyDescent="0.2">
      <c r="A14" s="1">
        <v>8</v>
      </c>
      <c r="B14" s="1" t="s">
        <v>10</v>
      </c>
      <c r="C14" s="1" t="s">
        <v>17</v>
      </c>
      <c r="D14" s="2">
        <v>27.5</v>
      </c>
      <c r="E14" s="1">
        <v>10</v>
      </c>
      <c r="F14" s="1">
        <f t="shared" si="0"/>
        <v>16</v>
      </c>
      <c r="G14" s="3">
        <v>28</v>
      </c>
      <c r="H14" s="1">
        <v>41.043999999999997</v>
      </c>
      <c r="I14" s="3">
        <v>12</v>
      </c>
      <c r="J14" s="1">
        <v>21.085999999999999</v>
      </c>
      <c r="K14" s="1">
        <f t="shared" si="2"/>
        <v>0.62949287242274743</v>
      </c>
      <c r="L14" s="1">
        <v>99</v>
      </c>
      <c r="M14" s="1">
        <f t="shared" si="1"/>
        <v>1</v>
      </c>
      <c r="N14" s="1">
        <f t="shared" si="3"/>
        <v>0.13727553158554651</v>
      </c>
      <c r="O14" s="1">
        <f t="shared" si="4"/>
        <v>1.0000000000000018E-4</v>
      </c>
      <c r="P14" s="8">
        <v>2185.6785100000002</v>
      </c>
      <c r="Q14" s="8">
        <v>2093.6008099999999</v>
      </c>
    </row>
    <row r="15" spans="1:17" x14ac:dyDescent="0.2">
      <c r="A15" s="1">
        <v>8</v>
      </c>
      <c r="B15" s="1" t="s">
        <v>3</v>
      </c>
      <c r="C15" s="1" t="s">
        <v>15</v>
      </c>
      <c r="D15" s="2">
        <v>-20.5</v>
      </c>
      <c r="E15" s="1">
        <v>-18.5</v>
      </c>
      <c r="F15" s="1">
        <f t="shared" si="0"/>
        <v>7</v>
      </c>
      <c r="G15" s="3">
        <v>19</v>
      </c>
      <c r="H15" s="1">
        <v>17.565000000000001</v>
      </c>
      <c r="I15" s="3">
        <v>12</v>
      </c>
      <c r="J15" s="1">
        <v>34.198</v>
      </c>
      <c r="K15" s="1">
        <f t="shared" si="2"/>
        <v>9.4808883686748932E-2</v>
      </c>
      <c r="L15" s="1">
        <v>10</v>
      </c>
      <c r="M15" s="1">
        <f t="shared" si="1"/>
        <v>1</v>
      </c>
      <c r="N15" s="1">
        <f t="shared" si="3"/>
        <v>0.81937095705242968</v>
      </c>
      <c r="O15" s="1">
        <f t="shared" si="4"/>
        <v>0.81</v>
      </c>
      <c r="P15" s="8">
        <v>2400.2454899999998</v>
      </c>
      <c r="Q15" s="8">
        <v>2792.20199</v>
      </c>
    </row>
    <row r="16" spans="1:17" x14ac:dyDescent="0.2">
      <c r="A16" s="1">
        <v>8</v>
      </c>
      <c r="B16" s="1" t="s">
        <v>19</v>
      </c>
      <c r="C16" s="1" t="s">
        <v>13</v>
      </c>
      <c r="D16" s="2">
        <v>-59.5</v>
      </c>
      <c r="E16" s="1">
        <v>-69.5</v>
      </c>
      <c r="F16" s="1">
        <f t="shared" si="0"/>
        <v>-54</v>
      </c>
      <c r="G16" s="3">
        <v>3</v>
      </c>
      <c r="H16" s="1">
        <v>10.816000000000001</v>
      </c>
      <c r="I16" s="3">
        <v>57</v>
      </c>
      <c r="J16" s="1">
        <v>54.976999999999997</v>
      </c>
      <c r="K16" s="1">
        <f t="shared" si="2"/>
        <v>1.199717957206535E-2</v>
      </c>
      <c r="L16" s="1">
        <v>1</v>
      </c>
      <c r="M16" s="1">
        <f t="shared" si="1"/>
        <v>0</v>
      </c>
      <c r="N16" s="1">
        <f t="shared" si="3"/>
        <v>1.4393231768438213E-4</v>
      </c>
      <c r="O16" s="1">
        <f t="shared" si="4"/>
        <v>1E-4</v>
      </c>
      <c r="P16" s="8">
        <v>1866.4792199999999</v>
      </c>
      <c r="Q16" s="8">
        <v>2632.75083</v>
      </c>
    </row>
    <row r="17" spans="1:17" x14ac:dyDescent="0.2">
      <c r="A17" s="1">
        <v>9</v>
      </c>
      <c r="B17" s="1" t="s">
        <v>22</v>
      </c>
      <c r="C17" s="1" t="s">
        <v>23</v>
      </c>
      <c r="D17" s="2">
        <v>14</v>
      </c>
      <c r="E17" s="1">
        <v>1</v>
      </c>
      <c r="F17" s="1">
        <f t="shared" si="0"/>
        <v>26</v>
      </c>
      <c r="G17" s="1">
        <v>33</v>
      </c>
      <c r="H17" s="1">
        <v>18.902000000000001</v>
      </c>
      <c r="I17" s="1">
        <v>7</v>
      </c>
      <c r="J17" s="1">
        <v>14.965</v>
      </c>
      <c r="K17" s="1">
        <f t="shared" si="2"/>
        <v>0.65767357873026278</v>
      </c>
      <c r="L17" s="1">
        <v>74</v>
      </c>
      <c r="M17" s="1">
        <f t="shared" si="1"/>
        <v>1</v>
      </c>
      <c r="N17" s="1">
        <f t="shared" si="3"/>
        <v>0.1171873786993456</v>
      </c>
      <c r="O17" s="1">
        <f t="shared" si="4"/>
        <v>6.7600000000000007E-2</v>
      </c>
      <c r="P17" s="8">
        <v>2177.5991600000002</v>
      </c>
      <c r="Q17" s="8">
        <v>2064.1711700000001</v>
      </c>
    </row>
    <row r="18" spans="1:17" x14ac:dyDescent="0.2">
      <c r="A18" s="1">
        <v>9</v>
      </c>
      <c r="B18" s="1" t="s">
        <v>5</v>
      </c>
      <c r="C18" s="1" t="s">
        <v>21</v>
      </c>
      <c r="D18" s="1">
        <v>-2</v>
      </c>
      <c r="E18" s="1">
        <v>-5</v>
      </c>
      <c r="F18" s="1">
        <f t="shared" si="0"/>
        <v>-4</v>
      </c>
      <c r="G18" s="1">
        <v>25</v>
      </c>
      <c r="H18" s="1">
        <v>20.885999999999999</v>
      </c>
      <c r="I18" s="1">
        <v>29</v>
      </c>
      <c r="J18" s="1">
        <v>15.853</v>
      </c>
      <c r="K18" s="1">
        <f t="shared" si="2"/>
        <v>0.29581337048524209</v>
      </c>
      <c r="L18" s="1">
        <v>55</v>
      </c>
      <c r="M18" s="1">
        <f t="shared" si="1"/>
        <v>0</v>
      </c>
      <c r="N18" s="1">
        <f t="shared" si="3"/>
        <v>8.750555015783909E-2</v>
      </c>
      <c r="O18" s="1">
        <f t="shared" si="4"/>
        <v>0.30250000000000005</v>
      </c>
      <c r="P18" s="8">
        <v>2566.7941900000001</v>
      </c>
      <c r="Q18" s="8">
        <v>2717.46218</v>
      </c>
    </row>
    <row r="19" spans="1:17" x14ac:dyDescent="0.2">
      <c r="A19" s="1">
        <v>10</v>
      </c>
      <c r="B19" s="1" t="s">
        <v>24</v>
      </c>
      <c r="C19" s="1" t="s">
        <v>18</v>
      </c>
      <c r="D19" s="2">
        <v>-17</v>
      </c>
      <c r="E19" s="1">
        <v>-12.5</v>
      </c>
      <c r="F19" s="1">
        <f t="shared" si="0"/>
        <v>-34</v>
      </c>
      <c r="G19" s="1">
        <v>0</v>
      </c>
      <c r="H19" s="1">
        <v>19.093</v>
      </c>
      <c r="I19" s="1">
        <v>34</v>
      </c>
      <c r="J19" s="1">
        <v>35.640999999999998</v>
      </c>
      <c r="K19" s="1">
        <f t="shared" si="2"/>
        <v>0.12019094563330443</v>
      </c>
      <c r="L19" s="1">
        <v>14</v>
      </c>
      <c r="M19" s="1">
        <f t="shared" si="1"/>
        <v>0</v>
      </c>
      <c r="N19" s="1">
        <f t="shared" si="3"/>
        <v>1.4445863412227941E-2</v>
      </c>
      <c r="O19" s="1">
        <f t="shared" si="4"/>
        <v>1.9600000000000003E-2</v>
      </c>
      <c r="P19" s="8">
        <v>2104.48063</v>
      </c>
      <c r="Q19" s="8">
        <v>2450.2873</v>
      </c>
    </row>
    <row r="20" spans="1:17" x14ac:dyDescent="0.2">
      <c r="A20" s="1">
        <v>11</v>
      </c>
      <c r="B20" s="1" t="s">
        <v>11</v>
      </c>
      <c r="C20" s="1" t="s">
        <v>26</v>
      </c>
      <c r="D20" s="2">
        <v>23</v>
      </c>
      <c r="E20" s="1">
        <v>10.5</v>
      </c>
      <c r="F20" s="1">
        <f t="shared" si="0"/>
        <v>24</v>
      </c>
      <c r="G20" s="1">
        <v>33</v>
      </c>
      <c r="H20" s="1">
        <v>25.948</v>
      </c>
      <c r="I20" s="1">
        <v>9</v>
      </c>
      <c r="J20" s="1">
        <v>17.407</v>
      </c>
      <c r="K20" s="1">
        <f t="shared" si="2"/>
        <v>0.79015989952244026</v>
      </c>
      <c r="L20" s="1">
        <v>85</v>
      </c>
      <c r="M20" s="1">
        <f t="shared" si="1"/>
        <v>1</v>
      </c>
      <c r="N20" s="1">
        <f t="shared" si="3"/>
        <v>4.403286776843237E-2</v>
      </c>
      <c r="O20" s="1">
        <f t="shared" si="4"/>
        <v>2.2500000000000006E-2</v>
      </c>
      <c r="P20" s="8">
        <v>2442.0215400000002</v>
      </c>
      <c r="Q20" s="8">
        <v>2211.69094</v>
      </c>
    </row>
    <row r="21" spans="1:17" x14ac:dyDescent="0.2">
      <c r="A21" s="1">
        <v>11</v>
      </c>
      <c r="B21" s="1" t="s">
        <v>25</v>
      </c>
      <c r="C21" s="1" t="s">
        <v>12</v>
      </c>
      <c r="D21" s="2">
        <v>-66</v>
      </c>
      <c r="E21" s="1">
        <v>-74.5</v>
      </c>
      <c r="F21" s="1">
        <f t="shared" si="0"/>
        <v>-63</v>
      </c>
      <c r="G21" s="1">
        <v>0</v>
      </c>
      <c r="H21" s="1">
        <v>10.329000000000001</v>
      </c>
      <c r="I21" s="1">
        <v>63</v>
      </c>
      <c r="J21" s="1">
        <v>85.134</v>
      </c>
      <c r="K21" s="1">
        <f t="shared" si="2"/>
        <v>1.8070972610565034E-3</v>
      </c>
      <c r="L21" s="1">
        <v>0</v>
      </c>
      <c r="M21" s="1">
        <f t="shared" si="1"/>
        <v>0</v>
      </c>
      <c r="N21" s="1">
        <f t="shared" si="3"/>
        <v>3.2656005109179161E-6</v>
      </c>
      <c r="O21" s="1">
        <f t="shared" si="4"/>
        <v>0</v>
      </c>
      <c r="P21" s="8">
        <v>1751.49164</v>
      </c>
      <c r="Q21" s="8">
        <v>2848.3848200000002</v>
      </c>
    </row>
    <row r="22" spans="1:17" x14ac:dyDescent="0.2">
      <c r="A22" s="1">
        <v>12</v>
      </c>
      <c r="B22" s="1" t="s">
        <v>6</v>
      </c>
      <c r="C22" s="1" t="s">
        <v>38</v>
      </c>
      <c r="D22" s="2">
        <v>9</v>
      </c>
      <c r="E22" s="1">
        <v>3</v>
      </c>
      <c r="F22" s="1">
        <f>G22-I22</f>
        <v>35</v>
      </c>
      <c r="G22" s="1">
        <v>45</v>
      </c>
      <c r="H22" s="1">
        <v>18.600000000000001</v>
      </c>
      <c r="I22" s="1">
        <v>10</v>
      </c>
      <c r="J22" s="1">
        <v>16.318000000000001</v>
      </c>
      <c r="K22" s="1">
        <f t="shared" si="2"/>
        <v>0.55526283055263947</v>
      </c>
      <c r="L22" s="1">
        <v>42</v>
      </c>
      <c r="M22" s="1">
        <f t="shared" si="1"/>
        <v>1</v>
      </c>
      <c r="N22" s="1">
        <f t="shared" si="3"/>
        <v>0.19779114988805027</v>
      </c>
      <c r="O22" s="1">
        <f t="shared" si="4"/>
        <v>0.33640000000000009</v>
      </c>
      <c r="P22" s="8">
        <v>2249.4537300000002</v>
      </c>
      <c r="Q22" s="8">
        <v>2210.8956600000001</v>
      </c>
    </row>
    <row r="23" spans="1:17" x14ac:dyDescent="0.2">
      <c r="A23" s="1">
        <v>12</v>
      </c>
      <c r="B23" s="1" t="s">
        <v>15</v>
      </c>
      <c r="C23" s="1" t="s">
        <v>4</v>
      </c>
      <c r="D23" s="2">
        <v>52</v>
      </c>
      <c r="E23" s="1">
        <v>53.5</v>
      </c>
      <c r="F23" s="1">
        <f t="shared" si="0"/>
        <v>35</v>
      </c>
      <c r="G23" s="1">
        <v>35</v>
      </c>
      <c r="H23" s="1">
        <v>64.212000000000003</v>
      </c>
      <c r="I23" s="1">
        <v>0</v>
      </c>
      <c r="J23" s="1">
        <v>10.407999999999999</v>
      </c>
      <c r="K23" s="1">
        <f t="shared" si="2"/>
        <v>0.99178092250808902</v>
      </c>
      <c r="L23" s="1">
        <v>100</v>
      </c>
      <c r="M23" s="1">
        <f t="shared" si="1"/>
        <v>1</v>
      </c>
      <c r="N23" s="1">
        <f t="shared" si="3"/>
        <v>6.7553234818037609E-5</v>
      </c>
      <c r="O23" s="1">
        <f t="shared" si="4"/>
        <v>0</v>
      </c>
      <c r="P23" s="8">
        <v>2716.8825700000002</v>
      </c>
      <c r="Q23" s="8">
        <v>1884.2455</v>
      </c>
    </row>
    <row r="24" spans="1:17" x14ac:dyDescent="0.2">
      <c r="A24" s="1">
        <v>13</v>
      </c>
      <c r="B24" s="1" t="s">
        <v>14</v>
      </c>
      <c r="C24" s="1" t="s">
        <v>13</v>
      </c>
      <c r="D24" s="2">
        <v>-26.5</v>
      </c>
      <c r="E24" s="1">
        <v>-21.5</v>
      </c>
      <c r="F24" s="1">
        <f t="shared" si="0"/>
        <v>-46</v>
      </c>
      <c r="G24" s="1">
        <v>3</v>
      </c>
      <c r="H24" s="1">
        <v>11.054</v>
      </c>
      <c r="I24" s="1">
        <v>49</v>
      </c>
      <c r="J24" s="1">
        <v>32.972999999999999</v>
      </c>
      <c r="K24" s="1">
        <f t="shared" si="2"/>
        <v>5.1259122024394053E-2</v>
      </c>
      <c r="L24" s="1">
        <v>1</v>
      </c>
      <c r="M24" s="1">
        <f t="shared" si="1"/>
        <v>0</v>
      </c>
      <c r="N24" s="1">
        <f t="shared" si="3"/>
        <v>2.6274975907117195E-3</v>
      </c>
      <c r="O24" s="1">
        <f t="shared" si="4"/>
        <v>1E-4</v>
      </c>
      <c r="P24" s="8">
        <v>2128.74386</v>
      </c>
      <c r="Q24" s="8">
        <v>2635.6944400000002</v>
      </c>
    </row>
    <row r="25" spans="1:17" x14ac:dyDescent="0.2">
      <c r="A25" s="1">
        <v>14</v>
      </c>
      <c r="B25" s="1" t="s">
        <v>5</v>
      </c>
      <c r="C25" s="1" t="s">
        <v>23</v>
      </c>
      <c r="D25" s="2">
        <v>51</v>
      </c>
      <c r="E25" s="1">
        <v>48</v>
      </c>
      <c r="F25" s="1">
        <f t="shared" si="0"/>
        <v>35</v>
      </c>
      <c r="G25" s="1">
        <v>45</v>
      </c>
      <c r="H25" s="1">
        <v>55.326000000000001</v>
      </c>
      <c r="I25" s="1">
        <v>10</v>
      </c>
      <c r="J25" s="1">
        <v>7.5540000000000003</v>
      </c>
      <c r="K25" s="1">
        <f t="shared" si="2"/>
        <v>0.94976115700681052</v>
      </c>
      <c r="L25" s="1">
        <v>98</v>
      </c>
      <c r="M25" s="1">
        <f t="shared" si="1"/>
        <v>1</v>
      </c>
      <c r="N25" s="1">
        <f t="shared" si="3"/>
        <v>2.5239413452943439E-3</v>
      </c>
      <c r="O25" s="1">
        <f t="shared" si="4"/>
        <v>4.0000000000000072E-4</v>
      </c>
      <c r="P25" s="8">
        <v>2541.5045799999998</v>
      </c>
      <c r="Q25" s="8">
        <v>2030.8746699999999</v>
      </c>
    </row>
    <row r="26" spans="1:17" x14ac:dyDescent="0.2">
      <c r="A26" s="1">
        <v>14</v>
      </c>
      <c r="B26" s="1" t="s">
        <v>16</v>
      </c>
      <c r="C26" s="1" t="s">
        <v>10</v>
      </c>
      <c r="D26" s="2">
        <v>14</v>
      </c>
      <c r="E26" s="1">
        <v>18.5</v>
      </c>
      <c r="F26" s="1">
        <f t="shared" si="0"/>
        <v>29</v>
      </c>
      <c r="G26" s="1">
        <v>39</v>
      </c>
      <c r="H26" s="1">
        <v>30.31</v>
      </c>
      <c r="I26" s="1">
        <v>10</v>
      </c>
      <c r="J26" s="1">
        <v>10.499000000000001</v>
      </c>
      <c r="K26" s="1">
        <f t="shared" si="2"/>
        <v>0.96888496168148197</v>
      </c>
      <c r="L26" s="1">
        <v>97</v>
      </c>
      <c r="M26" s="1">
        <f t="shared" si="1"/>
        <v>1</v>
      </c>
      <c r="N26" s="1">
        <f t="shared" si="3"/>
        <v>9.681456095628453E-4</v>
      </c>
      <c r="O26" s="1">
        <f t="shared" si="4"/>
        <v>9.000000000000016E-4</v>
      </c>
      <c r="P26" s="8">
        <v>2814.3308000000002</v>
      </c>
      <c r="Q26" s="8">
        <v>2217.0100499999999</v>
      </c>
    </row>
    <row r="27" spans="1:17" x14ac:dyDescent="0.2">
      <c r="A27" s="1">
        <v>14</v>
      </c>
      <c r="B27" s="1" t="s">
        <v>3</v>
      </c>
      <c r="C27" s="1" t="s">
        <v>24</v>
      </c>
      <c r="D27" s="2">
        <v>19</v>
      </c>
      <c r="E27" s="1">
        <v>16</v>
      </c>
      <c r="F27" s="1">
        <f t="shared" si="0"/>
        <v>19</v>
      </c>
      <c r="G27" s="1">
        <v>38</v>
      </c>
      <c r="H27" s="1">
        <v>25.323</v>
      </c>
      <c r="I27" s="1">
        <v>19</v>
      </c>
      <c r="J27" s="1">
        <v>19.616</v>
      </c>
      <c r="K27" s="1">
        <f t="shared" si="2"/>
        <v>0.90707744006324176</v>
      </c>
      <c r="L27" s="1">
        <v>91</v>
      </c>
      <c r="M27" s="1">
        <f t="shared" si="1"/>
        <v>1</v>
      </c>
      <c r="N27" s="1">
        <f t="shared" si="3"/>
        <v>8.634602145200428E-3</v>
      </c>
      <c r="O27" s="1">
        <f t="shared" si="4"/>
        <v>8.0999999999999944E-3</v>
      </c>
      <c r="P27" s="8">
        <v>2475.5649199999998</v>
      </c>
      <c r="Q27" s="8">
        <v>2079.7556399999999</v>
      </c>
    </row>
    <row r="28" spans="1:17" x14ac:dyDescent="0.2">
      <c r="A28" s="1">
        <v>15</v>
      </c>
      <c r="B28" s="1" t="s">
        <v>12</v>
      </c>
      <c r="C28" s="1" t="s">
        <v>19</v>
      </c>
      <c r="D28" s="2">
        <v>69</v>
      </c>
      <c r="E28" s="1">
        <v>51.5</v>
      </c>
      <c r="F28" s="1">
        <f t="shared" si="0"/>
        <v>62</v>
      </c>
      <c r="G28" s="1">
        <v>71</v>
      </c>
      <c r="H28" s="1">
        <v>61.872999999999998</v>
      </c>
      <c r="I28" s="1">
        <v>9</v>
      </c>
      <c r="J28" s="1">
        <v>10.826000000000001</v>
      </c>
      <c r="K28" s="1">
        <f t="shared" si="2"/>
        <v>0.9965705199293593</v>
      </c>
      <c r="L28" s="1">
        <v>100</v>
      </c>
      <c r="M28" s="1">
        <f t="shared" si="1"/>
        <v>1</v>
      </c>
      <c r="N28" s="1">
        <f t="shared" si="3"/>
        <v>1.1761333554921742E-5</v>
      </c>
      <c r="O28" s="1">
        <f t="shared" si="4"/>
        <v>0</v>
      </c>
      <c r="P28" s="8">
        <v>2848.8475119999998</v>
      </c>
      <c r="Q28" s="8">
        <v>1863.535611</v>
      </c>
    </row>
    <row r="29" spans="1:17" x14ac:dyDescent="0.2">
      <c r="A29" s="1">
        <v>15</v>
      </c>
      <c r="B29" s="1" t="s">
        <v>11</v>
      </c>
      <c r="C29" s="1" t="s">
        <v>17</v>
      </c>
      <c r="D29" s="2">
        <v>24</v>
      </c>
      <c r="E29" s="1">
        <v>18</v>
      </c>
      <c r="F29" s="1">
        <f t="shared" si="0"/>
        <v>2</v>
      </c>
      <c r="G29" s="1">
        <v>23</v>
      </c>
      <c r="H29" s="1">
        <v>32.956000000000003</v>
      </c>
      <c r="I29" s="1">
        <v>21</v>
      </c>
      <c r="J29" s="1">
        <v>16.558</v>
      </c>
      <c r="K29" s="1">
        <f t="shared" si="2"/>
        <v>0.90846314761340841</v>
      </c>
      <c r="L29" s="1">
        <v>99</v>
      </c>
      <c r="M29" s="1">
        <f t="shared" si="1"/>
        <v>1</v>
      </c>
      <c r="N29" s="1">
        <f t="shared" si="3"/>
        <v>8.37899534484466E-3</v>
      </c>
      <c r="O29" s="1">
        <f t="shared" si="4"/>
        <v>1.0000000000000018E-4</v>
      </c>
      <c r="P29" s="8">
        <v>2460.9538040000002</v>
      </c>
      <c r="Q29" s="8">
        <v>2062.269268</v>
      </c>
    </row>
    <row r="30" spans="1:17" x14ac:dyDescent="0.2">
      <c r="A30" s="1">
        <v>16</v>
      </c>
      <c r="B30" s="1" t="s">
        <v>13</v>
      </c>
      <c r="C30" s="1" t="s">
        <v>25</v>
      </c>
      <c r="D30" s="2">
        <v>51</v>
      </c>
      <c r="E30" s="1">
        <v>47.5</v>
      </c>
      <c r="F30" s="1">
        <f t="shared" si="0"/>
        <v>59</v>
      </c>
      <c r="G30" s="1">
        <v>66</v>
      </c>
      <c r="H30" s="1">
        <v>58.588000000000001</v>
      </c>
      <c r="I30" s="1">
        <v>7</v>
      </c>
      <c r="J30" s="1">
        <v>10.571999999999999</v>
      </c>
      <c r="K30" s="1">
        <f t="shared" si="2"/>
        <v>0.99429484709272842</v>
      </c>
      <c r="L30" s="1">
        <v>100</v>
      </c>
      <c r="M30" s="1">
        <f t="shared" si="1"/>
        <v>1</v>
      </c>
      <c r="N30" s="1">
        <f t="shared" si="3"/>
        <v>3.2548769695349388E-5</v>
      </c>
      <c r="O30" s="1">
        <f t="shared" si="4"/>
        <v>0</v>
      </c>
      <c r="P30" s="9">
        <v>2647.5281100000002</v>
      </c>
      <c r="Q30" s="9">
        <v>1751.0289499999999</v>
      </c>
    </row>
    <row r="31" spans="1:17" x14ac:dyDescent="0.2">
      <c r="A31" s="1">
        <v>17</v>
      </c>
      <c r="B31" s="1" t="s">
        <v>10</v>
      </c>
      <c r="C31" s="1" t="s">
        <v>26</v>
      </c>
      <c r="D31" s="2">
        <v>20</v>
      </c>
      <c r="E31" s="1">
        <v>2.5</v>
      </c>
      <c r="F31" s="1">
        <f t="shared" si="0"/>
        <v>30</v>
      </c>
      <c r="G31" s="1">
        <v>47</v>
      </c>
      <c r="H31" s="1">
        <v>30.864000000000001</v>
      </c>
      <c r="I31" s="1">
        <v>17</v>
      </c>
      <c r="J31" s="1">
        <v>23.707332999999998</v>
      </c>
      <c r="K31" s="1">
        <f t="shared" si="2"/>
        <v>0.52564799695113029</v>
      </c>
      <c r="L31" s="1">
        <v>88</v>
      </c>
      <c r="M31" s="1">
        <f t="shared" si="1"/>
        <v>1</v>
      </c>
      <c r="N31" s="1">
        <f t="shared" si="3"/>
        <v>0.22500982279647488</v>
      </c>
      <c r="O31" s="1">
        <f t="shared" si="4"/>
        <v>1.44E-2</v>
      </c>
      <c r="P31" s="8">
        <v>2210.5963900000002</v>
      </c>
      <c r="Q31" s="8">
        <v>2192.7586799999999</v>
      </c>
    </row>
    <row r="32" spans="1:17" x14ac:dyDescent="0.2">
      <c r="A32" s="1">
        <v>17</v>
      </c>
      <c r="B32" s="1" t="s">
        <v>18</v>
      </c>
      <c r="C32" s="1" t="s">
        <v>4</v>
      </c>
      <c r="D32" s="2">
        <v>35.5</v>
      </c>
      <c r="E32" s="1">
        <v>44</v>
      </c>
      <c r="F32" s="1">
        <f t="shared" si="0"/>
        <v>61</v>
      </c>
      <c r="G32" s="1">
        <v>61</v>
      </c>
      <c r="H32" s="1">
        <v>55.518999999999998</v>
      </c>
      <c r="I32" s="1">
        <v>0</v>
      </c>
      <c r="J32" s="1">
        <v>12.728</v>
      </c>
      <c r="K32" s="1">
        <f t="shared" si="2"/>
        <v>0.96786484202168943</v>
      </c>
      <c r="L32" s="1">
        <v>98</v>
      </c>
      <c r="M32" s="1">
        <f t="shared" si="1"/>
        <v>1</v>
      </c>
      <c r="N32" s="1">
        <f t="shared" si="3"/>
        <v>1.0326683782909774E-3</v>
      </c>
      <c r="O32" s="1">
        <f t="shared" si="4"/>
        <v>4.0000000000000072E-4</v>
      </c>
      <c r="P32" s="8">
        <v>2475.0122900000001</v>
      </c>
      <c r="Q32" s="8">
        <v>1883.47858</v>
      </c>
    </row>
    <row r="33" spans="1:18" x14ac:dyDescent="0.2">
      <c r="A33" s="1">
        <v>17</v>
      </c>
      <c r="B33" s="1" t="s">
        <v>21</v>
      </c>
      <c r="C33" s="1" t="s">
        <v>6</v>
      </c>
      <c r="D33" s="2">
        <v>17</v>
      </c>
      <c r="E33" s="1">
        <v>9.5</v>
      </c>
      <c r="F33" s="1">
        <f t="shared" si="0"/>
        <v>12</v>
      </c>
      <c r="G33" s="1">
        <v>29</v>
      </c>
      <c r="H33" s="1">
        <v>24.175000000000001</v>
      </c>
      <c r="I33" s="1">
        <v>17</v>
      </c>
      <c r="J33" s="1">
        <v>13.073</v>
      </c>
      <c r="K33" s="1">
        <f t="shared" si="2"/>
        <v>0.92806679520760793</v>
      </c>
      <c r="L33" s="1">
        <v>92</v>
      </c>
      <c r="M33" s="1">
        <f t="shared" si="1"/>
        <v>1</v>
      </c>
      <c r="N33" s="1">
        <f t="shared" si="3"/>
        <v>5.1743859517042173E-3</v>
      </c>
      <c r="O33" s="1">
        <f t="shared" si="4"/>
        <v>6.3999999999999934E-3</v>
      </c>
      <c r="P33" s="8">
        <v>2742.7517899999998</v>
      </c>
      <c r="Q33" s="8">
        <v>2298.4918600000001</v>
      </c>
      <c r="R33" s="1" t="s">
        <v>27</v>
      </c>
    </row>
    <row r="34" spans="1:18" x14ac:dyDescent="0.2">
      <c r="A34" s="1">
        <v>18</v>
      </c>
      <c r="B34" s="1" t="s">
        <v>5</v>
      </c>
      <c r="C34" s="1" t="s">
        <v>22</v>
      </c>
      <c r="D34" s="2">
        <v>22.5</v>
      </c>
      <c r="E34" s="1">
        <v>16.5</v>
      </c>
      <c r="F34" s="1">
        <f t="shared" si="0"/>
        <v>19</v>
      </c>
      <c r="G34" s="1">
        <v>27</v>
      </c>
      <c r="H34" s="1">
        <v>27.702999999999999</v>
      </c>
      <c r="I34" s="1">
        <v>8</v>
      </c>
      <c r="J34" s="1">
        <v>12.336</v>
      </c>
      <c r="K34" s="1">
        <f t="shared" si="2"/>
        <v>0.90139437378439824</v>
      </c>
      <c r="L34" s="1">
        <v>97</v>
      </c>
      <c r="M34" s="1">
        <f t="shared" si="1"/>
        <v>1</v>
      </c>
      <c r="N34" s="1">
        <f t="shared" si="3"/>
        <v>9.7230695213709698E-3</v>
      </c>
      <c r="O34" s="1">
        <f t="shared" si="4"/>
        <v>9.000000000000016E-4</v>
      </c>
      <c r="P34" s="8">
        <v>2546.262788</v>
      </c>
      <c r="Q34" s="8">
        <v>2161.8575289999999</v>
      </c>
    </row>
    <row r="35" spans="1:18" x14ac:dyDescent="0.2">
      <c r="A35" s="5">
        <v>19</v>
      </c>
      <c r="B35" s="5" t="s">
        <v>12</v>
      </c>
      <c r="C35" s="5" t="s">
        <v>14</v>
      </c>
      <c r="D35" s="6" t="s">
        <v>27</v>
      </c>
      <c r="E35" s="5">
        <v>46.5</v>
      </c>
      <c r="F35" s="5">
        <f t="shared" si="0"/>
        <v>0</v>
      </c>
      <c r="G35" s="5">
        <v>0</v>
      </c>
      <c r="H35" s="5">
        <v>56.851999999999997</v>
      </c>
      <c r="I35" s="5">
        <v>0</v>
      </c>
      <c r="J35" s="5">
        <v>7.5759999999999996</v>
      </c>
      <c r="K35" s="5">
        <f t="shared" si="2"/>
        <v>0.9854914317281489</v>
      </c>
      <c r="L35" s="5">
        <v>100</v>
      </c>
      <c r="M35" s="5">
        <v>0.5</v>
      </c>
      <c r="N35" s="5" t="s">
        <v>27</v>
      </c>
      <c r="O35" s="5" t="s">
        <v>27</v>
      </c>
      <c r="P35" s="10">
        <v>2849.7215080000001</v>
      </c>
      <c r="Q35" s="10">
        <v>2116.9101900000001</v>
      </c>
    </row>
    <row r="36" spans="1:18" ht="16" customHeight="1" x14ac:dyDescent="0.2">
      <c r="A36" s="5">
        <v>19</v>
      </c>
      <c r="B36" s="5" t="s">
        <v>16</v>
      </c>
      <c r="C36" s="5" t="s">
        <v>11</v>
      </c>
      <c r="D36" s="6" t="s">
        <v>27</v>
      </c>
      <c r="E36" s="5">
        <v>16</v>
      </c>
      <c r="F36" s="5">
        <f t="shared" si="0"/>
        <v>0</v>
      </c>
      <c r="G36" s="5">
        <v>0</v>
      </c>
      <c r="H36" s="5">
        <v>30.516999999999999</v>
      </c>
      <c r="I36" s="5">
        <v>0</v>
      </c>
      <c r="J36" s="5">
        <v>15.012</v>
      </c>
      <c r="K36" s="5">
        <f t="shared" si="2"/>
        <v>0.88651146459484664</v>
      </c>
      <c r="L36" s="5">
        <v>98</v>
      </c>
      <c r="M36" s="5">
        <v>0.5</v>
      </c>
      <c r="N36" s="5" t="s">
        <v>27</v>
      </c>
      <c r="O36" s="5" t="s">
        <v>27</v>
      </c>
      <c r="P36" s="10">
        <v>2820.7444540000001</v>
      </c>
      <c r="Q36" s="10">
        <v>2463.6515079999999</v>
      </c>
    </row>
    <row r="37" spans="1:18" x14ac:dyDescent="0.2">
      <c r="A37" s="1">
        <v>19</v>
      </c>
      <c r="B37" s="1" t="s">
        <v>15</v>
      </c>
      <c r="C37" s="1" t="s">
        <v>24</v>
      </c>
      <c r="D37" s="2">
        <v>28</v>
      </c>
      <c r="E37" s="1">
        <v>15</v>
      </c>
      <c r="F37" s="1">
        <f t="shared" si="0"/>
        <v>42</v>
      </c>
      <c r="G37" s="1">
        <v>47</v>
      </c>
      <c r="H37" s="1">
        <v>30.664000000000001</v>
      </c>
      <c r="I37" s="1">
        <v>5</v>
      </c>
      <c r="J37" s="1">
        <v>16.690999999999999</v>
      </c>
      <c r="K37" s="1">
        <f t="shared" si="2"/>
        <v>0.97670818171420981</v>
      </c>
      <c r="L37" s="1">
        <v>99</v>
      </c>
      <c r="M37" s="1">
        <f t="shared" si="1"/>
        <v>1</v>
      </c>
      <c r="N37" s="4">
        <f t="shared" ref="N37" si="5">(M37-K37)^2</f>
        <v>5.4250879905827021E-4</v>
      </c>
      <c r="O37" s="4">
        <f t="shared" ref="O37" si="6">(M37-L37/100)^2</f>
        <v>1.0000000000000018E-4</v>
      </c>
      <c r="P37" s="8">
        <v>2717.6494859999998</v>
      </c>
      <c r="Q37" s="8">
        <v>2068.6249130000001</v>
      </c>
    </row>
    <row r="38" spans="1:18" x14ac:dyDescent="0.2">
      <c r="A38" s="5">
        <v>20</v>
      </c>
      <c r="B38" s="5" t="s">
        <v>19</v>
      </c>
      <c r="C38" s="5" t="s">
        <v>25</v>
      </c>
      <c r="D38" s="6" t="s">
        <v>27</v>
      </c>
      <c r="E38" s="5">
        <v>7.5</v>
      </c>
      <c r="F38" s="5">
        <f t="shared" si="0"/>
        <v>0</v>
      </c>
      <c r="G38" s="5">
        <v>0</v>
      </c>
      <c r="H38" s="5">
        <v>28.896000000000001</v>
      </c>
      <c r="I38" s="5">
        <v>0</v>
      </c>
      <c r="J38" s="5">
        <v>25.303000000000001</v>
      </c>
      <c r="K38" s="5">
        <f t="shared" si="2"/>
        <v>0.65720651851586198</v>
      </c>
      <c r="L38" s="5">
        <v>97</v>
      </c>
      <c r="M38" s="5">
        <v>0.5</v>
      </c>
      <c r="N38" s="4" t="s">
        <v>27</v>
      </c>
      <c r="O38" s="4" t="s">
        <v>27</v>
      </c>
      <c r="P38" s="10">
        <v>1862.661615</v>
      </c>
      <c r="Q38" s="10">
        <v>1749.5938920000001</v>
      </c>
    </row>
    <row r="39" spans="1:18" x14ac:dyDescent="0.2">
      <c r="A39" s="1">
        <v>20</v>
      </c>
      <c r="B39" s="1" t="s">
        <v>26</v>
      </c>
      <c r="C39" s="1" t="s">
        <v>17</v>
      </c>
      <c r="D39" s="2">
        <v>-4.5</v>
      </c>
      <c r="E39" s="1">
        <v>6.5</v>
      </c>
      <c r="F39" s="1">
        <f t="shared" si="0"/>
        <v>-12</v>
      </c>
      <c r="G39" s="1">
        <v>19</v>
      </c>
      <c r="H39" s="1">
        <v>20.393000000000001</v>
      </c>
      <c r="I39" s="1">
        <v>31</v>
      </c>
      <c r="J39" s="1">
        <v>21.763999999999999</v>
      </c>
      <c r="K39" s="1">
        <f t="shared" si="2"/>
        <v>0.61646388139025243</v>
      </c>
      <c r="L39" s="1">
        <v>92</v>
      </c>
      <c r="M39" s="1">
        <f t="shared" si="1"/>
        <v>0</v>
      </c>
      <c r="N39" s="4">
        <f t="shared" ref="N39" si="7">(M39-K39)^2</f>
        <v>0.38002771705873523</v>
      </c>
      <c r="O39" s="4">
        <f t="shared" ref="O39" si="8">(M39-L39/100)^2</f>
        <v>0.84640000000000004</v>
      </c>
      <c r="P39" s="8">
        <v>2142.012111</v>
      </c>
      <c r="Q39" s="8">
        <v>2059.5715639999999</v>
      </c>
    </row>
    <row r="40" spans="1:18" x14ac:dyDescent="0.2">
      <c r="A40" s="1">
        <v>20</v>
      </c>
      <c r="B40" s="1" t="s">
        <v>21</v>
      </c>
      <c r="C40" s="1" t="s">
        <v>23</v>
      </c>
      <c r="D40" s="2">
        <v>42</v>
      </c>
      <c r="E40" s="1">
        <v>46</v>
      </c>
      <c r="F40" s="1">
        <f t="shared" si="0"/>
        <v>22</v>
      </c>
      <c r="G40" s="1">
        <v>35</v>
      </c>
      <c r="H40" s="1">
        <v>56.658000000000001</v>
      </c>
      <c r="I40" s="1">
        <v>13</v>
      </c>
      <c r="J40" s="1">
        <v>10.35</v>
      </c>
      <c r="K40" s="1">
        <f t="shared" si="2"/>
        <v>0.98505444795030117</v>
      </c>
      <c r="L40" s="1">
        <v>99</v>
      </c>
      <c r="M40" s="1">
        <f t="shared" si="1"/>
        <v>1</v>
      </c>
      <c r="N40" s="4">
        <f t="shared" ref="N40:N49" si="9">(M40-K40)^2</f>
        <v>2.2336952607025686E-4</v>
      </c>
      <c r="O40" s="4">
        <f t="shared" ref="O40:O49" si="10">(M40-L40/100)^2</f>
        <v>1.0000000000000018E-4</v>
      </c>
      <c r="P40" s="8">
        <v>2753.6957729999999</v>
      </c>
      <c r="Q40" s="8">
        <v>2026.1164630000001</v>
      </c>
    </row>
    <row r="41" spans="1:18" x14ac:dyDescent="0.2">
      <c r="A41" s="1">
        <v>20</v>
      </c>
      <c r="B41" s="1" t="s">
        <v>3</v>
      </c>
      <c r="C41" s="1" t="s">
        <v>18</v>
      </c>
      <c r="D41" s="2">
        <v>-2</v>
      </c>
      <c r="E41" s="1">
        <v>0.5</v>
      </c>
      <c r="F41" s="1">
        <f t="shared" si="0"/>
        <v>7</v>
      </c>
      <c r="G41" s="1">
        <v>28</v>
      </c>
      <c r="H41" s="1">
        <v>19.608000000000001</v>
      </c>
      <c r="I41" s="1">
        <v>21</v>
      </c>
      <c r="J41" s="1">
        <v>27.675999999999998</v>
      </c>
      <c r="K41" s="1">
        <f t="shared" si="2"/>
        <v>0.50525257900862219</v>
      </c>
      <c r="L41" s="1">
        <v>46</v>
      </c>
      <c r="M41" s="1">
        <f t="shared" si="1"/>
        <v>1</v>
      </c>
      <c r="N41" s="4">
        <f t="shared" si="9"/>
        <v>0.24477501057761963</v>
      </c>
      <c r="O41" s="4">
        <f t="shared" si="10"/>
        <v>0.29160000000000003</v>
      </c>
      <c r="P41" s="8">
        <v>2486.6956399999999</v>
      </c>
      <c r="Q41" s="8">
        <v>2483.0456399999998</v>
      </c>
    </row>
    <row r="42" spans="1:18" x14ac:dyDescent="0.2">
      <c r="A42" s="1" t="s">
        <v>39</v>
      </c>
      <c r="B42" s="1" t="s">
        <v>3</v>
      </c>
      <c r="C42" s="1" t="s">
        <v>13</v>
      </c>
      <c r="D42" s="2">
        <v>-14</v>
      </c>
      <c r="E42" s="1">
        <v>-7</v>
      </c>
      <c r="F42" s="1">
        <f t="shared" si="0"/>
        <v>-23</v>
      </c>
      <c r="G42" s="1">
        <v>3</v>
      </c>
      <c r="H42" s="7">
        <v>19.963999999999999</v>
      </c>
      <c r="I42" s="1">
        <v>26</v>
      </c>
      <c r="J42" s="7">
        <v>36.499000000000002</v>
      </c>
      <c r="K42" s="1">
        <f t="shared" si="2"/>
        <v>0.33243364313781115</v>
      </c>
      <c r="L42" s="1">
        <v>22</v>
      </c>
      <c r="M42" s="1">
        <f t="shared" si="1"/>
        <v>0</v>
      </c>
      <c r="N42" s="4">
        <f t="shared" si="9"/>
        <v>0.11051212708987758</v>
      </c>
      <c r="O42" s="4">
        <f t="shared" si="10"/>
        <v>4.8399999999999999E-2</v>
      </c>
      <c r="P42" s="8">
        <v>2527.8473770000001</v>
      </c>
      <c r="Q42" s="8">
        <v>2648.963166</v>
      </c>
    </row>
    <row r="43" spans="1:18" x14ac:dyDescent="0.2">
      <c r="A43" s="1" t="s">
        <v>39</v>
      </c>
      <c r="B43" s="1" t="s">
        <v>12</v>
      </c>
      <c r="C43" s="1" t="s">
        <v>15</v>
      </c>
      <c r="D43" s="2">
        <v>12</v>
      </c>
      <c r="E43" s="1">
        <v>8</v>
      </c>
      <c r="F43" s="1">
        <f t="shared" si="0"/>
        <v>32</v>
      </c>
      <c r="G43" s="1">
        <v>46</v>
      </c>
      <c r="H43" s="7">
        <v>25.158999999999999</v>
      </c>
      <c r="I43" s="1">
        <v>14</v>
      </c>
      <c r="J43" s="7">
        <v>20.954999999999998</v>
      </c>
      <c r="K43" s="1">
        <f t="shared" si="2"/>
        <v>0.67853914915014979</v>
      </c>
      <c r="L43" s="1">
        <v>78</v>
      </c>
      <c r="M43" s="1">
        <f t="shared" si="1"/>
        <v>1</v>
      </c>
      <c r="N43" s="4">
        <f t="shared" si="9"/>
        <v>0.10333707862910964</v>
      </c>
      <c r="O43" s="4">
        <f t="shared" si="10"/>
        <v>4.8399999999999992E-2</v>
      </c>
      <c r="P43" s="8">
        <v>2849.7215080000001</v>
      </c>
      <c r="Q43" s="8">
        <v>2719.9427799999999</v>
      </c>
    </row>
    <row r="44" spans="1:18" x14ac:dyDescent="0.2">
      <c r="A44" s="1" t="s">
        <v>39</v>
      </c>
      <c r="B44" s="1" t="s">
        <v>21</v>
      </c>
      <c r="C44" s="1" t="s">
        <v>11</v>
      </c>
      <c r="D44" s="2">
        <v>7</v>
      </c>
      <c r="E44" s="1">
        <v>6.5</v>
      </c>
      <c r="F44" s="1">
        <f t="shared" si="0"/>
        <v>1</v>
      </c>
      <c r="G44" s="1">
        <v>20</v>
      </c>
      <c r="H44" s="7">
        <v>23.27</v>
      </c>
      <c r="I44" s="1">
        <v>19</v>
      </c>
      <c r="J44" s="7">
        <v>16.73</v>
      </c>
      <c r="K44" s="1">
        <f t="shared" si="2"/>
        <v>0.84371314390791363</v>
      </c>
      <c r="L44" s="1">
        <v>91</v>
      </c>
      <c r="M44" s="1">
        <f t="shared" si="1"/>
        <v>1</v>
      </c>
      <c r="N44" s="4">
        <f t="shared" si="9"/>
        <v>2.4425581387148513E-2</v>
      </c>
      <c r="O44" s="4">
        <f t="shared" si="10"/>
        <v>8.0999999999999944E-3</v>
      </c>
      <c r="P44" s="8">
        <v>2756.5604520000002</v>
      </c>
      <c r="Q44" s="8">
        <v>2463.6515079999999</v>
      </c>
    </row>
    <row r="45" spans="1:18" x14ac:dyDescent="0.2">
      <c r="A45" s="1" t="s">
        <v>39</v>
      </c>
      <c r="B45" s="1" t="s">
        <v>16</v>
      </c>
      <c r="C45" s="1" t="s">
        <v>5</v>
      </c>
      <c r="D45" s="2">
        <v>8</v>
      </c>
      <c r="E45" s="1">
        <v>17</v>
      </c>
      <c r="F45" s="1">
        <f t="shared" si="0"/>
        <v>24</v>
      </c>
      <c r="G45" s="1">
        <v>40</v>
      </c>
      <c r="H45" s="7">
        <v>33.008000000000003</v>
      </c>
      <c r="I45" s="1">
        <v>16</v>
      </c>
      <c r="J45" s="7">
        <v>15.967000000000001</v>
      </c>
      <c r="K45" s="1">
        <f t="shared" si="2"/>
        <v>0.82263611290265981</v>
      </c>
      <c r="L45" s="1">
        <v>95</v>
      </c>
      <c r="M45" s="1">
        <f t="shared" si="1"/>
        <v>1</v>
      </c>
      <c r="N45" s="4">
        <f t="shared" si="9"/>
        <v>3.1457948446278035E-2</v>
      </c>
      <c r="O45" s="4">
        <f t="shared" si="10"/>
        <v>2.5000000000000044E-3</v>
      </c>
      <c r="P45" s="8">
        <v>2820.7444540000001</v>
      </c>
      <c r="Q45" s="8">
        <v>2554.2074250000001</v>
      </c>
    </row>
    <row r="46" spans="1:18" x14ac:dyDescent="0.2">
      <c r="A46" s="1" t="s">
        <v>45</v>
      </c>
      <c r="B46" s="1" t="s">
        <v>12</v>
      </c>
      <c r="C46" s="1" t="s">
        <v>16</v>
      </c>
      <c r="D46" s="2">
        <v>7</v>
      </c>
      <c r="E46" s="8">
        <v>11</v>
      </c>
      <c r="F46" s="1">
        <f t="shared" si="0"/>
        <v>-12</v>
      </c>
      <c r="G46" s="1">
        <v>7</v>
      </c>
      <c r="H46" s="1">
        <v>25.088000000000001</v>
      </c>
      <c r="I46" s="1">
        <v>19</v>
      </c>
      <c r="J46" s="1">
        <v>14.425000000000001</v>
      </c>
      <c r="K46" s="1">
        <f t="shared" si="2"/>
        <v>0.57972554282426725</v>
      </c>
      <c r="L46" s="1">
        <v>63</v>
      </c>
      <c r="M46" s="1">
        <f t="shared" si="1"/>
        <v>0</v>
      </c>
      <c r="N46" s="4">
        <f t="shared" si="9"/>
        <v>0.33608170500289131</v>
      </c>
      <c r="O46" s="4">
        <f t="shared" si="10"/>
        <v>0.39690000000000003</v>
      </c>
      <c r="P46" s="8">
        <v>2908.7207159999998</v>
      </c>
      <c r="Q46" s="8">
        <v>2852.84494</v>
      </c>
    </row>
    <row r="47" spans="1:18" x14ac:dyDescent="0.2">
      <c r="A47" s="1" t="s">
        <v>45</v>
      </c>
      <c r="B47" s="1" t="s">
        <v>21</v>
      </c>
      <c r="C47" s="1" t="s">
        <v>13</v>
      </c>
      <c r="D47" s="2">
        <v>8</v>
      </c>
      <c r="E47" s="1">
        <v>10.5</v>
      </c>
      <c r="F47" s="1">
        <f t="shared" si="0"/>
        <v>-3</v>
      </c>
      <c r="G47" s="1">
        <v>16</v>
      </c>
      <c r="H47" s="1">
        <v>30.673999999999999</v>
      </c>
      <c r="I47" s="1">
        <v>19</v>
      </c>
      <c r="J47" s="1">
        <v>15.113</v>
      </c>
      <c r="K47" s="1">
        <f t="shared" si="2"/>
        <v>0.60144941589834378</v>
      </c>
      <c r="L47" s="1">
        <v>15</v>
      </c>
      <c r="M47" s="1">
        <f t="shared" si="1"/>
        <v>0</v>
      </c>
      <c r="N47" s="1">
        <f t="shared" si="9"/>
        <v>0.36174139988445891</v>
      </c>
      <c r="O47" s="1">
        <f t="shared" si="10"/>
        <v>2.2499999999999999E-2</v>
      </c>
      <c r="P47" s="8">
        <v>2762.7155480000001</v>
      </c>
      <c r="Q47" s="8">
        <v>2691.2292849999999</v>
      </c>
    </row>
    <row r="48" spans="1:18" x14ac:dyDescent="0.2">
      <c r="A48" s="1" t="s">
        <v>46</v>
      </c>
      <c r="B48" s="1" t="s">
        <v>12</v>
      </c>
      <c r="C48" s="1" t="s">
        <v>21</v>
      </c>
      <c r="D48" s="2">
        <v>15</v>
      </c>
      <c r="E48" s="8">
        <v>14.5</v>
      </c>
      <c r="F48" s="1">
        <f t="shared" si="0"/>
        <v>23</v>
      </c>
      <c r="G48" s="1">
        <v>40</v>
      </c>
      <c r="H48" s="1">
        <v>36.594000000000001</v>
      </c>
      <c r="I48" s="1">
        <v>17</v>
      </c>
      <c r="J48" s="1">
        <v>20.795000000000002</v>
      </c>
      <c r="K48" s="1">
        <f t="shared" si="2"/>
        <v>0.67247618506350904</v>
      </c>
      <c r="L48" s="1">
        <v>88</v>
      </c>
      <c r="M48" s="1">
        <f t="shared" si="1"/>
        <v>1</v>
      </c>
      <c r="N48" s="1">
        <f t="shared" si="9"/>
        <v>0.10727184935055278</v>
      </c>
      <c r="O48" s="1">
        <f t="shared" si="10"/>
        <v>1.44E-2</v>
      </c>
      <c r="P48">
        <v>2860.24379</v>
      </c>
      <c r="Q48">
        <v>2735.27018</v>
      </c>
    </row>
    <row r="49" spans="1:17" x14ac:dyDescent="0.2">
      <c r="A49" s="1" t="s">
        <v>47</v>
      </c>
      <c r="B49" s="1" t="s">
        <v>16</v>
      </c>
      <c r="C49" s="1" t="s">
        <v>13</v>
      </c>
      <c r="D49" s="2">
        <v>5</v>
      </c>
      <c r="E49" s="8">
        <v>13</v>
      </c>
      <c r="F49" s="1">
        <f t="shared" si="0"/>
        <v>-20</v>
      </c>
      <c r="G49" s="1">
        <v>12</v>
      </c>
      <c r="H49" s="1">
        <v>32.828000000000003</v>
      </c>
      <c r="I49" s="1">
        <v>32</v>
      </c>
      <c r="J49" s="1">
        <v>15.146000000000001</v>
      </c>
      <c r="K49" s="1">
        <f t="shared" si="2"/>
        <v>0.74104401448237822</v>
      </c>
      <c r="L49" s="1">
        <v>61</v>
      </c>
      <c r="M49" s="1">
        <f t="shared" si="1"/>
        <v>0</v>
      </c>
      <c r="N49" s="1">
        <f t="shared" si="9"/>
        <v>0.54914623140015917</v>
      </c>
      <c r="O49" s="1">
        <f t="shared" si="10"/>
        <v>0.37209999999999999</v>
      </c>
      <c r="P49">
        <v>2901.3218700000002</v>
      </c>
      <c r="Q49">
        <v>2718.6746499999999</v>
      </c>
    </row>
    <row r="50" spans="1:17" x14ac:dyDescent="0.2">
      <c r="E50" s="8" t="s">
        <v>27</v>
      </c>
      <c r="N50" s="1">
        <f>ROUND(AVERAGE(N2:N49)*100,1)</f>
        <v>11.2</v>
      </c>
      <c r="O50" s="1">
        <f>ROUND(AVERAGE(O2:O49)*100,1)</f>
        <v>11.1</v>
      </c>
    </row>
    <row r="51" spans="1:17" ht="24" x14ac:dyDescent="0.2">
      <c r="E51" s="8"/>
      <c r="G51" s="11"/>
      <c r="N51" s="1">
        <f>(1-COUNTIF(N2:N49,"&gt;.25")/COUNT(N2:N49))</f>
        <v>0.8666666666666667</v>
      </c>
      <c r="O51" s="1">
        <f>(1-COUNTIF(O2:O49,"&gt;.25")/COUNT(O2:O49))</f>
        <v>0.8</v>
      </c>
    </row>
    <row r="52" spans="1:17" ht="24" x14ac:dyDescent="0.2">
      <c r="E52" s="8"/>
      <c r="G52" s="11"/>
    </row>
    <row r="53" spans="1:17" x14ac:dyDescent="0.2">
      <c r="E53" s="8"/>
      <c r="F53" s="1" t="s">
        <v>27</v>
      </c>
    </row>
    <row r="54" spans="1:17" x14ac:dyDescent="0.2">
      <c r="E54" s="8"/>
      <c r="F54" s="1" t="s">
        <v>27</v>
      </c>
    </row>
  </sheetData>
  <phoneticPr fontId="1" type="noConversion"/>
  <conditionalFormatting sqref="N1:N46 N50:O1048576">
    <cfRule type="cellIs" dxfId="1" priority="2" operator="greaterThan">
      <formula>0.25</formula>
    </cfRule>
  </conditionalFormatting>
  <conditionalFormatting sqref="O1:O46 N51:O51">
    <cfRule type="cellIs" dxfId="0" priority="1" operator="greaterThan">
      <formula>0.25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F3E7-8BCD-B14B-BA16-3EA0FB82D6E9}">
  <dimension ref="A1:Q50"/>
  <sheetViews>
    <sheetView tabSelected="1" topLeftCell="A25" workbookViewId="0">
      <selection activeCell="O51" sqref="O51"/>
    </sheetView>
  </sheetViews>
  <sheetFormatPr baseColWidth="10" defaultRowHeight="16" x14ac:dyDescent="0.2"/>
  <sheetData>
    <row r="1" spans="1:17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28</v>
      </c>
      <c r="H1" s="1" t="s">
        <v>30</v>
      </c>
      <c r="I1" s="1" t="s">
        <v>29</v>
      </c>
      <c r="J1" s="1" t="s">
        <v>31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0</v>
      </c>
      <c r="Q1" s="1" t="s">
        <v>1</v>
      </c>
    </row>
    <row r="2" spans="1:17" x14ac:dyDescent="0.2">
      <c r="A2" s="1">
        <v>1</v>
      </c>
      <c r="B2" s="1" t="s">
        <v>3</v>
      </c>
      <c r="C2" s="1" t="s">
        <v>4</v>
      </c>
      <c r="D2" s="1">
        <v>39</v>
      </c>
      <c r="E2" s="1">
        <v>18.5</v>
      </c>
      <c r="F2" s="1">
        <f t="shared" ref="F2:F49" si="0">G2-I2</f>
        <v>20</v>
      </c>
      <c r="G2" s="3">
        <v>30</v>
      </c>
      <c r="H2" s="1">
        <v>40.225000000000001</v>
      </c>
      <c r="I2" s="3">
        <v>10</v>
      </c>
      <c r="J2" s="1">
        <v>15.519</v>
      </c>
      <c r="K2" s="1">
        <v>40</v>
      </c>
      <c r="L2" s="1">
        <v>12</v>
      </c>
      <c r="M2">
        <f>(D2-F2)^2</f>
        <v>361</v>
      </c>
      <c r="N2">
        <f>(E2-F2)^2</f>
        <v>2.25</v>
      </c>
      <c r="O2">
        <f>((K2-L2)-F2)^2</f>
        <v>64</v>
      </c>
      <c r="P2" s="1" t="s">
        <v>3</v>
      </c>
      <c r="Q2" s="1" t="s">
        <v>4</v>
      </c>
    </row>
    <row r="3" spans="1:17" x14ac:dyDescent="0.2">
      <c r="A3" s="1">
        <v>2</v>
      </c>
      <c r="B3" s="1" t="s">
        <v>5</v>
      </c>
      <c r="C3" s="1" t="s">
        <v>6</v>
      </c>
      <c r="D3" s="1">
        <v>15</v>
      </c>
      <c r="E3" s="1">
        <v>13</v>
      </c>
      <c r="F3" s="1">
        <f t="shared" si="0"/>
        <v>18</v>
      </c>
      <c r="G3" s="3">
        <v>39</v>
      </c>
      <c r="H3" s="1">
        <v>32.880899999999997</v>
      </c>
      <c r="I3" s="3">
        <v>21</v>
      </c>
      <c r="J3" s="1">
        <v>17.526333000000001</v>
      </c>
      <c r="K3" s="1">
        <v>36</v>
      </c>
      <c r="L3" s="1">
        <v>11</v>
      </c>
      <c r="M3">
        <f t="shared" ref="M3:M48" si="1">(D3-F3)^2</f>
        <v>9</v>
      </c>
      <c r="N3">
        <f t="shared" ref="N3:N48" si="2">(E3-F3)^2</f>
        <v>25</v>
      </c>
      <c r="O3">
        <f t="shared" ref="O3:O49" si="3">((K3-L3)-F3)^2</f>
        <v>49</v>
      </c>
      <c r="P3" s="1" t="s">
        <v>5</v>
      </c>
      <c r="Q3" s="1" t="s">
        <v>6</v>
      </c>
    </row>
    <row r="4" spans="1:17" x14ac:dyDescent="0.2">
      <c r="A4" s="1">
        <v>2</v>
      </c>
      <c r="B4" s="1" t="s">
        <v>10</v>
      </c>
      <c r="C4" s="1" t="s">
        <v>11</v>
      </c>
      <c r="D4" s="1">
        <v>-2</v>
      </c>
      <c r="E4" s="1">
        <v>-5.5</v>
      </c>
      <c r="F4" s="1">
        <f t="shared" si="0"/>
        <v>-2</v>
      </c>
      <c r="G4" s="3">
        <v>21</v>
      </c>
      <c r="H4" s="1">
        <v>20.446000000000002</v>
      </c>
      <c r="I4" s="3">
        <v>23</v>
      </c>
      <c r="J4" s="1">
        <v>26.611999999999998</v>
      </c>
      <c r="K4" s="1">
        <v>20</v>
      </c>
      <c r="L4" s="1">
        <v>22</v>
      </c>
      <c r="M4">
        <f t="shared" si="1"/>
        <v>0</v>
      </c>
      <c r="N4">
        <f t="shared" si="2"/>
        <v>12.25</v>
      </c>
      <c r="O4">
        <f t="shared" si="3"/>
        <v>0</v>
      </c>
      <c r="P4" s="1" t="s">
        <v>10</v>
      </c>
      <c r="Q4" s="1" t="s">
        <v>11</v>
      </c>
    </row>
    <row r="5" spans="1:17" x14ac:dyDescent="0.2">
      <c r="A5" s="1">
        <v>2</v>
      </c>
      <c r="B5" s="1" t="s">
        <v>12</v>
      </c>
      <c r="C5" s="1" t="s">
        <v>13</v>
      </c>
      <c r="D5" s="1">
        <v>6</v>
      </c>
      <c r="E5" s="1">
        <v>17</v>
      </c>
      <c r="F5" s="1">
        <f t="shared" si="0"/>
        <v>10</v>
      </c>
      <c r="G5" s="3">
        <v>23</v>
      </c>
      <c r="H5" s="1">
        <v>30.559750000000001</v>
      </c>
      <c r="I5" s="3">
        <v>13</v>
      </c>
      <c r="J5" s="1">
        <v>13.054</v>
      </c>
      <c r="K5" s="1">
        <v>28</v>
      </c>
      <c r="L5" s="1">
        <v>17</v>
      </c>
      <c r="M5">
        <f t="shared" si="1"/>
        <v>16</v>
      </c>
      <c r="N5">
        <f t="shared" si="2"/>
        <v>49</v>
      </c>
      <c r="O5">
        <f t="shared" si="3"/>
        <v>1</v>
      </c>
      <c r="P5" s="1" t="s">
        <v>12</v>
      </c>
      <c r="Q5" s="1" t="s">
        <v>13</v>
      </c>
    </row>
    <row r="6" spans="1:17" x14ac:dyDescent="0.2">
      <c r="A6" s="1">
        <v>3</v>
      </c>
      <c r="B6" s="1" t="s">
        <v>14</v>
      </c>
      <c r="C6" s="1" t="s">
        <v>19</v>
      </c>
      <c r="D6" s="1">
        <v>30.5</v>
      </c>
      <c r="E6" s="1">
        <v>7.5</v>
      </c>
      <c r="F6" s="1">
        <f t="shared" si="0"/>
        <v>25</v>
      </c>
      <c r="G6" s="3">
        <v>47</v>
      </c>
      <c r="H6" s="1">
        <v>25.655999999999999</v>
      </c>
      <c r="I6" s="3">
        <v>22</v>
      </c>
      <c r="J6" s="1">
        <v>20.379000000000001</v>
      </c>
      <c r="K6" s="1">
        <v>36</v>
      </c>
      <c r="L6" s="1">
        <v>11</v>
      </c>
      <c r="M6">
        <f t="shared" si="1"/>
        <v>30.25</v>
      </c>
      <c r="N6">
        <f t="shared" si="2"/>
        <v>306.25</v>
      </c>
      <c r="O6">
        <f t="shared" si="3"/>
        <v>0</v>
      </c>
      <c r="P6" s="1" t="s">
        <v>14</v>
      </c>
      <c r="Q6" s="1" t="s">
        <v>19</v>
      </c>
    </row>
    <row r="7" spans="1:17" x14ac:dyDescent="0.2">
      <c r="A7" s="1">
        <v>3</v>
      </c>
      <c r="B7" s="1" t="s">
        <v>15</v>
      </c>
      <c r="C7" s="1" t="s">
        <v>18</v>
      </c>
      <c r="D7" s="1">
        <v>8.5</v>
      </c>
      <c r="E7" s="1">
        <v>10.5</v>
      </c>
      <c r="F7" s="1">
        <f t="shared" si="0"/>
        <v>24</v>
      </c>
      <c r="G7" s="3">
        <v>27</v>
      </c>
      <c r="H7" s="1">
        <v>30.161999999999999</v>
      </c>
      <c r="I7" s="3">
        <v>3</v>
      </c>
      <c r="J7" s="1">
        <v>19.504999999999999</v>
      </c>
      <c r="K7" s="1">
        <v>23</v>
      </c>
      <c r="L7" s="1">
        <v>16</v>
      </c>
      <c r="M7">
        <f t="shared" si="1"/>
        <v>240.25</v>
      </c>
      <c r="N7">
        <f t="shared" si="2"/>
        <v>182.25</v>
      </c>
      <c r="O7">
        <f t="shared" si="3"/>
        <v>289</v>
      </c>
      <c r="P7" s="1" t="s">
        <v>15</v>
      </c>
      <c r="Q7" s="1" t="s">
        <v>18</v>
      </c>
    </row>
    <row r="8" spans="1:17" x14ac:dyDescent="0.2">
      <c r="A8" s="1">
        <v>3</v>
      </c>
      <c r="B8" s="1" t="s">
        <v>16</v>
      </c>
      <c r="C8" s="1" t="s">
        <v>17</v>
      </c>
      <c r="D8" s="1">
        <v>44.5</v>
      </c>
      <c r="E8" s="1">
        <v>18.5</v>
      </c>
      <c r="F8" s="1">
        <f t="shared" si="0"/>
        <v>32</v>
      </c>
      <c r="G8" s="3">
        <v>35</v>
      </c>
      <c r="H8" s="1">
        <v>33.256</v>
      </c>
      <c r="I8" s="3">
        <v>3</v>
      </c>
      <c r="J8" s="1">
        <v>14.454000000000001</v>
      </c>
      <c r="K8" s="1">
        <v>33</v>
      </c>
      <c r="L8" s="1">
        <v>11</v>
      </c>
      <c r="M8">
        <f t="shared" si="1"/>
        <v>156.25</v>
      </c>
      <c r="N8">
        <f t="shared" si="2"/>
        <v>182.25</v>
      </c>
      <c r="O8">
        <f t="shared" si="3"/>
        <v>100</v>
      </c>
      <c r="P8" s="1" t="s">
        <v>16</v>
      </c>
      <c r="Q8" s="1" t="s">
        <v>17</v>
      </c>
    </row>
    <row r="9" spans="1:17" x14ac:dyDescent="0.2">
      <c r="A9" s="1">
        <v>4</v>
      </c>
      <c r="B9" s="1" t="s">
        <v>22</v>
      </c>
      <c r="C9" s="1" t="s">
        <v>21</v>
      </c>
      <c r="D9" s="1">
        <v>-28.5</v>
      </c>
      <c r="E9" s="1">
        <v>-18.5</v>
      </c>
      <c r="F9" s="1">
        <f t="shared" si="0"/>
        <v>-29</v>
      </c>
      <c r="G9" s="3">
        <v>14</v>
      </c>
      <c r="H9" s="1">
        <v>8.6</v>
      </c>
      <c r="I9" s="3">
        <v>43</v>
      </c>
      <c r="J9" s="1">
        <v>28.218</v>
      </c>
      <c r="K9" s="1">
        <v>9</v>
      </c>
      <c r="L9" s="1">
        <v>30</v>
      </c>
      <c r="M9">
        <f t="shared" si="1"/>
        <v>0.25</v>
      </c>
      <c r="N9">
        <f t="shared" si="2"/>
        <v>110.25</v>
      </c>
      <c r="O9">
        <f t="shared" si="3"/>
        <v>64</v>
      </c>
      <c r="P9" s="1" t="s">
        <v>22</v>
      </c>
      <c r="Q9" s="1" t="s">
        <v>21</v>
      </c>
    </row>
    <row r="10" spans="1:17" x14ac:dyDescent="0.2">
      <c r="A10" s="1">
        <v>5</v>
      </c>
      <c r="B10" s="1" t="s">
        <v>4</v>
      </c>
      <c r="C10" s="1" t="s">
        <v>24</v>
      </c>
      <c r="D10" s="2">
        <v>-29</v>
      </c>
      <c r="E10" s="1">
        <v>-4.5</v>
      </c>
      <c r="F10" s="1">
        <f t="shared" si="0"/>
        <v>-25</v>
      </c>
      <c r="G10" s="3">
        <v>9</v>
      </c>
      <c r="H10" s="1">
        <v>21.09</v>
      </c>
      <c r="I10" s="3">
        <v>34</v>
      </c>
      <c r="J10" s="1">
        <v>24.273</v>
      </c>
      <c r="K10" s="1">
        <v>16</v>
      </c>
      <c r="L10" s="1">
        <v>22</v>
      </c>
      <c r="M10">
        <f t="shared" si="1"/>
        <v>16</v>
      </c>
      <c r="N10">
        <f t="shared" si="2"/>
        <v>420.25</v>
      </c>
      <c r="O10">
        <f t="shared" si="3"/>
        <v>361</v>
      </c>
      <c r="P10" s="1" t="s">
        <v>4</v>
      </c>
      <c r="Q10" s="1" t="s">
        <v>24</v>
      </c>
    </row>
    <row r="11" spans="1:17" x14ac:dyDescent="0.2">
      <c r="A11" s="1">
        <v>6</v>
      </c>
      <c r="B11" s="1" t="s">
        <v>6</v>
      </c>
      <c r="C11" s="1" t="s">
        <v>23</v>
      </c>
      <c r="D11" s="2">
        <v>31</v>
      </c>
      <c r="E11" s="1">
        <v>36.5</v>
      </c>
      <c r="F11" s="1">
        <f t="shared" si="0"/>
        <v>-3</v>
      </c>
      <c r="G11" s="3">
        <v>27</v>
      </c>
      <c r="H11" s="1">
        <v>47.182000000000002</v>
      </c>
      <c r="I11" s="3">
        <v>30</v>
      </c>
      <c r="J11" s="1">
        <v>15.996</v>
      </c>
      <c r="K11" s="1">
        <v>35</v>
      </c>
      <c r="L11" s="1">
        <v>12</v>
      </c>
      <c r="M11">
        <f t="shared" si="1"/>
        <v>1156</v>
      </c>
      <c r="N11">
        <f t="shared" si="2"/>
        <v>1560.25</v>
      </c>
      <c r="O11">
        <f t="shared" si="3"/>
        <v>676</v>
      </c>
      <c r="P11" s="1" t="s">
        <v>6</v>
      </c>
      <c r="Q11" s="1" t="s">
        <v>23</v>
      </c>
    </row>
    <row r="12" spans="1:17" x14ac:dyDescent="0.2">
      <c r="A12" s="1">
        <v>7</v>
      </c>
      <c r="B12" s="1" t="s">
        <v>25</v>
      </c>
      <c r="C12" s="1" t="s">
        <v>14</v>
      </c>
      <c r="D12" s="2">
        <v>-19</v>
      </c>
      <c r="E12" s="1">
        <v>-27.5</v>
      </c>
      <c r="F12" s="1">
        <f t="shared" si="0"/>
        <v>-41</v>
      </c>
      <c r="G12" s="3">
        <v>7</v>
      </c>
      <c r="H12" s="1">
        <v>15.83</v>
      </c>
      <c r="I12" s="3">
        <v>48</v>
      </c>
      <c r="J12" s="1">
        <v>25.178000000000001</v>
      </c>
      <c r="K12" s="1">
        <v>12</v>
      </c>
      <c r="L12" s="1">
        <v>29</v>
      </c>
      <c r="M12">
        <f t="shared" si="1"/>
        <v>484</v>
      </c>
      <c r="N12">
        <f t="shared" si="2"/>
        <v>182.25</v>
      </c>
      <c r="O12">
        <f t="shared" si="3"/>
        <v>576</v>
      </c>
      <c r="P12" s="1" t="s">
        <v>25</v>
      </c>
      <c r="Q12" s="1" t="s">
        <v>14</v>
      </c>
    </row>
    <row r="13" spans="1:17" x14ac:dyDescent="0.2">
      <c r="A13" s="1">
        <v>7</v>
      </c>
      <c r="B13" s="1" t="s">
        <v>16</v>
      </c>
      <c r="C13" s="1" t="s">
        <v>26</v>
      </c>
      <c r="D13" s="2">
        <v>33</v>
      </c>
      <c r="E13" s="1">
        <v>19</v>
      </c>
      <c r="F13" s="1">
        <f t="shared" si="0"/>
        <v>38</v>
      </c>
      <c r="G13" s="3">
        <v>45</v>
      </c>
      <c r="H13" s="1">
        <v>32.546999999999997</v>
      </c>
      <c r="I13" s="3">
        <v>7</v>
      </c>
      <c r="J13" s="1">
        <v>15.07</v>
      </c>
      <c r="K13" s="1">
        <v>45</v>
      </c>
      <c r="L13" s="1">
        <v>9</v>
      </c>
      <c r="M13">
        <f t="shared" si="1"/>
        <v>25</v>
      </c>
      <c r="N13">
        <f t="shared" si="2"/>
        <v>361</v>
      </c>
      <c r="O13">
        <f t="shared" si="3"/>
        <v>4</v>
      </c>
      <c r="P13" s="1" t="s">
        <v>16</v>
      </c>
      <c r="Q13" s="1" t="s">
        <v>26</v>
      </c>
    </row>
    <row r="14" spans="1:17" x14ac:dyDescent="0.2">
      <c r="A14" s="1">
        <v>8</v>
      </c>
      <c r="B14" s="1" t="s">
        <v>10</v>
      </c>
      <c r="C14" s="1" t="s">
        <v>17</v>
      </c>
      <c r="D14" s="2">
        <v>27.5</v>
      </c>
      <c r="E14" s="1">
        <v>10</v>
      </c>
      <c r="F14" s="1">
        <f t="shared" si="0"/>
        <v>16</v>
      </c>
      <c r="G14" s="3">
        <v>28</v>
      </c>
      <c r="H14" s="1">
        <v>41.043999999999997</v>
      </c>
      <c r="I14" s="3">
        <v>12</v>
      </c>
      <c r="J14" s="1">
        <v>21.085999999999999</v>
      </c>
      <c r="K14" s="1">
        <v>29</v>
      </c>
      <c r="L14" s="1">
        <v>19</v>
      </c>
      <c r="M14">
        <f t="shared" si="1"/>
        <v>132.25</v>
      </c>
      <c r="N14">
        <f t="shared" si="2"/>
        <v>36</v>
      </c>
      <c r="O14">
        <f t="shared" si="3"/>
        <v>36</v>
      </c>
      <c r="P14" s="1" t="s">
        <v>10</v>
      </c>
      <c r="Q14" s="1" t="s">
        <v>17</v>
      </c>
    </row>
    <row r="15" spans="1:17" x14ac:dyDescent="0.2">
      <c r="A15" s="1">
        <v>8</v>
      </c>
      <c r="B15" s="1" t="s">
        <v>3</v>
      </c>
      <c r="C15" s="1" t="s">
        <v>15</v>
      </c>
      <c r="D15" s="2">
        <v>-20.5</v>
      </c>
      <c r="E15" s="1">
        <v>-18.5</v>
      </c>
      <c r="F15" s="1">
        <f t="shared" si="0"/>
        <v>7</v>
      </c>
      <c r="G15" s="3">
        <v>19</v>
      </c>
      <c r="H15" s="1">
        <v>17.565000000000001</v>
      </c>
      <c r="I15" s="3">
        <v>12</v>
      </c>
      <c r="J15" s="1">
        <v>34.198</v>
      </c>
      <c r="K15" s="1">
        <v>21</v>
      </c>
      <c r="L15" s="1">
        <v>37</v>
      </c>
      <c r="M15">
        <f t="shared" si="1"/>
        <v>756.25</v>
      </c>
      <c r="N15">
        <f t="shared" si="2"/>
        <v>650.25</v>
      </c>
      <c r="O15">
        <f t="shared" si="3"/>
        <v>529</v>
      </c>
      <c r="P15" s="1" t="s">
        <v>3</v>
      </c>
      <c r="Q15" s="1" t="s">
        <v>15</v>
      </c>
    </row>
    <row r="16" spans="1:17" x14ac:dyDescent="0.2">
      <c r="A16" s="1">
        <v>8</v>
      </c>
      <c r="B16" s="1" t="s">
        <v>19</v>
      </c>
      <c r="C16" s="1" t="s">
        <v>13</v>
      </c>
      <c r="D16" s="2">
        <v>-59.5</v>
      </c>
      <c r="E16" s="1">
        <v>-69.5</v>
      </c>
      <c r="F16" s="1">
        <f t="shared" si="0"/>
        <v>-54</v>
      </c>
      <c r="G16" s="3">
        <v>3</v>
      </c>
      <c r="H16" s="1">
        <v>10.816000000000001</v>
      </c>
      <c r="I16" s="3">
        <v>57</v>
      </c>
      <c r="J16" s="1">
        <v>54.976999999999997</v>
      </c>
      <c r="K16" s="1">
        <v>0</v>
      </c>
      <c r="L16" s="1">
        <v>72</v>
      </c>
      <c r="M16">
        <f t="shared" si="1"/>
        <v>30.25</v>
      </c>
      <c r="N16">
        <f t="shared" si="2"/>
        <v>240.25</v>
      </c>
      <c r="O16">
        <f t="shared" si="3"/>
        <v>324</v>
      </c>
      <c r="P16" s="1" t="s">
        <v>19</v>
      </c>
      <c r="Q16" s="1" t="s">
        <v>13</v>
      </c>
    </row>
    <row r="17" spans="1:17" x14ac:dyDescent="0.2">
      <c r="A17" s="1">
        <v>9</v>
      </c>
      <c r="B17" s="1" t="s">
        <v>22</v>
      </c>
      <c r="C17" s="1" t="s">
        <v>23</v>
      </c>
      <c r="D17" s="2">
        <v>14</v>
      </c>
      <c r="E17" s="1">
        <v>1</v>
      </c>
      <c r="F17" s="1">
        <f t="shared" si="0"/>
        <v>26</v>
      </c>
      <c r="G17" s="1">
        <v>33</v>
      </c>
      <c r="H17" s="1">
        <v>18.902000000000001</v>
      </c>
      <c r="I17" s="1">
        <v>7</v>
      </c>
      <c r="J17" s="1">
        <v>14.965</v>
      </c>
      <c r="K17" s="1">
        <v>24</v>
      </c>
      <c r="L17" s="1">
        <v>10</v>
      </c>
      <c r="M17">
        <f t="shared" si="1"/>
        <v>144</v>
      </c>
      <c r="N17">
        <f t="shared" si="2"/>
        <v>625</v>
      </c>
      <c r="O17">
        <f t="shared" si="3"/>
        <v>144</v>
      </c>
      <c r="P17" s="1" t="s">
        <v>22</v>
      </c>
      <c r="Q17" s="1" t="s">
        <v>23</v>
      </c>
    </row>
    <row r="18" spans="1:17" x14ac:dyDescent="0.2">
      <c r="A18" s="1">
        <v>9</v>
      </c>
      <c r="B18" s="1" t="s">
        <v>5</v>
      </c>
      <c r="C18" s="1" t="s">
        <v>21</v>
      </c>
      <c r="D18" s="1">
        <v>-2</v>
      </c>
      <c r="E18" s="1">
        <v>-5</v>
      </c>
      <c r="F18" s="1">
        <f t="shared" si="0"/>
        <v>-4</v>
      </c>
      <c r="G18" s="1">
        <v>25</v>
      </c>
      <c r="H18" s="1">
        <v>20.885999999999999</v>
      </c>
      <c r="I18" s="1">
        <v>29</v>
      </c>
      <c r="J18" s="1">
        <v>15.853</v>
      </c>
      <c r="K18" s="1">
        <v>21</v>
      </c>
      <c r="L18" s="1">
        <v>22</v>
      </c>
      <c r="M18">
        <f t="shared" si="1"/>
        <v>4</v>
      </c>
      <c r="N18">
        <f t="shared" si="2"/>
        <v>1</v>
      </c>
      <c r="O18">
        <f t="shared" si="3"/>
        <v>9</v>
      </c>
      <c r="P18" s="1" t="s">
        <v>5</v>
      </c>
      <c r="Q18" s="1" t="s">
        <v>21</v>
      </c>
    </row>
    <row r="19" spans="1:17" x14ac:dyDescent="0.2">
      <c r="A19" s="1">
        <v>10</v>
      </c>
      <c r="B19" s="1" t="s">
        <v>24</v>
      </c>
      <c r="C19" s="1" t="s">
        <v>18</v>
      </c>
      <c r="D19" s="2">
        <v>-17</v>
      </c>
      <c r="E19" s="1">
        <v>-12.5</v>
      </c>
      <c r="F19" s="1">
        <f t="shared" si="0"/>
        <v>-34</v>
      </c>
      <c r="G19" s="1">
        <v>0</v>
      </c>
      <c r="H19" s="1">
        <v>19.093</v>
      </c>
      <c r="I19" s="1">
        <v>34</v>
      </c>
      <c r="J19" s="1">
        <v>35.640999999999998</v>
      </c>
      <c r="K19" s="1">
        <v>28</v>
      </c>
      <c r="L19" s="1">
        <v>18</v>
      </c>
      <c r="M19">
        <f t="shared" si="1"/>
        <v>289</v>
      </c>
      <c r="N19">
        <f t="shared" si="2"/>
        <v>462.25</v>
      </c>
      <c r="O19">
        <f t="shared" si="3"/>
        <v>1936</v>
      </c>
      <c r="P19" s="1" t="s">
        <v>24</v>
      </c>
      <c r="Q19" s="1" t="s">
        <v>18</v>
      </c>
    </row>
    <row r="20" spans="1:17" x14ac:dyDescent="0.2">
      <c r="A20" s="1">
        <v>11</v>
      </c>
      <c r="B20" s="1" t="s">
        <v>11</v>
      </c>
      <c r="C20" s="1" t="s">
        <v>26</v>
      </c>
      <c r="D20" s="2">
        <v>23</v>
      </c>
      <c r="E20" s="1">
        <v>10.5</v>
      </c>
      <c r="F20" s="1">
        <f t="shared" si="0"/>
        <v>24</v>
      </c>
      <c r="G20" s="1">
        <v>33</v>
      </c>
      <c r="H20" s="1">
        <v>25.948</v>
      </c>
      <c r="I20" s="1">
        <v>9</v>
      </c>
      <c r="J20" s="1">
        <v>17.407</v>
      </c>
      <c r="K20" s="1">
        <v>27</v>
      </c>
      <c r="L20" s="1">
        <v>15</v>
      </c>
      <c r="M20">
        <f t="shared" si="1"/>
        <v>1</v>
      </c>
      <c r="N20">
        <f t="shared" si="2"/>
        <v>182.25</v>
      </c>
      <c r="O20">
        <f t="shared" si="3"/>
        <v>144</v>
      </c>
      <c r="P20" s="1" t="s">
        <v>11</v>
      </c>
      <c r="Q20" s="1" t="s">
        <v>26</v>
      </c>
    </row>
    <row r="21" spans="1:17" x14ac:dyDescent="0.2">
      <c r="A21" s="1">
        <v>11</v>
      </c>
      <c r="B21" s="1" t="s">
        <v>25</v>
      </c>
      <c r="C21" s="1" t="s">
        <v>12</v>
      </c>
      <c r="D21" s="2">
        <v>-66</v>
      </c>
      <c r="E21" s="1">
        <v>-74.5</v>
      </c>
      <c r="F21" s="1">
        <f t="shared" si="0"/>
        <v>-63</v>
      </c>
      <c r="G21" s="1">
        <v>0</v>
      </c>
      <c r="H21" s="1">
        <v>10.329000000000001</v>
      </c>
      <c r="I21" s="1">
        <v>63</v>
      </c>
      <c r="J21" s="1">
        <v>85.134</v>
      </c>
      <c r="K21" s="1">
        <v>14</v>
      </c>
      <c r="L21" s="1">
        <v>59</v>
      </c>
      <c r="M21">
        <f t="shared" si="1"/>
        <v>9</v>
      </c>
      <c r="N21">
        <f t="shared" si="2"/>
        <v>132.25</v>
      </c>
      <c r="O21">
        <f t="shared" si="3"/>
        <v>324</v>
      </c>
      <c r="P21" s="1" t="s">
        <v>25</v>
      </c>
      <c r="Q21" s="1" t="s">
        <v>12</v>
      </c>
    </row>
    <row r="22" spans="1:17" x14ac:dyDescent="0.2">
      <c r="A22" s="1">
        <v>12</v>
      </c>
      <c r="B22" s="1" t="s">
        <v>6</v>
      </c>
      <c r="C22" s="1" t="s">
        <v>38</v>
      </c>
      <c r="D22" s="2">
        <v>9</v>
      </c>
      <c r="E22" s="1">
        <v>3</v>
      </c>
      <c r="F22" s="1">
        <f>G22-I22</f>
        <v>35</v>
      </c>
      <c r="G22" s="1">
        <v>45</v>
      </c>
      <c r="H22" s="1">
        <v>18.600000000000001</v>
      </c>
      <c r="I22" s="1">
        <v>10</v>
      </c>
      <c r="J22" s="1">
        <v>16.318000000000001</v>
      </c>
      <c r="K22" s="1">
        <v>19</v>
      </c>
      <c r="L22" s="1">
        <v>14</v>
      </c>
      <c r="M22">
        <f t="shared" si="1"/>
        <v>676</v>
      </c>
      <c r="N22">
        <f t="shared" si="2"/>
        <v>1024</v>
      </c>
      <c r="O22">
        <f t="shared" si="3"/>
        <v>900</v>
      </c>
      <c r="P22" s="1" t="s">
        <v>6</v>
      </c>
      <c r="Q22" s="1" t="s">
        <v>38</v>
      </c>
    </row>
    <row r="23" spans="1:17" x14ac:dyDescent="0.2">
      <c r="A23" s="1">
        <v>12</v>
      </c>
      <c r="B23" s="1" t="s">
        <v>15</v>
      </c>
      <c r="C23" s="1" t="s">
        <v>4</v>
      </c>
      <c r="D23" s="2">
        <v>52</v>
      </c>
      <c r="E23" s="1">
        <v>53.5</v>
      </c>
      <c r="F23" s="1">
        <f t="shared" si="0"/>
        <v>35</v>
      </c>
      <c r="G23" s="1">
        <v>35</v>
      </c>
      <c r="H23" s="1">
        <v>64.212000000000003</v>
      </c>
      <c r="I23" s="1">
        <v>0</v>
      </c>
      <c r="J23" s="1">
        <v>10.407999999999999</v>
      </c>
      <c r="K23" s="1">
        <v>52</v>
      </c>
      <c r="L23" s="1">
        <v>12</v>
      </c>
      <c r="M23">
        <f t="shared" si="1"/>
        <v>289</v>
      </c>
      <c r="N23">
        <f t="shared" si="2"/>
        <v>342.25</v>
      </c>
      <c r="O23">
        <f t="shared" si="3"/>
        <v>25</v>
      </c>
      <c r="P23" s="1" t="s">
        <v>15</v>
      </c>
      <c r="Q23" s="1" t="s">
        <v>4</v>
      </c>
    </row>
    <row r="24" spans="1:17" x14ac:dyDescent="0.2">
      <c r="A24" s="1">
        <v>13</v>
      </c>
      <c r="B24" s="1" t="s">
        <v>14</v>
      </c>
      <c r="C24" s="1" t="s">
        <v>13</v>
      </c>
      <c r="D24" s="2">
        <v>-26.5</v>
      </c>
      <c r="E24" s="1">
        <v>-21.5</v>
      </c>
      <c r="F24" s="1">
        <f t="shared" si="0"/>
        <v>-46</v>
      </c>
      <c r="G24" s="1">
        <v>3</v>
      </c>
      <c r="H24" s="1">
        <v>11.054</v>
      </c>
      <c r="I24" s="1">
        <v>49</v>
      </c>
      <c r="J24" s="1">
        <v>32.972999999999999</v>
      </c>
      <c r="K24" s="1">
        <v>12</v>
      </c>
      <c r="L24" s="1">
        <v>32</v>
      </c>
      <c r="M24">
        <f t="shared" si="1"/>
        <v>380.25</v>
      </c>
      <c r="N24">
        <f t="shared" si="2"/>
        <v>600.25</v>
      </c>
      <c r="O24">
        <f t="shared" si="3"/>
        <v>676</v>
      </c>
      <c r="P24" s="1" t="s">
        <v>14</v>
      </c>
      <c r="Q24" s="1" t="s">
        <v>13</v>
      </c>
    </row>
    <row r="25" spans="1:17" x14ac:dyDescent="0.2">
      <c r="A25" s="1">
        <v>14</v>
      </c>
      <c r="B25" s="1" t="s">
        <v>5</v>
      </c>
      <c r="C25" s="1" t="s">
        <v>23</v>
      </c>
      <c r="D25" s="2">
        <v>51</v>
      </c>
      <c r="E25" s="1">
        <v>48</v>
      </c>
      <c r="F25" s="1">
        <f t="shared" si="0"/>
        <v>35</v>
      </c>
      <c r="G25" s="1">
        <v>45</v>
      </c>
      <c r="H25" s="1">
        <v>55.326000000000001</v>
      </c>
      <c r="I25" s="1">
        <v>10</v>
      </c>
      <c r="J25" s="1">
        <v>7.5540000000000003</v>
      </c>
      <c r="K25" s="1">
        <v>69</v>
      </c>
      <c r="L25" s="1">
        <v>6</v>
      </c>
      <c r="M25">
        <f t="shared" si="1"/>
        <v>256</v>
      </c>
      <c r="N25">
        <f t="shared" si="2"/>
        <v>169</v>
      </c>
      <c r="O25">
        <f t="shared" si="3"/>
        <v>784</v>
      </c>
      <c r="P25" s="1" t="s">
        <v>5</v>
      </c>
      <c r="Q25" s="1" t="s">
        <v>23</v>
      </c>
    </row>
    <row r="26" spans="1:17" x14ac:dyDescent="0.2">
      <c r="A26" s="1">
        <v>14</v>
      </c>
      <c r="B26" s="1" t="s">
        <v>16</v>
      </c>
      <c r="C26" s="1" t="s">
        <v>10</v>
      </c>
      <c r="D26" s="2">
        <v>14</v>
      </c>
      <c r="E26" s="1">
        <v>18.5</v>
      </c>
      <c r="F26" s="1">
        <f t="shared" si="0"/>
        <v>29</v>
      </c>
      <c r="G26" s="1">
        <v>39</v>
      </c>
      <c r="H26" s="1">
        <v>30.31</v>
      </c>
      <c r="I26" s="1">
        <v>10</v>
      </c>
      <c r="J26" s="1">
        <v>10.499000000000001</v>
      </c>
      <c r="K26" s="1">
        <v>27</v>
      </c>
      <c r="L26" s="1">
        <v>19</v>
      </c>
      <c r="M26">
        <f t="shared" si="1"/>
        <v>225</v>
      </c>
      <c r="N26">
        <f t="shared" si="2"/>
        <v>110.25</v>
      </c>
      <c r="O26">
        <f t="shared" si="3"/>
        <v>441</v>
      </c>
      <c r="P26" s="1" t="s">
        <v>16</v>
      </c>
      <c r="Q26" s="1" t="s">
        <v>10</v>
      </c>
    </row>
    <row r="27" spans="1:17" x14ac:dyDescent="0.2">
      <c r="A27" s="1">
        <v>14</v>
      </c>
      <c r="B27" s="1" t="s">
        <v>3</v>
      </c>
      <c r="C27" s="1" t="s">
        <v>24</v>
      </c>
      <c r="D27" s="2">
        <v>19</v>
      </c>
      <c r="E27" s="1">
        <v>16</v>
      </c>
      <c r="F27" s="1">
        <f t="shared" si="0"/>
        <v>19</v>
      </c>
      <c r="G27" s="1">
        <v>38</v>
      </c>
      <c r="H27" s="1">
        <v>25.323</v>
      </c>
      <c r="I27" s="1">
        <v>19</v>
      </c>
      <c r="J27" s="1">
        <v>19.616</v>
      </c>
      <c r="K27" s="1">
        <v>26</v>
      </c>
      <c r="L27" s="1">
        <v>16</v>
      </c>
      <c r="M27">
        <f t="shared" si="1"/>
        <v>0</v>
      </c>
      <c r="N27">
        <f t="shared" si="2"/>
        <v>9</v>
      </c>
      <c r="O27">
        <f t="shared" si="3"/>
        <v>81</v>
      </c>
      <c r="P27" s="1" t="s">
        <v>3</v>
      </c>
      <c r="Q27" s="1" t="s">
        <v>24</v>
      </c>
    </row>
    <row r="28" spans="1:17" x14ac:dyDescent="0.2">
      <c r="A28" s="1">
        <v>15</v>
      </c>
      <c r="B28" s="1" t="s">
        <v>12</v>
      </c>
      <c r="C28" s="1" t="s">
        <v>19</v>
      </c>
      <c r="D28" s="2">
        <v>69</v>
      </c>
      <c r="E28" s="1">
        <v>51.5</v>
      </c>
      <c r="F28" s="1">
        <f t="shared" si="0"/>
        <v>62</v>
      </c>
      <c r="G28" s="1">
        <v>71</v>
      </c>
      <c r="H28" s="1">
        <v>61.872999999999998</v>
      </c>
      <c r="I28" s="1">
        <v>9</v>
      </c>
      <c r="J28" s="1">
        <v>10.826000000000001</v>
      </c>
      <c r="K28" s="1">
        <v>71</v>
      </c>
      <c r="L28" s="1">
        <v>8</v>
      </c>
      <c r="M28">
        <f t="shared" si="1"/>
        <v>49</v>
      </c>
      <c r="N28">
        <f t="shared" si="2"/>
        <v>110.25</v>
      </c>
      <c r="O28">
        <f t="shared" si="3"/>
        <v>1</v>
      </c>
      <c r="P28" s="1" t="s">
        <v>12</v>
      </c>
      <c r="Q28" s="1" t="s">
        <v>19</v>
      </c>
    </row>
    <row r="29" spans="1:17" x14ac:dyDescent="0.2">
      <c r="A29" s="1">
        <v>15</v>
      </c>
      <c r="B29" s="1" t="s">
        <v>11</v>
      </c>
      <c r="C29" s="1" t="s">
        <v>17</v>
      </c>
      <c r="D29" s="2">
        <v>24</v>
      </c>
      <c r="E29" s="1">
        <v>18</v>
      </c>
      <c r="F29" s="1">
        <f t="shared" si="0"/>
        <v>2</v>
      </c>
      <c r="G29" s="1">
        <v>23</v>
      </c>
      <c r="H29" s="1">
        <v>32.956000000000003</v>
      </c>
      <c r="I29" s="1">
        <v>21</v>
      </c>
      <c r="J29" s="1">
        <v>16.558</v>
      </c>
      <c r="K29" s="1">
        <v>26</v>
      </c>
      <c r="L29" s="1">
        <v>18</v>
      </c>
      <c r="M29">
        <f t="shared" si="1"/>
        <v>484</v>
      </c>
      <c r="N29">
        <f t="shared" si="2"/>
        <v>256</v>
      </c>
      <c r="O29">
        <f t="shared" si="3"/>
        <v>36</v>
      </c>
      <c r="P29" s="1" t="s">
        <v>11</v>
      </c>
      <c r="Q29" s="1" t="s">
        <v>17</v>
      </c>
    </row>
    <row r="30" spans="1:17" x14ac:dyDescent="0.2">
      <c r="A30" s="1">
        <v>16</v>
      </c>
      <c r="B30" s="1" t="s">
        <v>13</v>
      </c>
      <c r="C30" s="1" t="s">
        <v>25</v>
      </c>
      <c r="D30" s="2">
        <v>51</v>
      </c>
      <c r="E30" s="1">
        <v>47.5</v>
      </c>
      <c r="F30" s="1">
        <f t="shared" si="0"/>
        <v>59</v>
      </c>
      <c r="G30" s="1">
        <v>66</v>
      </c>
      <c r="H30" s="1">
        <v>58.588000000000001</v>
      </c>
      <c r="I30" s="1">
        <v>7</v>
      </c>
      <c r="J30" s="1">
        <v>10.571999999999999</v>
      </c>
      <c r="K30" s="1">
        <v>69</v>
      </c>
      <c r="L30" s="1">
        <v>9</v>
      </c>
      <c r="M30">
        <f t="shared" si="1"/>
        <v>64</v>
      </c>
      <c r="N30">
        <f t="shared" si="2"/>
        <v>132.25</v>
      </c>
      <c r="O30">
        <f t="shared" si="3"/>
        <v>1</v>
      </c>
      <c r="P30" s="1" t="s">
        <v>13</v>
      </c>
      <c r="Q30" s="1" t="s">
        <v>25</v>
      </c>
    </row>
    <row r="31" spans="1:17" x14ac:dyDescent="0.2">
      <c r="A31" s="1">
        <v>17</v>
      </c>
      <c r="B31" s="1" t="s">
        <v>10</v>
      </c>
      <c r="C31" s="1" t="s">
        <v>26</v>
      </c>
      <c r="D31" s="2">
        <v>20</v>
      </c>
      <c r="E31" s="1">
        <v>2.5</v>
      </c>
      <c r="F31" s="1">
        <f t="shared" si="0"/>
        <v>30</v>
      </c>
      <c r="G31" s="1">
        <v>47</v>
      </c>
      <c r="H31" s="1">
        <v>30.864000000000001</v>
      </c>
      <c r="I31" s="1">
        <v>17</v>
      </c>
      <c r="J31" s="1">
        <v>23.707332999999998</v>
      </c>
      <c r="K31" s="1">
        <v>29</v>
      </c>
      <c r="L31" s="1">
        <v>21</v>
      </c>
      <c r="M31">
        <f t="shared" si="1"/>
        <v>100</v>
      </c>
      <c r="N31">
        <f t="shared" si="2"/>
        <v>756.25</v>
      </c>
      <c r="O31">
        <f t="shared" si="3"/>
        <v>484</v>
      </c>
      <c r="P31" s="1" t="s">
        <v>10</v>
      </c>
      <c r="Q31" s="1" t="s">
        <v>26</v>
      </c>
    </row>
    <row r="32" spans="1:17" x14ac:dyDescent="0.2">
      <c r="A32" s="1">
        <v>17</v>
      </c>
      <c r="B32" s="1" t="s">
        <v>18</v>
      </c>
      <c r="C32" s="1" t="s">
        <v>4</v>
      </c>
      <c r="D32" s="2">
        <v>35.5</v>
      </c>
      <c r="E32" s="1">
        <v>44</v>
      </c>
      <c r="F32" s="1">
        <f t="shared" si="0"/>
        <v>61</v>
      </c>
      <c r="G32" s="1">
        <v>61</v>
      </c>
      <c r="H32" s="1">
        <v>55.518999999999998</v>
      </c>
      <c r="I32" s="1">
        <v>0</v>
      </c>
      <c r="J32" s="1">
        <v>12.728</v>
      </c>
      <c r="K32" s="1">
        <v>37</v>
      </c>
      <c r="L32" s="1">
        <v>17</v>
      </c>
      <c r="M32">
        <f t="shared" si="1"/>
        <v>650.25</v>
      </c>
      <c r="N32">
        <f t="shared" si="2"/>
        <v>289</v>
      </c>
      <c r="O32">
        <f t="shared" si="3"/>
        <v>1681</v>
      </c>
      <c r="P32" s="1" t="s">
        <v>18</v>
      </c>
      <c r="Q32" s="1" t="s">
        <v>4</v>
      </c>
    </row>
    <row r="33" spans="1:17" x14ac:dyDescent="0.2">
      <c r="A33" s="1">
        <v>17</v>
      </c>
      <c r="B33" s="1" t="s">
        <v>21</v>
      </c>
      <c r="C33" s="1" t="s">
        <v>6</v>
      </c>
      <c r="D33" s="2">
        <v>17</v>
      </c>
      <c r="E33" s="1">
        <v>9.5</v>
      </c>
      <c r="F33" s="1">
        <f t="shared" si="0"/>
        <v>12</v>
      </c>
      <c r="G33" s="1">
        <v>29</v>
      </c>
      <c r="H33" s="1">
        <v>24.175000000000001</v>
      </c>
      <c r="I33" s="1">
        <v>17</v>
      </c>
      <c r="J33" s="1">
        <v>13.073</v>
      </c>
      <c r="K33" s="1">
        <v>19</v>
      </c>
      <c r="L33" s="1">
        <v>10</v>
      </c>
      <c r="M33">
        <f t="shared" si="1"/>
        <v>25</v>
      </c>
      <c r="N33">
        <f t="shared" si="2"/>
        <v>6.25</v>
      </c>
      <c r="O33">
        <f t="shared" si="3"/>
        <v>9</v>
      </c>
      <c r="P33" s="1" t="s">
        <v>21</v>
      </c>
      <c r="Q33" s="1" t="s">
        <v>6</v>
      </c>
    </row>
    <row r="34" spans="1:17" x14ac:dyDescent="0.2">
      <c r="A34" s="1">
        <v>18</v>
      </c>
      <c r="B34" s="1" t="s">
        <v>5</v>
      </c>
      <c r="C34" s="1" t="s">
        <v>22</v>
      </c>
      <c r="D34" s="2">
        <v>22.5</v>
      </c>
      <c r="E34" s="1">
        <v>16.5</v>
      </c>
      <c r="F34" s="1">
        <f t="shared" si="0"/>
        <v>19</v>
      </c>
      <c r="G34" s="1">
        <v>27</v>
      </c>
      <c r="H34" s="1">
        <v>27.702999999999999</v>
      </c>
      <c r="I34" s="1">
        <v>8</v>
      </c>
      <c r="J34" s="1">
        <v>12.336</v>
      </c>
      <c r="K34" s="1">
        <v>39</v>
      </c>
      <c r="L34" s="1">
        <v>12</v>
      </c>
      <c r="M34">
        <f t="shared" si="1"/>
        <v>12.25</v>
      </c>
      <c r="N34">
        <f t="shared" si="2"/>
        <v>6.25</v>
      </c>
      <c r="O34">
        <f t="shared" si="3"/>
        <v>64</v>
      </c>
      <c r="P34" s="1" t="s">
        <v>5</v>
      </c>
      <c r="Q34" s="1" t="s">
        <v>22</v>
      </c>
    </row>
    <row r="35" spans="1:17" x14ac:dyDescent="0.2">
      <c r="A35" s="5">
        <v>19</v>
      </c>
      <c r="B35" s="5" t="s">
        <v>12</v>
      </c>
      <c r="C35" s="5" t="s">
        <v>14</v>
      </c>
      <c r="D35" s="6" t="s">
        <v>27</v>
      </c>
      <c r="E35" s="5" t="s">
        <v>27</v>
      </c>
      <c r="F35" s="5" t="s">
        <v>27</v>
      </c>
      <c r="G35" s="5" t="s">
        <v>27</v>
      </c>
      <c r="H35" s="5" t="s">
        <v>27</v>
      </c>
      <c r="I35" s="5" t="s">
        <v>27</v>
      </c>
      <c r="J35" s="5" t="s">
        <v>27</v>
      </c>
      <c r="M35" t="s">
        <v>27</v>
      </c>
      <c r="N35" t="s">
        <v>27</v>
      </c>
      <c r="O35" t="s">
        <v>27</v>
      </c>
      <c r="P35" s="5" t="s">
        <v>12</v>
      </c>
      <c r="Q35" s="5" t="s">
        <v>14</v>
      </c>
    </row>
    <row r="36" spans="1:17" x14ac:dyDescent="0.2">
      <c r="A36" s="5">
        <v>19</v>
      </c>
      <c r="B36" s="5" t="s">
        <v>16</v>
      </c>
      <c r="C36" s="5" t="s">
        <v>11</v>
      </c>
      <c r="D36" s="6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5" t="s">
        <v>27</v>
      </c>
      <c r="J36" s="5" t="s">
        <v>27</v>
      </c>
      <c r="M36" t="s">
        <v>27</v>
      </c>
      <c r="N36" t="s">
        <v>27</v>
      </c>
      <c r="O36" t="s">
        <v>27</v>
      </c>
      <c r="P36" s="5" t="s">
        <v>16</v>
      </c>
      <c r="Q36" s="5" t="s">
        <v>11</v>
      </c>
    </row>
    <row r="37" spans="1:17" x14ac:dyDescent="0.2">
      <c r="A37" s="1">
        <v>19</v>
      </c>
      <c r="B37" s="1" t="s">
        <v>15</v>
      </c>
      <c r="C37" s="1" t="s">
        <v>24</v>
      </c>
      <c r="D37" s="2">
        <v>28</v>
      </c>
      <c r="E37" s="1">
        <v>15</v>
      </c>
      <c r="F37" s="1">
        <f t="shared" si="0"/>
        <v>42</v>
      </c>
      <c r="G37" s="1">
        <v>47</v>
      </c>
      <c r="H37" s="1">
        <v>30.664000000000001</v>
      </c>
      <c r="I37" s="1">
        <v>5</v>
      </c>
      <c r="J37" s="1">
        <v>16.690999999999999</v>
      </c>
      <c r="K37" s="1">
        <v>32</v>
      </c>
      <c r="L37" s="1">
        <v>8</v>
      </c>
      <c r="M37">
        <f t="shared" si="1"/>
        <v>196</v>
      </c>
      <c r="N37">
        <f t="shared" si="2"/>
        <v>729</v>
      </c>
      <c r="O37">
        <f t="shared" si="3"/>
        <v>324</v>
      </c>
      <c r="P37" s="1" t="s">
        <v>15</v>
      </c>
      <c r="Q37" s="1" t="s">
        <v>24</v>
      </c>
    </row>
    <row r="38" spans="1:17" x14ac:dyDescent="0.2">
      <c r="A38" s="5">
        <v>20</v>
      </c>
      <c r="B38" s="5" t="s">
        <v>19</v>
      </c>
      <c r="C38" s="5" t="s">
        <v>25</v>
      </c>
      <c r="D38" s="6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5" t="s">
        <v>27</v>
      </c>
      <c r="J38" s="5" t="s">
        <v>27</v>
      </c>
      <c r="M38" t="s">
        <v>27</v>
      </c>
      <c r="N38" t="s">
        <v>27</v>
      </c>
      <c r="O38" t="s">
        <v>27</v>
      </c>
      <c r="P38" s="5" t="s">
        <v>19</v>
      </c>
      <c r="Q38" s="5" t="s">
        <v>25</v>
      </c>
    </row>
    <row r="39" spans="1:17" x14ac:dyDescent="0.2">
      <c r="A39" s="1">
        <v>20</v>
      </c>
      <c r="B39" s="1" t="s">
        <v>26</v>
      </c>
      <c r="C39" s="1" t="s">
        <v>17</v>
      </c>
      <c r="D39" s="2">
        <v>-4.5</v>
      </c>
      <c r="E39" s="1">
        <v>6.5</v>
      </c>
      <c r="F39" s="1">
        <f t="shared" si="0"/>
        <v>-12</v>
      </c>
      <c r="G39" s="1">
        <v>19</v>
      </c>
      <c r="H39" s="1">
        <v>20.393000000000001</v>
      </c>
      <c r="I39" s="1">
        <v>31</v>
      </c>
      <c r="J39" s="1">
        <v>21.763999999999999</v>
      </c>
      <c r="K39" s="1">
        <v>15</v>
      </c>
      <c r="L39" s="1">
        <v>27</v>
      </c>
      <c r="M39">
        <f t="shared" si="1"/>
        <v>56.25</v>
      </c>
      <c r="N39">
        <f t="shared" si="2"/>
        <v>342.25</v>
      </c>
      <c r="O39">
        <f t="shared" si="3"/>
        <v>0</v>
      </c>
      <c r="P39" s="1" t="s">
        <v>26</v>
      </c>
      <c r="Q39" s="1" t="s">
        <v>17</v>
      </c>
    </row>
    <row r="40" spans="1:17" x14ac:dyDescent="0.2">
      <c r="A40" s="1">
        <v>20</v>
      </c>
      <c r="B40" s="1" t="s">
        <v>21</v>
      </c>
      <c r="C40" s="1" t="s">
        <v>23</v>
      </c>
      <c r="D40" s="2">
        <v>42</v>
      </c>
      <c r="E40" s="1">
        <v>46</v>
      </c>
      <c r="F40" s="1">
        <f t="shared" si="0"/>
        <v>22</v>
      </c>
      <c r="G40" s="1">
        <v>35</v>
      </c>
      <c r="H40" s="1">
        <v>56.658000000000001</v>
      </c>
      <c r="I40" s="1">
        <v>13</v>
      </c>
      <c r="J40" s="1">
        <v>10.35</v>
      </c>
      <c r="K40" s="1">
        <v>54</v>
      </c>
      <c r="L40" s="1">
        <v>8</v>
      </c>
      <c r="M40">
        <f t="shared" si="1"/>
        <v>400</v>
      </c>
      <c r="N40">
        <f t="shared" si="2"/>
        <v>576</v>
      </c>
      <c r="O40">
        <f t="shared" si="3"/>
        <v>576</v>
      </c>
      <c r="P40" s="1" t="s">
        <v>21</v>
      </c>
      <c r="Q40" s="1" t="s">
        <v>23</v>
      </c>
    </row>
    <row r="41" spans="1:17" x14ac:dyDescent="0.2">
      <c r="A41" s="1">
        <v>20</v>
      </c>
      <c r="B41" s="1" t="s">
        <v>3</v>
      </c>
      <c r="C41" s="1" t="s">
        <v>18</v>
      </c>
      <c r="D41" s="2">
        <v>-2</v>
      </c>
      <c r="E41" s="1">
        <v>0.5</v>
      </c>
      <c r="F41" s="1">
        <f t="shared" si="0"/>
        <v>7</v>
      </c>
      <c r="G41" s="1">
        <v>28</v>
      </c>
      <c r="H41" s="1">
        <v>19.608000000000001</v>
      </c>
      <c r="I41" s="1">
        <v>21</v>
      </c>
      <c r="J41" s="1">
        <v>27.675999999999998</v>
      </c>
      <c r="K41" s="1">
        <v>18</v>
      </c>
      <c r="L41" s="1">
        <v>28</v>
      </c>
      <c r="M41">
        <f t="shared" si="1"/>
        <v>81</v>
      </c>
      <c r="N41">
        <f t="shared" si="2"/>
        <v>42.25</v>
      </c>
      <c r="O41">
        <f t="shared" si="3"/>
        <v>289</v>
      </c>
      <c r="P41" s="1" t="s">
        <v>3</v>
      </c>
      <c r="Q41" s="1" t="s">
        <v>18</v>
      </c>
    </row>
    <row r="42" spans="1:17" x14ac:dyDescent="0.2">
      <c r="A42" s="1" t="s">
        <v>39</v>
      </c>
      <c r="B42" s="1" t="s">
        <v>3</v>
      </c>
      <c r="C42" s="1" t="s">
        <v>13</v>
      </c>
      <c r="D42" s="2">
        <v>-14</v>
      </c>
      <c r="E42" s="1">
        <v>-7</v>
      </c>
      <c r="F42" s="1">
        <f t="shared" si="0"/>
        <v>-23</v>
      </c>
      <c r="G42" s="1">
        <v>3</v>
      </c>
      <c r="H42" s="7">
        <v>19.963999999999999</v>
      </c>
      <c r="I42" s="1">
        <v>26</v>
      </c>
      <c r="J42" s="7">
        <v>36.499000000000002</v>
      </c>
      <c r="K42">
        <v>25</v>
      </c>
      <c r="L42">
        <v>31</v>
      </c>
      <c r="M42">
        <f t="shared" si="1"/>
        <v>81</v>
      </c>
      <c r="N42">
        <f t="shared" si="2"/>
        <v>256</v>
      </c>
      <c r="O42">
        <f t="shared" si="3"/>
        <v>289</v>
      </c>
      <c r="P42" s="1" t="s">
        <v>3</v>
      </c>
      <c r="Q42" s="1" t="s">
        <v>13</v>
      </c>
    </row>
    <row r="43" spans="1:17" x14ac:dyDescent="0.2">
      <c r="A43" s="1" t="s">
        <v>39</v>
      </c>
      <c r="B43" s="1" t="s">
        <v>12</v>
      </c>
      <c r="C43" s="1" t="s">
        <v>15</v>
      </c>
      <c r="D43" s="2">
        <v>12</v>
      </c>
      <c r="E43" s="1">
        <v>8</v>
      </c>
      <c r="F43" s="1">
        <f t="shared" si="0"/>
        <v>32</v>
      </c>
      <c r="G43" s="1">
        <v>46</v>
      </c>
      <c r="H43" s="7">
        <v>25.158999999999999</v>
      </c>
      <c r="I43" s="1">
        <v>14</v>
      </c>
      <c r="J43" s="7">
        <v>20.954999999999998</v>
      </c>
      <c r="K43">
        <v>29</v>
      </c>
      <c r="L43">
        <v>17</v>
      </c>
      <c r="M43">
        <f t="shared" si="1"/>
        <v>400</v>
      </c>
      <c r="N43">
        <f t="shared" si="2"/>
        <v>576</v>
      </c>
      <c r="O43">
        <f t="shared" si="3"/>
        <v>400</v>
      </c>
      <c r="P43" s="1" t="s">
        <v>12</v>
      </c>
      <c r="Q43" s="1" t="s">
        <v>15</v>
      </c>
    </row>
    <row r="44" spans="1:17" x14ac:dyDescent="0.2">
      <c r="A44" s="1" t="s">
        <v>39</v>
      </c>
      <c r="B44" s="1" t="s">
        <v>21</v>
      </c>
      <c r="C44" s="1" t="s">
        <v>11</v>
      </c>
      <c r="D44" s="2">
        <v>7</v>
      </c>
      <c r="E44" s="1">
        <v>6.5</v>
      </c>
      <c r="F44" s="1">
        <f t="shared" si="0"/>
        <v>1</v>
      </c>
      <c r="G44" s="1">
        <v>20</v>
      </c>
      <c r="H44" s="7">
        <v>23.27</v>
      </c>
      <c r="I44" s="1">
        <v>19</v>
      </c>
      <c r="J44" s="7">
        <v>16.73</v>
      </c>
      <c r="K44">
        <v>24</v>
      </c>
      <c r="L44">
        <v>13</v>
      </c>
      <c r="M44">
        <f t="shared" si="1"/>
        <v>36</v>
      </c>
      <c r="N44">
        <f t="shared" si="2"/>
        <v>30.25</v>
      </c>
      <c r="O44">
        <f t="shared" si="3"/>
        <v>100</v>
      </c>
      <c r="P44" s="1" t="s">
        <v>21</v>
      </c>
      <c r="Q44" s="1" t="s">
        <v>11</v>
      </c>
    </row>
    <row r="45" spans="1:17" x14ac:dyDescent="0.2">
      <c r="A45" s="1" t="s">
        <v>39</v>
      </c>
      <c r="B45" s="1" t="s">
        <v>16</v>
      </c>
      <c r="C45" s="1" t="s">
        <v>5</v>
      </c>
      <c r="D45" s="2">
        <v>8</v>
      </c>
      <c r="E45" s="1">
        <v>17</v>
      </c>
      <c r="F45" s="1">
        <f t="shared" si="0"/>
        <v>24</v>
      </c>
      <c r="G45" s="1">
        <v>40</v>
      </c>
      <c r="H45" s="7">
        <v>33.008000000000003</v>
      </c>
      <c r="I45" s="1">
        <v>16</v>
      </c>
      <c r="J45" s="7">
        <v>15.967000000000001</v>
      </c>
      <c r="K45">
        <v>22</v>
      </c>
      <c r="L45">
        <v>25</v>
      </c>
      <c r="M45">
        <f t="shared" si="1"/>
        <v>256</v>
      </c>
      <c r="N45">
        <f t="shared" si="2"/>
        <v>49</v>
      </c>
      <c r="O45">
        <f t="shared" si="3"/>
        <v>729</v>
      </c>
      <c r="P45" s="1" t="s">
        <v>16</v>
      </c>
      <c r="Q45" s="1" t="s">
        <v>5</v>
      </c>
    </row>
    <row r="46" spans="1:17" x14ac:dyDescent="0.2">
      <c r="A46" s="1" t="s">
        <v>45</v>
      </c>
      <c r="B46" s="1" t="s">
        <v>12</v>
      </c>
      <c r="C46" s="1" t="s">
        <v>16</v>
      </c>
      <c r="D46" s="2">
        <v>7.5</v>
      </c>
      <c r="E46" s="8">
        <v>11</v>
      </c>
      <c r="F46" s="1">
        <f t="shared" si="0"/>
        <v>-12</v>
      </c>
      <c r="G46" s="1">
        <v>7</v>
      </c>
      <c r="H46" s="1">
        <v>25.088000000000001</v>
      </c>
      <c r="I46" s="1">
        <v>19</v>
      </c>
      <c r="J46" s="1">
        <v>14.425000000000001</v>
      </c>
      <c r="K46" s="1">
        <v>24</v>
      </c>
      <c r="L46" s="1">
        <v>17</v>
      </c>
      <c r="M46">
        <f t="shared" si="1"/>
        <v>380.25</v>
      </c>
      <c r="N46">
        <f t="shared" si="2"/>
        <v>529</v>
      </c>
      <c r="O46">
        <f t="shared" si="3"/>
        <v>361</v>
      </c>
      <c r="P46" s="1" t="s">
        <v>12</v>
      </c>
      <c r="Q46" s="1" t="s">
        <v>16</v>
      </c>
    </row>
    <row r="47" spans="1:17" x14ac:dyDescent="0.2">
      <c r="A47" s="1" t="s">
        <v>45</v>
      </c>
      <c r="B47" s="1" t="s">
        <v>21</v>
      </c>
      <c r="C47" s="1" t="s">
        <v>13</v>
      </c>
      <c r="D47" s="2">
        <v>-9</v>
      </c>
      <c r="E47" s="1">
        <v>10.5</v>
      </c>
      <c r="F47" s="1">
        <f t="shared" si="0"/>
        <v>-3</v>
      </c>
      <c r="G47" s="1">
        <v>16</v>
      </c>
      <c r="H47" s="1">
        <v>30.673999999999999</v>
      </c>
      <c r="I47" s="1">
        <v>19</v>
      </c>
      <c r="J47" s="1">
        <v>15.113</v>
      </c>
      <c r="K47">
        <v>23</v>
      </c>
      <c r="L47" s="1">
        <v>18</v>
      </c>
      <c r="M47">
        <f t="shared" si="1"/>
        <v>36</v>
      </c>
      <c r="N47">
        <f t="shared" si="2"/>
        <v>182.25</v>
      </c>
      <c r="O47">
        <f t="shared" si="3"/>
        <v>64</v>
      </c>
      <c r="P47" s="1" t="s">
        <v>21</v>
      </c>
      <c r="Q47" s="1" t="s">
        <v>13</v>
      </c>
    </row>
    <row r="48" spans="1:17" x14ac:dyDescent="0.2">
      <c r="A48" s="1" t="s">
        <v>46</v>
      </c>
      <c r="B48" s="1" t="s">
        <v>12</v>
      </c>
      <c r="C48" s="1" t="s">
        <v>21</v>
      </c>
      <c r="D48" s="2">
        <v>15</v>
      </c>
      <c r="E48" s="8">
        <v>14.5</v>
      </c>
      <c r="F48" s="1">
        <f t="shared" si="0"/>
        <v>23</v>
      </c>
      <c r="G48" s="1">
        <v>40</v>
      </c>
      <c r="H48" s="1">
        <v>36.594000000000001</v>
      </c>
      <c r="I48" s="1">
        <v>17</v>
      </c>
      <c r="J48" s="1">
        <v>20.795000000000002</v>
      </c>
      <c r="K48" s="1">
        <v>30</v>
      </c>
      <c r="L48" s="1">
        <v>17</v>
      </c>
      <c r="M48">
        <f t="shared" si="1"/>
        <v>64</v>
      </c>
      <c r="N48">
        <f t="shared" si="2"/>
        <v>72.25</v>
      </c>
      <c r="O48">
        <f t="shared" si="3"/>
        <v>100</v>
      </c>
      <c r="P48" s="1" t="s">
        <v>12</v>
      </c>
      <c r="Q48" s="1" t="s">
        <v>21</v>
      </c>
    </row>
    <row r="49" spans="1:17" x14ac:dyDescent="0.2">
      <c r="A49" s="1" t="s">
        <v>47</v>
      </c>
      <c r="B49" s="1" t="s">
        <v>16</v>
      </c>
      <c r="C49" s="1" t="s">
        <v>13</v>
      </c>
      <c r="D49" s="2">
        <v>5</v>
      </c>
      <c r="E49" s="8">
        <v>13</v>
      </c>
      <c r="F49" s="1">
        <f t="shared" si="0"/>
        <v>-20</v>
      </c>
      <c r="G49" s="1">
        <v>12</v>
      </c>
      <c r="H49" s="1">
        <v>32.828000000000003</v>
      </c>
      <c r="I49" s="1">
        <v>32</v>
      </c>
      <c r="J49" s="1">
        <v>15.146000000000001</v>
      </c>
      <c r="K49" s="1">
        <v>22</v>
      </c>
      <c r="L49" s="1">
        <v>20</v>
      </c>
      <c r="M49">
        <f>(D49-F49)^2</f>
        <v>625</v>
      </c>
      <c r="N49">
        <f t="shared" ref="N49" si="4">(E49-F49)^2</f>
        <v>1089</v>
      </c>
      <c r="O49">
        <f t="shared" si="3"/>
        <v>484</v>
      </c>
      <c r="P49" s="1" t="s">
        <v>16</v>
      </c>
      <c r="Q49" s="1" t="s">
        <v>13</v>
      </c>
    </row>
    <row r="50" spans="1:17" x14ac:dyDescent="0.2">
      <c r="M50">
        <f>SQRT(AVERAGE(M2:M49))</f>
        <v>14.668181739927943</v>
      </c>
      <c r="N50">
        <f t="shared" ref="N50:O50" si="5">SQRT(AVERAGE(N2:N49))</f>
        <v>17.642593661678863</v>
      </c>
      <c r="O50">
        <f>SQRT(AVERAGE(O2:O49))</f>
        <v>17.968490940161523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Thuillier</dc:creator>
  <cp:lastModifiedBy>Marcus Thuillier</cp:lastModifiedBy>
  <dcterms:created xsi:type="dcterms:W3CDTF">2019-09-13T19:05:49Z</dcterms:created>
  <dcterms:modified xsi:type="dcterms:W3CDTF">2019-11-02T11:00:05Z</dcterms:modified>
</cp:coreProperties>
</file>