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"/>
    </mc:Choice>
  </mc:AlternateContent>
  <xr:revisionPtr revIDLastSave="0" documentId="13_ncr:1_{A34FD783-A369-714A-A9D5-A06AAA8CDF18}" xr6:coauthVersionLast="41" xr6:coauthVersionMax="41" xr10:uidLastSave="{00000000-0000-0000-0000-000000000000}"/>
  <bookViews>
    <workbookView xWindow="6600" yWindow="460" windowWidth="16840" windowHeight="15960" xr2:uid="{58D5D2A3-36F7-874E-9587-1BB01FC9B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O9" i="1"/>
  <c r="P9" i="1"/>
  <c r="O8" i="1"/>
  <c r="O11" i="1" s="1"/>
  <c r="P8" i="1"/>
  <c r="P11" i="1" l="1"/>
  <c r="B9" i="1"/>
  <c r="C10" i="1"/>
  <c r="E10" i="1" s="1"/>
  <c r="E8" i="1"/>
  <c r="E9" i="1"/>
  <c r="J9" i="1"/>
  <c r="J10" i="1"/>
  <c r="J8" i="1"/>
  <c r="M8" i="1"/>
  <c r="M9" i="1"/>
  <c r="M10" i="1"/>
  <c r="O7" i="1"/>
  <c r="P7" i="1"/>
  <c r="F7" i="1"/>
  <c r="O6" i="1" l="1"/>
  <c r="P6" i="1"/>
  <c r="P5" i="1" l="1"/>
  <c r="O5" i="1"/>
  <c r="B7" i="1" l="1"/>
  <c r="C6" i="1"/>
  <c r="E6" i="1" s="1"/>
  <c r="G6" i="1" s="1"/>
  <c r="C5" i="1"/>
  <c r="E5" i="1" s="1"/>
  <c r="G5" i="1" s="1"/>
  <c r="E7" i="1"/>
  <c r="G7" i="1" s="1"/>
  <c r="B2" i="1"/>
  <c r="M5" i="1"/>
  <c r="M6" i="1"/>
  <c r="M7" i="1"/>
  <c r="J5" i="1"/>
  <c r="J6" i="1"/>
  <c r="J7" i="1"/>
  <c r="M4" i="1"/>
  <c r="M3" i="1"/>
  <c r="M2" i="1"/>
  <c r="B4" i="1" l="1"/>
  <c r="E4" i="1" s="1"/>
  <c r="G4" i="1" s="1"/>
  <c r="B3" i="1"/>
  <c r="E3" i="1" s="1"/>
  <c r="G3" i="1" s="1"/>
  <c r="J3" i="1"/>
  <c r="J4" i="1"/>
  <c r="J2" i="1"/>
  <c r="O3" i="1"/>
  <c r="O4" i="1"/>
  <c r="O2" i="1"/>
  <c r="P2" i="1"/>
  <c r="P3" i="1"/>
  <c r="P4" i="1"/>
  <c r="E2" i="1" l="1"/>
  <c r="G2" i="1" s="1"/>
  <c r="G11" i="1" s="1"/>
</calcChain>
</file>

<file path=xl/sharedStrings.xml><?xml version="1.0" encoding="utf-8"?>
<sst xmlns="http://schemas.openxmlformats.org/spreadsheetml/2006/main" count="40" uniqueCount="23">
  <si>
    <t>Wales</t>
  </si>
  <si>
    <t>England</t>
  </si>
  <si>
    <t>Ireland</t>
  </si>
  <si>
    <t>Italy</t>
  </si>
  <si>
    <t>Scotland</t>
  </si>
  <si>
    <t>France</t>
  </si>
  <si>
    <t xml:space="preserve"> </t>
  </si>
  <si>
    <t>HT</t>
  </si>
  <si>
    <t>AT</t>
  </si>
  <si>
    <t>HR</t>
  </si>
  <si>
    <t>AR</t>
  </si>
  <si>
    <t>W</t>
  </si>
  <si>
    <t>HP</t>
  </si>
  <si>
    <t>AP</t>
  </si>
  <si>
    <t>RIHP</t>
  </si>
  <si>
    <t>ELOBS</t>
  </si>
  <si>
    <t>RIBS</t>
  </si>
  <si>
    <t>HS_pred</t>
  </si>
  <si>
    <t>AS_pred</t>
  </si>
  <si>
    <t>Margin pred</t>
  </si>
  <si>
    <t>True margin</t>
  </si>
  <si>
    <t>diff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</si>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</sst>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0"/>
      <color rgb="FF000000"/>
      <name val="Helvetica Neue"/>
      <family val="2"/>
    </font>
    <font>
      <sz val="12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B2EE-6A1B-F940-BD18-6C9A10FEFB16}">
  <dimension ref="A1:R15"/>
  <sheetViews>
    <sheetView tabSelected="1" zoomScale="130" zoomScaleNormal="130" workbookViewId="0">
      <selection activeCell="F8" sqref="F8"/>
    </sheetView>
  </sheetViews>
  <sheetFormatPr baseColWidth="10" defaultRowHeight="16"/>
  <cols>
    <col min="1" max="1" width="8.1640625" style="1" bestFit="1" customWidth="1"/>
    <col min="2" max="2" width="12" style="1" bestFit="1" customWidth="1"/>
    <col min="3" max="3" width="12.33203125" style="1" bestFit="1" customWidth="1"/>
    <col min="4" max="4" width="12" style="1" bestFit="1" customWidth="1"/>
    <col min="5" max="7" width="12" style="1" customWidth="1"/>
    <col min="8" max="8" width="10.6640625" style="1" bestFit="1" customWidth="1"/>
    <col min="9" max="9" width="13.1640625" style="1" bestFit="1" customWidth="1"/>
    <col min="10" max="10" width="13.1640625" style="1" customWidth="1"/>
    <col min="11" max="11" width="11" style="1" bestFit="1" customWidth="1"/>
    <col min="12" max="12" width="10.6640625" style="1" bestFit="1" customWidth="1"/>
    <col min="13" max="13" width="21.1640625" style="1" customWidth="1"/>
    <col min="14" max="19" width="10.83203125" style="1"/>
    <col min="20" max="20" width="15.5" style="1" customWidth="1"/>
    <col min="21" max="16384" width="10.83203125" style="1"/>
  </cols>
  <sheetData>
    <row r="1" spans="1:18">
      <c r="A1" s="1" t="s">
        <v>7</v>
      </c>
      <c r="B1" s="1" t="s">
        <v>17</v>
      </c>
      <c r="C1" s="1" t="s">
        <v>18</v>
      </c>
      <c r="D1" s="1" t="s">
        <v>8</v>
      </c>
      <c r="E1" s="1" t="s">
        <v>19</v>
      </c>
      <c r="F1" s="1" t="s">
        <v>20</v>
      </c>
      <c r="G1" s="1" t="s">
        <v>22</v>
      </c>
      <c r="H1" s="1" t="s">
        <v>9</v>
      </c>
      <c r="I1" s="1" t="s">
        <v>10</v>
      </c>
      <c r="J1" s="1" t="s">
        <v>21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8">
      <c r="A2" s="3" t="s">
        <v>5</v>
      </c>
      <c r="B2" s="3">
        <f>C2-4</f>
        <v>16</v>
      </c>
      <c r="C2" s="3">
        <v>20</v>
      </c>
      <c r="D2" s="3" t="s">
        <v>0</v>
      </c>
      <c r="E2" s="3">
        <f>B2-C2</f>
        <v>-4</v>
      </c>
      <c r="F2" s="3">
        <v>-5</v>
      </c>
      <c r="G2" s="3">
        <f>ABS(E2-F2)</f>
        <v>1</v>
      </c>
      <c r="H2">
        <v>2317.2303700000002</v>
      </c>
      <c r="I2">
        <v>2694.9949999999999</v>
      </c>
      <c r="J2">
        <f>H2-I2</f>
        <v>-377.76462999999967</v>
      </c>
      <c r="K2" s="3">
        <v>0</v>
      </c>
      <c r="L2">
        <v>0.14899999999999999</v>
      </c>
      <c r="M2" s="3">
        <f>1-L2</f>
        <v>0.85099999999999998</v>
      </c>
      <c r="N2" s="1">
        <v>0.33</v>
      </c>
      <c r="O2" s="1">
        <f>(L2-K2)^2</f>
        <v>2.2200999999999999E-2</v>
      </c>
      <c r="P2" s="1">
        <f>(N2-K2)^2</f>
        <v>0.10890000000000001</v>
      </c>
    </row>
    <row r="3" spans="1:18">
      <c r="A3" s="3" t="s">
        <v>4</v>
      </c>
      <c r="B3" s="3">
        <f>C3+23</f>
        <v>32</v>
      </c>
      <c r="C3" s="3">
        <v>9</v>
      </c>
      <c r="D3" s="3" t="s">
        <v>3</v>
      </c>
      <c r="E3" s="3">
        <f t="shared" ref="E3:E4" si="0">B3-C3</f>
        <v>23</v>
      </c>
      <c r="F3" s="3">
        <v>13</v>
      </c>
      <c r="G3" s="3">
        <f t="shared" ref="G3:G9" si="1">ABS(E3-F3)</f>
        <v>10</v>
      </c>
      <c r="H3">
        <v>2521.7024500000002</v>
      </c>
      <c r="I3">
        <v>2053.8448600000002</v>
      </c>
      <c r="J3">
        <f t="shared" ref="J3" si="2">H3-I3</f>
        <v>467.85759000000007</v>
      </c>
      <c r="K3" s="3">
        <v>1</v>
      </c>
      <c r="L3">
        <v>0.95799999999999996</v>
      </c>
      <c r="M3" s="3">
        <f>1-L3</f>
        <v>4.2000000000000037E-2</v>
      </c>
      <c r="N3" s="1">
        <v>0.98</v>
      </c>
      <c r="O3" s="1">
        <f t="shared" ref="O3" si="3">(L3-K3)^2</f>
        <v>1.7640000000000032E-3</v>
      </c>
      <c r="P3" s="1">
        <f t="shared" ref="P3" si="4">(N3-K3)^2</f>
        <v>4.0000000000000072E-4</v>
      </c>
    </row>
    <row r="4" spans="1:18">
      <c r="A4" s="3" t="s">
        <v>2</v>
      </c>
      <c r="B4" s="3">
        <f>C4+8</f>
        <v>20</v>
      </c>
      <c r="C4" s="3">
        <v>12</v>
      </c>
      <c r="D4" s="3" t="s">
        <v>1</v>
      </c>
      <c r="E4" s="3">
        <f t="shared" si="0"/>
        <v>8</v>
      </c>
      <c r="F4" s="3">
        <v>-12</v>
      </c>
      <c r="G4" s="3">
        <f t="shared" si="1"/>
        <v>20</v>
      </c>
      <c r="H4">
        <v>2851.5929700000002</v>
      </c>
      <c r="I4">
        <v>2679.5266700000002</v>
      </c>
      <c r="J4">
        <f>H4-I4</f>
        <v>172.06629999999996</v>
      </c>
      <c r="K4" s="3">
        <v>0</v>
      </c>
      <c r="L4">
        <v>0.80600000000000005</v>
      </c>
      <c r="M4" s="3">
        <f>1-L4</f>
        <v>0.19399999999999995</v>
      </c>
      <c r="N4" s="1">
        <v>0.81</v>
      </c>
      <c r="O4" s="1">
        <f>(L4-K4)^2</f>
        <v>0.6496360000000001</v>
      </c>
      <c r="P4" s="1">
        <f>(N4-K4)^2</f>
        <v>0.65610000000000013</v>
      </c>
    </row>
    <row r="5" spans="1:18">
      <c r="A5" s="3" t="s">
        <v>4</v>
      </c>
      <c r="B5" s="3">
        <v>15</v>
      </c>
      <c r="C5" s="3">
        <f>B5+4</f>
        <v>19</v>
      </c>
      <c r="D5" s="3" t="s">
        <v>2</v>
      </c>
      <c r="E5" s="3">
        <f>B5-C5</f>
        <v>-4</v>
      </c>
      <c r="F5" s="3">
        <v>-9</v>
      </c>
      <c r="G5" s="3">
        <f t="shared" si="1"/>
        <v>5</v>
      </c>
      <c r="H5" s="3">
        <v>2526.14374</v>
      </c>
      <c r="I5" s="3">
        <v>2768.9540320000001</v>
      </c>
      <c r="J5">
        <f t="shared" ref="J5:J7" si="5">H5-I5</f>
        <v>-242.81029200000012</v>
      </c>
      <c r="K5" s="3">
        <v>0</v>
      </c>
      <c r="L5" s="3">
        <v>0.27600000000000002</v>
      </c>
      <c r="M5" s="3">
        <f t="shared" ref="M5:M10" si="6">1-L5</f>
        <v>0.72399999999999998</v>
      </c>
      <c r="N5" s="1">
        <v>0.31</v>
      </c>
      <c r="O5" s="1">
        <f>(L5-K5)^2</f>
        <v>7.6176000000000008E-2</v>
      </c>
      <c r="P5" s="1">
        <f>(N5-K5)^2</f>
        <v>9.6100000000000005E-2</v>
      </c>
      <c r="R5" s="2"/>
    </row>
    <row r="6" spans="1:18">
      <c r="A6" s="3" t="s">
        <v>3</v>
      </c>
      <c r="B6" s="3">
        <v>13.5</v>
      </c>
      <c r="C6" s="3">
        <f>13.5+20</f>
        <v>33.5</v>
      </c>
      <c r="D6" s="3" t="s">
        <v>0</v>
      </c>
      <c r="E6" s="3">
        <f t="shared" ref="E6:E10" si="7">B6-C6</f>
        <v>-20</v>
      </c>
      <c r="F6" s="3">
        <v>-11</v>
      </c>
      <c r="G6" s="3">
        <f t="shared" si="1"/>
        <v>9</v>
      </c>
      <c r="H6" s="3">
        <v>2049.4035779999999</v>
      </c>
      <c r="I6" s="3">
        <v>2705.6737779999999</v>
      </c>
      <c r="J6">
        <f t="shared" si="5"/>
        <v>-656.27019999999993</v>
      </c>
      <c r="K6" s="3">
        <v>0</v>
      </c>
      <c r="L6" s="3">
        <v>3.4000000000000002E-2</v>
      </c>
      <c r="M6" s="3">
        <f t="shared" si="6"/>
        <v>0.96599999999999997</v>
      </c>
      <c r="N6" s="1">
        <v>0.04</v>
      </c>
      <c r="O6" s="1">
        <f>(L6-K6)^2</f>
        <v>1.1560000000000001E-3</v>
      </c>
      <c r="P6" s="1">
        <f>(N6-K6)^2</f>
        <v>1.6000000000000001E-3</v>
      </c>
    </row>
    <row r="7" spans="1:18">
      <c r="A7" s="3" t="s">
        <v>1</v>
      </c>
      <c r="B7" s="3">
        <f>C7+(9+26)/2</f>
        <v>34</v>
      </c>
      <c r="C7" s="3">
        <v>16.5</v>
      </c>
      <c r="D7" s="3" t="s">
        <v>5</v>
      </c>
      <c r="E7" s="3">
        <f t="shared" si="7"/>
        <v>17.5</v>
      </c>
      <c r="F7" s="3">
        <f>44-8</f>
        <v>36</v>
      </c>
      <c r="G7" s="3">
        <f t="shared" si="1"/>
        <v>18.5</v>
      </c>
      <c r="H7" s="3">
        <v>2762.1656090000001</v>
      </c>
      <c r="I7" s="3">
        <v>2306.5515999999998</v>
      </c>
      <c r="J7">
        <f t="shared" si="5"/>
        <v>455.61400900000035</v>
      </c>
      <c r="K7" s="3">
        <v>1</v>
      </c>
      <c r="L7" s="3">
        <v>0.95499999999999996</v>
      </c>
      <c r="M7" s="3">
        <f t="shared" si="6"/>
        <v>4.500000000000004E-2</v>
      </c>
      <c r="N7" s="1">
        <v>0.94</v>
      </c>
      <c r="O7" s="1">
        <f>(L7-K7)^2</f>
        <v>2.0250000000000038E-3</v>
      </c>
      <c r="P7" s="1">
        <f>(N7-K7)^2</f>
        <v>3.6000000000000064E-3</v>
      </c>
    </row>
    <row r="8" spans="1:18">
      <c r="A8" s="3" t="s">
        <v>5</v>
      </c>
      <c r="B8" s="3">
        <v>23</v>
      </c>
      <c r="C8" s="3">
        <v>24</v>
      </c>
      <c r="D8" s="3" t="s">
        <v>4</v>
      </c>
      <c r="E8" s="3">
        <f t="shared" si="7"/>
        <v>-1</v>
      </c>
      <c r="F8" s="3">
        <v>17</v>
      </c>
      <c r="G8" s="3">
        <f t="shared" si="1"/>
        <v>18</v>
      </c>
      <c r="H8" s="3">
        <v>2300.0509790000001</v>
      </c>
      <c r="I8" s="3">
        <v>2500.7475159999999</v>
      </c>
      <c r="J8" s="3">
        <f>H8-I8</f>
        <v>-200.69653699999981</v>
      </c>
      <c r="K8" s="3">
        <v>1</v>
      </c>
      <c r="L8" s="3">
        <v>0.32700000000000001</v>
      </c>
      <c r="M8" s="3">
        <f t="shared" si="6"/>
        <v>0.67300000000000004</v>
      </c>
      <c r="N8" s="1">
        <v>0.6</v>
      </c>
      <c r="O8" s="1">
        <f>(L8-K8)^2</f>
        <v>0.45292900000000008</v>
      </c>
      <c r="P8" s="1">
        <f>(N8-K8)^2</f>
        <v>0.16000000000000003</v>
      </c>
    </row>
    <row r="9" spans="1:18">
      <c r="A9" s="3" t="s">
        <v>0</v>
      </c>
      <c r="B9" s="3">
        <f>16+5</f>
        <v>21</v>
      </c>
      <c r="C9" s="3">
        <v>16</v>
      </c>
      <c r="D9" s="3" t="s">
        <v>1</v>
      </c>
      <c r="E9" s="3">
        <f t="shared" si="7"/>
        <v>5</v>
      </c>
      <c r="F9" s="3">
        <v>8</v>
      </c>
      <c r="G9" s="3">
        <f t="shared" si="1"/>
        <v>3</v>
      </c>
      <c r="H9" s="3">
        <v>2709.0571110000001</v>
      </c>
      <c r="I9" s="3">
        <v>2768.6662299999998</v>
      </c>
      <c r="J9" s="3">
        <f t="shared" ref="J9:J10" si="8">H9-I9</f>
        <v>-59.609118999999737</v>
      </c>
      <c r="K9" s="3">
        <v>1</v>
      </c>
      <c r="L9" s="3">
        <v>0.52200000000000002</v>
      </c>
      <c r="M9" s="3">
        <f t="shared" si="6"/>
        <v>0.47799999999999998</v>
      </c>
      <c r="N9" s="1">
        <v>0.52</v>
      </c>
      <c r="O9" s="1">
        <f>(L9-K9)^2</f>
        <v>0.22848399999999999</v>
      </c>
      <c r="P9" s="1">
        <f>(N9-K9)^2</f>
        <v>0.23039999999999999</v>
      </c>
    </row>
    <row r="10" spans="1:18">
      <c r="A10" s="3" t="s">
        <v>3</v>
      </c>
      <c r="B10" s="3">
        <v>11</v>
      </c>
      <c r="C10" s="3">
        <f>11+23</f>
        <v>34</v>
      </c>
      <c r="D10" s="3" t="s">
        <v>2</v>
      </c>
      <c r="E10" s="3">
        <f t="shared" si="7"/>
        <v>-23</v>
      </c>
      <c r="F10" s="3"/>
      <c r="G10" s="3"/>
      <c r="H10" s="3">
        <v>2046.0202449999999</v>
      </c>
      <c r="I10" s="3">
        <v>2794.3502560000002</v>
      </c>
      <c r="J10" s="3">
        <f t="shared" si="8"/>
        <v>-748.33001100000024</v>
      </c>
      <c r="K10" s="3"/>
      <c r="L10" s="3">
        <v>0.02</v>
      </c>
      <c r="M10" s="3">
        <f t="shared" si="6"/>
        <v>0.98</v>
      </c>
    </row>
    <row r="11" spans="1:18">
      <c r="A11" s="3"/>
      <c r="B11" s="3"/>
      <c r="C11" s="3"/>
      <c r="D11" s="3"/>
      <c r="E11" s="3"/>
      <c r="F11" s="3"/>
      <c r="G11" s="3">
        <f>AVERAGE(G2:G7)</f>
        <v>10.583333333333334</v>
      </c>
      <c r="H11" s="3"/>
      <c r="I11" s="3"/>
      <c r="J11" s="3"/>
      <c r="K11" s="3"/>
      <c r="L11" s="3"/>
      <c r="M11" s="3"/>
      <c r="O11" s="1">
        <f>AVERAGE(O2:O9)</f>
        <v>0.17929637500000004</v>
      </c>
      <c r="P11" s="1">
        <f>AVERAGE(P2:P9)</f>
        <v>0.15713750000000001</v>
      </c>
    </row>
    <row r="12" spans="1:18">
      <c r="B12" s="1" t="s">
        <v>6</v>
      </c>
      <c r="C12" s="1" t="s">
        <v>6</v>
      </c>
      <c r="D12" s="1" t="s">
        <v>6</v>
      </c>
      <c r="E12" s="1" t="s">
        <v>6</v>
      </c>
    </row>
    <row r="13" spans="1:18">
      <c r="C13" s="4" t="s">
        <v>6</v>
      </c>
      <c r="E13" s="1" t="s">
        <v>6</v>
      </c>
    </row>
    <row r="15" spans="1:18">
      <c r="C15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2018-10-24T20:08:45Z</dcterms:created>
  <dcterms:modified xsi:type="dcterms:W3CDTF">2019-02-23T18:35:27Z</dcterms:modified>
</cp:coreProperties>
</file>