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thuillier/Desktop/Rugby/Excel/"/>
    </mc:Choice>
  </mc:AlternateContent>
  <xr:revisionPtr revIDLastSave="0" documentId="13_ncr:1_{1680FD5E-040B-7F4A-855B-02A239702EF2}" xr6:coauthVersionLast="40" xr6:coauthVersionMax="40" xr10:uidLastSave="{00000000-0000-0000-0000-000000000000}"/>
  <bookViews>
    <workbookView xWindow="0" yWindow="460" windowWidth="25500" windowHeight="15960" xr2:uid="{0E346203-4FFF-5A4C-B602-644370905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5" i="1"/>
  <c r="F23" i="1"/>
  <c r="F20" i="1"/>
  <c r="F19" i="1"/>
  <c r="F18" i="1"/>
  <c r="F17" i="1"/>
  <c r="F13" i="1"/>
  <c r="F12" i="1"/>
  <c r="F11" i="1"/>
  <c r="F6" i="1"/>
  <c r="F5" i="1"/>
  <c r="F4" i="1"/>
  <c r="F24" i="1" l="1"/>
  <c r="H23" i="1" s="1"/>
  <c r="G24" i="1" s="1"/>
  <c r="F16" i="1"/>
  <c r="F10" i="1"/>
  <c r="F9" i="1"/>
  <c r="F3" i="1"/>
  <c r="F2" i="1"/>
  <c r="F7" i="1" s="1"/>
  <c r="K2" i="1" l="1"/>
  <c r="H9" i="1"/>
  <c r="G10" i="1" s="1"/>
  <c r="J4" i="1"/>
  <c r="I5" i="1" s="1"/>
  <c r="H16" i="1"/>
  <c r="G17" i="1" s="1"/>
  <c r="K4" i="1"/>
  <c r="I6" i="1" s="1"/>
  <c r="K5" i="1"/>
  <c r="J6" i="1" s="1"/>
  <c r="J10" i="1"/>
  <c r="H12" i="1" s="1"/>
  <c r="J9" i="1"/>
  <c r="G12" i="1" s="1"/>
  <c r="J11" i="1"/>
  <c r="I12" i="1" s="1"/>
  <c r="I16" i="1"/>
  <c r="G18" i="1" s="1"/>
  <c r="I17" i="1"/>
  <c r="H18" i="1" s="1"/>
  <c r="K9" i="1"/>
  <c r="G13" i="1" s="1"/>
  <c r="K12" i="1"/>
  <c r="J13" i="1" s="1"/>
  <c r="K10" i="1"/>
  <c r="H13" i="1" s="1"/>
  <c r="K11" i="1"/>
  <c r="I13" i="1" s="1"/>
  <c r="J17" i="1"/>
  <c r="H19" i="1" s="1"/>
  <c r="J18" i="1"/>
  <c r="I19" i="1" s="1"/>
  <c r="J16" i="1"/>
  <c r="G19" i="1" s="1"/>
  <c r="I23" i="1"/>
  <c r="G25" i="1" s="1"/>
  <c r="I24" i="1"/>
  <c r="H25" i="1" s="1"/>
  <c r="I3" i="1"/>
  <c r="H4" i="1" s="1"/>
  <c r="I2" i="1"/>
  <c r="G4" i="1" s="1"/>
  <c r="K18" i="1"/>
  <c r="I20" i="1" s="1"/>
  <c r="K17" i="1"/>
  <c r="H20" i="1" s="1"/>
  <c r="K19" i="1"/>
  <c r="J20" i="1" s="1"/>
  <c r="K16" i="1"/>
  <c r="G20" i="1" s="1"/>
  <c r="J23" i="1"/>
  <c r="G26" i="1" s="1"/>
  <c r="J25" i="1"/>
  <c r="I26" i="1" s="1"/>
  <c r="J24" i="1"/>
  <c r="H26" i="1" s="1"/>
  <c r="I10" i="1"/>
  <c r="H11" i="1" s="1"/>
  <c r="I9" i="1"/>
  <c r="G11" i="1" s="1"/>
  <c r="F28" i="1"/>
  <c r="K24" i="1"/>
  <c r="H27" i="1" s="1"/>
  <c r="K25" i="1"/>
  <c r="I27" i="1" s="1"/>
  <c r="K26" i="1"/>
  <c r="J27" i="1" s="1"/>
  <c r="K23" i="1"/>
  <c r="G27" i="1" s="1"/>
  <c r="J3" i="1"/>
  <c r="H5" i="1" s="1"/>
  <c r="J2" i="1"/>
  <c r="G5" i="1" s="1"/>
  <c r="K3" i="1"/>
  <c r="H6" i="1" s="1"/>
  <c r="G6" i="1"/>
  <c r="H2" i="1"/>
  <c r="G3" i="1" s="1"/>
  <c r="F14" i="1"/>
  <c r="F21" i="1"/>
</calcChain>
</file>

<file path=xl/sharedStrings.xml><?xml version="1.0" encoding="utf-8"?>
<sst xmlns="http://schemas.openxmlformats.org/spreadsheetml/2006/main" count="68" uniqueCount="47">
  <si>
    <t xml:space="preserve">      Ireland      </t>
  </si>
  <si>
    <t xml:space="preserve">       Wales       </t>
  </si>
  <si>
    <t xml:space="preserve">      England      </t>
  </si>
  <si>
    <t xml:space="preserve">    South Africa   </t>
  </si>
  <si>
    <t xml:space="preserve">      Scotland     </t>
  </si>
  <si>
    <t xml:space="preserve">     Australia     </t>
  </si>
  <si>
    <t xml:space="preserve">       France      </t>
  </si>
  <si>
    <t xml:space="preserve">        Fiji       </t>
  </si>
  <si>
    <t xml:space="preserve">     Argentina     </t>
  </si>
  <si>
    <t xml:space="preserve">        USA        </t>
  </si>
  <si>
    <t xml:space="preserve">       Japan       </t>
  </si>
  <si>
    <t xml:space="preserve">      Georgia      </t>
  </si>
  <si>
    <t xml:space="preserve">       Tonga       </t>
  </si>
  <si>
    <t xml:space="preserve">       Italy       </t>
  </si>
  <si>
    <t xml:space="preserve">       Russia      </t>
  </si>
  <si>
    <t xml:space="preserve">      Uruguay      </t>
  </si>
  <si>
    <t xml:space="preserve">       Samoa       </t>
  </si>
  <si>
    <t xml:space="preserve">      Namibia      </t>
  </si>
  <si>
    <t xml:space="preserve">      Romania      </t>
  </si>
  <si>
    <t xml:space="preserve">       Canada      </t>
  </si>
  <si>
    <t>A</t>
  </si>
  <si>
    <t>Ireland</t>
  </si>
  <si>
    <t>Scotland</t>
  </si>
  <si>
    <t>Japan</t>
  </si>
  <si>
    <t>Russia</t>
  </si>
  <si>
    <t>Samoa</t>
  </si>
  <si>
    <t>B</t>
  </si>
  <si>
    <t>New Zealand</t>
  </si>
  <si>
    <t>South Africa</t>
  </si>
  <si>
    <t>Italy</t>
  </si>
  <si>
    <t>Namibia</t>
  </si>
  <si>
    <t>Canada</t>
  </si>
  <si>
    <t>C</t>
  </si>
  <si>
    <t>England</t>
  </si>
  <si>
    <t>France</t>
  </si>
  <si>
    <t>Argentina</t>
  </si>
  <si>
    <t>USA</t>
  </si>
  <si>
    <t>Tonga</t>
  </si>
  <si>
    <t>D</t>
  </si>
  <si>
    <t>Australia</t>
  </si>
  <si>
    <t>Wales</t>
  </si>
  <si>
    <t>Fiji</t>
  </si>
  <si>
    <t>Uruguay</t>
  </si>
  <si>
    <t>Rank</t>
  </si>
  <si>
    <t xml:space="preserve"> </t>
  </si>
  <si>
    <t xml:space="preserve">    New Zealand    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</si>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</sst>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E5D1E-798C-1A4E-A0C3-271D86FBC201}">
  <dimension ref="A1:K28"/>
  <sheetViews>
    <sheetView tabSelected="1" workbookViewId="0">
      <selection activeCell="F28" sqref="F28"/>
    </sheetView>
  </sheetViews>
  <sheetFormatPr baseColWidth="10" defaultRowHeight="16" x14ac:dyDescent="0.2"/>
  <cols>
    <col min="1" max="1" width="15.1640625" bestFit="1" customWidth="1"/>
    <col min="5" max="5" width="12" bestFit="1" customWidth="1"/>
    <col min="8" max="8" width="14" bestFit="1" customWidth="1"/>
  </cols>
  <sheetData>
    <row r="1" spans="1:11" x14ac:dyDescent="0.2">
      <c r="A1" t="s">
        <v>45</v>
      </c>
      <c r="B1">
        <v>2922</v>
      </c>
      <c r="E1" s="1" t="s">
        <v>20</v>
      </c>
      <c r="F1" s="1" t="s">
        <v>43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</row>
    <row r="2" spans="1:11" x14ac:dyDescent="0.2">
      <c r="A2" t="s">
        <v>0</v>
      </c>
      <c r="B2">
        <v>2852</v>
      </c>
      <c r="E2" s="1" t="s">
        <v>21</v>
      </c>
      <c r="F2" s="1">
        <f>B2</f>
        <v>2852</v>
      </c>
      <c r="G2">
        <v>1</v>
      </c>
      <c r="H2" s="3">
        <f>1 * 1 / (1 + 1 * 10^((F3 -F2) / 400))</f>
        <v>0.86984994907430913</v>
      </c>
      <c r="I2" s="3">
        <f>1 * 1 / (1 + 1 * 10^(((F4+80) -F2) / 400))</f>
        <v>0.95652914258860611</v>
      </c>
      <c r="J2" s="3">
        <f>1 * 1 / (1 + 1 * 10^((F5 -F2) / 400))</f>
        <v>0.99179793513027936</v>
      </c>
      <c r="K2" s="3">
        <f>1 * 1 / (1 + 1 * 10^((F6 -F2) / 400))</f>
        <v>0.99106484539892414</v>
      </c>
    </row>
    <row r="3" spans="1:11" x14ac:dyDescent="0.2">
      <c r="A3" t="s">
        <v>1</v>
      </c>
      <c r="B3">
        <v>2694</v>
      </c>
      <c r="E3" s="1" t="s">
        <v>22</v>
      </c>
      <c r="F3" s="1">
        <f>B6</f>
        <v>2522</v>
      </c>
      <c r="G3">
        <f>1-H2</f>
        <v>0.13015005092569087</v>
      </c>
      <c r="H3">
        <v>1</v>
      </c>
      <c r="I3" s="3">
        <f>1 * 1 / (1 + 1 * 10^(((F4+80) -F3) / 400))</f>
        <v>0.76702491814502116</v>
      </c>
      <c r="J3" s="3">
        <f>1 * 1 / (1 + 1 * 10^((F5 -F3) / 400))</f>
        <v>0.94762357447058754</v>
      </c>
      <c r="K3" s="3">
        <f>1 * 1 / (1 + 1 * 10^((F6 -F3) / 400))</f>
        <v>0.94316847915990276</v>
      </c>
    </row>
    <row r="4" spans="1:11" x14ac:dyDescent="0.2">
      <c r="A4" t="s">
        <v>2</v>
      </c>
      <c r="B4">
        <v>2680</v>
      </c>
      <c r="E4" s="1" t="s">
        <v>23</v>
      </c>
      <c r="F4" s="1">
        <f>B12</f>
        <v>2235</v>
      </c>
      <c r="G4">
        <f>1-I2</f>
        <v>4.3470857411393893E-2</v>
      </c>
      <c r="H4">
        <f>1-I3</f>
        <v>0.23297508185497884</v>
      </c>
      <c r="I4">
        <v>1</v>
      </c>
      <c r="J4" s="3">
        <f>1 * 1 / (1 + 1 * 10^((F5 -(F4+80)) / 400))</f>
        <v>0.8460451004320948</v>
      </c>
      <c r="K4" s="3">
        <f>1 * 1 / (1 + 1 * 10^((F6 -(F4+80)) / 400))</f>
        <v>0.83445918170898303</v>
      </c>
    </row>
    <row r="5" spans="1:11" x14ac:dyDescent="0.2">
      <c r="A5" t="s">
        <v>3</v>
      </c>
      <c r="B5">
        <v>2554</v>
      </c>
      <c r="E5" s="1" t="s">
        <v>24</v>
      </c>
      <c r="F5" s="1">
        <f>B17</f>
        <v>2019</v>
      </c>
      <c r="G5">
        <f>1-J2</f>
        <v>8.2020648697206378E-3</v>
      </c>
      <c r="H5">
        <f>1-J3</f>
        <v>5.2376425529412463E-2</v>
      </c>
      <c r="I5">
        <f>1-J4</f>
        <v>0.1539548995679052</v>
      </c>
      <c r="J5">
        <v>1</v>
      </c>
      <c r="K5" s="3">
        <f>1 * 1 / (1 + 1 * 10^((F6 -F5) / 400))</f>
        <v>0.47842666694885455</v>
      </c>
    </row>
    <row r="6" spans="1:11" x14ac:dyDescent="0.2">
      <c r="A6" t="s">
        <v>4</v>
      </c>
      <c r="B6">
        <v>2522</v>
      </c>
      <c r="E6" s="1" t="s">
        <v>25</v>
      </c>
      <c r="F6" s="1">
        <f>B16</f>
        <v>2034</v>
      </c>
      <c r="G6">
        <f>1-K2</f>
        <v>8.9351546010758565E-3</v>
      </c>
      <c r="H6">
        <f>1-K3</f>
        <v>5.6831520840097238E-2</v>
      </c>
      <c r="I6">
        <f>1-K4</f>
        <v>0.16554081829101697</v>
      </c>
      <c r="J6">
        <f>1-K5</f>
        <v>0.52157333305114539</v>
      </c>
      <c r="K6">
        <v>1</v>
      </c>
    </row>
    <row r="7" spans="1:11" x14ac:dyDescent="0.2">
      <c r="A7" t="s">
        <v>5</v>
      </c>
      <c r="B7">
        <v>2477</v>
      </c>
      <c r="E7" s="1"/>
      <c r="F7" s="1">
        <f>AVERAGE(F2:F6)</f>
        <v>2332.4</v>
      </c>
      <c r="G7" s="2"/>
      <c r="H7" s="1"/>
      <c r="I7" s="1"/>
      <c r="J7" s="1"/>
      <c r="K7" s="1"/>
    </row>
    <row r="8" spans="1:11" x14ac:dyDescent="0.2">
      <c r="A8" t="s">
        <v>7</v>
      </c>
      <c r="B8">
        <v>2337</v>
      </c>
      <c r="E8" t="s">
        <v>26</v>
      </c>
      <c r="G8" t="s">
        <v>27</v>
      </c>
      <c r="H8" t="s">
        <v>28</v>
      </c>
      <c r="I8" t="s">
        <v>29</v>
      </c>
      <c r="J8" t="s">
        <v>30</v>
      </c>
      <c r="K8" t="s">
        <v>31</v>
      </c>
    </row>
    <row r="9" spans="1:11" x14ac:dyDescent="0.2">
      <c r="A9" t="s">
        <v>6</v>
      </c>
      <c r="B9">
        <v>2316</v>
      </c>
      <c r="E9" t="s">
        <v>27</v>
      </c>
      <c r="F9">
        <f>B1</f>
        <v>2922</v>
      </c>
      <c r="G9">
        <v>1</v>
      </c>
      <c r="H9" s="3">
        <f>1 * 1 / (1 + 1 * 10^((F10 -F9) / 400))</f>
        <v>0.89267666000615409</v>
      </c>
      <c r="I9" s="3">
        <f>1 * 1 / (1 + 1 * 10^((F11 -F9) / 400))</f>
        <v>0.99336093262728253</v>
      </c>
      <c r="J9" s="3">
        <f>1 * 1 / (1 + 1 * 10^((F12 -F9) / 400))</f>
        <v>0.99664231984070883</v>
      </c>
      <c r="K9" s="3">
        <f>1 * 1 / (1 + 1 * 10^((F13 -F9) / 400))</f>
        <v>0.99736152726009575</v>
      </c>
    </row>
    <row r="10" spans="1:11" x14ac:dyDescent="0.2">
      <c r="A10" t="s">
        <v>9</v>
      </c>
      <c r="B10">
        <v>2266</v>
      </c>
      <c r="E10" t="s">
        <v>28</v>
      </c>
      <c r="F10">
        <f>B5</f>
        <v>2554</v>
      </c>
      <c r="G10">
        <f>1-H9</f>
        <v>0.10732333999384591</v>
      </c>
      <c r="H10">
        <v>1</v>
      </c>
      <c r="I10" s="3">
        <f>1 * 1 / (1 + 1 * 10^((F11 -F10) / 400))</f>
        <v>0.94733712586607421</v>
      </c>
      <c r="J10" s="3">
        <f>1 * 1 / (1 + 1 * 10^((F12 -F10) / 400))</f>
        <v>0.97274177528856287</v>
      </c>
      <c r="K10" s="3">
        <f>1 * 1 / (1 + 1 * 10^((F13 -F10) / 400))</f>
        <v>0.97846983095829076</v>
      </c>
    </row>
    <row r="11" spans="1:11" x14ac:dyDescent="0.2">
      <c r="A11" t="s">
        <v>8</v>
      </c>
      <c r="B11">
        <v>2241</v>
      </c>
      <c r="E11" t="s">
        <v>29</v>
      </c>
      <c r="F11">
        <f>B15</f>
        <v>2052</v>
      </c>
      <c r="G11">
        <f>1-I9</f>
        <v>6.6390673727174665E-3</v>
      </c>
      <c r="H11">
        <f>1-I10</f>
        <v>5.2662874133925786E-2</v>
      </c>
      <c r="I11">
        <v>1</v>
      </c>
      <c r="J11" s="3">
        <f>1 * 1 / (1 + 1 * 10^((F12 -F11) / 400))</f>
        <v>0.66485797855476481</v>
      </c>
      <c r="K11" s="3">
        <f>1 * 1 / (1 + 1 * 10^((F13 -F11) / 400))</f>
        <v>0.71642369410293882</v>
      </c>
    </row>
    <row r="12" spans="1:11" x14ac:dyDescent="0.2">
      <c r="A12" t="s">
        <v>10</v>
      </c>
      <c r="B12">
        <v>2235</v>
      </c>
      <c r="E12" t="s">
        <v>30</v>
      </c>
      <c r="F12">
        <f>B20</f>
        <v>1933</v>
      </c>
      <c r="G12">
        <f>1-J9</f>
        <v>3.3576801592911654E-3</v>
      </c>
      <c r="H12">
        <f>1-J10</f>
        <v>2.7258224711437129E-2</v>
      </c>
      <c r="I12">
        <f>1-J11</f>
        <v>0.33514202144523519</v>
      </c>
      <c r="J12">
        <v>1</v>
      </c>
      <c r="K12" s="3">
        <f>1 * 1 / (1 + 1 * 10^((F13 -F12) / 400))</f>
        <v>0.56015014523190287</v>
      </c>
    </row>
    <row r="13" spans="1:11" x14ac:dyDescent="0.2">
      <c r="A13" t="s">
        <v>11</v>
      </c>
      <c r="B13">
        <v>2187</v>
      </c>
      <c r="E13" t="s">
        <v>31</v>
      </c>
      <c r="F13">
        <f>B21</f>
        <v>1891</v>
      </c>
      <c r="G13">
        <f>1-K9</f>
        <v>2.6384727399042518E-3</v>
      </c>
      <c r="H13">
        <f>1-K10</f>
        <v>2.1530169041709235E-2</v>
      </c>
      <c r="I13">
        <f>1-K11</f>
        <v>0.28357630589706118</v>
      </c>
      <c r="J13">
        <f>1-K12</f>
        <v>0.43984985476809713</v>
      </c>
      <c r="K13">
        <v>1</v>
      </c>
    </row>
    <row r="14" spans="1:11" x14ac:dyDescent="0.2">
      <c r="A14" t="s">
        <v>12</v>
      </c>
      <c r="B14">
        <v>2175</v>
      </c>
      <c r="F14" s="1">
        <f>AVERAGE(F9:F13)</f>
        <v>2270.4</v>
      </c>
      <c r="G14" s="1" t="s">
        <v>44</v>
      </c>
    </row>
    <row r="15" spans="1:11" x14ac:dyDescent="0.2">
      <c r="A15" t="s">
        <v>13</v>
      </c>
      <c r="B15">
        <v>2052</v>
      </c>
      <c r="E15" t="s">
        <v>32</v>
      </c>
      <c r="G15" s="1" t="s">
        <v>33</v>
      </c>
      <c r="H15" t="s">
        <v>34</v>
      </c>
      <c r="I15" t="s">
        <v>35</v>
      </c>
      <c r="J15" t="s">
        <v>36</v>
      </c>
      <c r="K15" t="s">
        <v>37</v>
      </c>
    </row>
    <row r="16" spans="1:11" x14ac:dyDescent="0.2">
      <c r="A16" t="s">
        <v>16</v>
      </c>
      <c r="B16">
        <v>2034</v>
      </c>
      <c r="E16" t="s">
        <v>33</v>
      </c>
      <c r="F16">
        <f>B4</f>
        <v>2680</v>
      </c>
      <c r="G16">
        <v>1</v>
      </c>
      <c r="H16" s="3">
        <f>1 * 1 / (1 + 1 * 10^((F17 -F16) / 400))</f>
        <v>0.89045063872292474</v>
      </c>
      <c r="I16" s="3">
        <f>1 * 1 / (1 + 1 * 10^((F18 -F16) / 400))</f>
        <v>0.9260190472872637</v>
      </c>
      <c r="J16" s="3">
        <f>1 * 1 / (1 + 1 * 10^((F19 -F16) / 400))</f>
        <v>0.91553532670327564</v>
      </c>
      <c r="K16" s="3">
        <f>1 * 1 / (1 + 1 * 10^((F20 -F16) / 400))</f>
        <v>0.94819206111044974</v>
      </c>
    </row>
    <row r="17" spans="1:11" x14ac:dyDescent="0.2">
      <c r="A17" t="s">
        <v>14</v>
      </c>
      <c r="B17">
        <v>2019</v>
      </c>
      <c r="E17" t="s">
        <v>34</v>
      </c>
      <c r="F17">
        <f>B9</f>
        <v>2316</v>
      </c>
      <c r="G17">
        <f>1-H16</f>
        <v>0.10954936127707526</v>
      </c>
      <c r="H17">
        <v>1</v>
      </c>
      <c r="I17" s="3">
        <f>1 * 1 / (1 + 1 * 10^((F18 -F17) / 400))</f>
        <v>0.60628782378542811</v>
      </c>
      <c r="J17" s="3">
        <f>1 * 1 / (1 + 1 * 10^((F19 -F17) / 400))</f>
        <v>0.5714631174083814</v>
      </c>
      <c r="K17" s="3">
        <f>1 * 1 / (1 + 1 * 10^((F20 -F17) / 400))</f>
        <v>0.69246339257951772</v>
      </c>
    </row>
    <row r="18" spans="1:11" x14ac:dyDescent="0.2">
      <c r="A18" t="s">
        <v>15</v>
      </c>
      <c r="B18">
        <v>2017</v>
      </c>
      <c r="E18" t="s">
        <v>35</v>
      </c>
      <c r="F18">
        <f>B11</f>
        <v>2241</v>
      </c>
      <c r="G18">
        <f>1-I16</f>
        <v>7.3980952712736303E-2</v>
      </c>
      <c r="H18">
        <f>1-I17</f>
        <v>0.39371217621457189</v>
      </c>
      <c r="I18">
        <v>1</v>
      </c>
      <c r="J18" s="3">
        <f>1 * 1 / (1 + 1 * 10^((F19 -F18) / 400))</f>
        <v>0.46408407305489768</v>
      </c>
      <c r="K18" s="3">
        <f>1 * 1 / (1 + 1 * 10^((F20 -F18) / 400))</f>
        <v>0.59385538523617787</v>
      </c>
    </row>
    <row r="19" spans="1:11" x14ac:dyDescent="0.2">
      <c r="A19" t="s">
        <v>18</v>
      </c>
      <c r="B19">
        <v>1953</v>
      </c>
      <c r="E19" t="s">
        <v>36</v>
      </c>
      <c r="F19">
        <f>B10</f>
        <v>2266</v>
      </c>
      <c r="G19">
        <f>1-J16</f>
        <v>8.4464673296724357E-2</v>
      </c>
      <c r="H19">
        <f>1-J17</f>
        <v>0.4285368825916186</v>
      </c>
      <c r="I19">
        <f>1-J18</f>
        <v>0.53591592694510237</v>
      </c>
      <c r="J19">
        <v>1</v>
      </c>
      <c r="K19" s="3">
        <f>1 * 1 / (1 + 1 * 10^((F20 -F19) / 400))</f>
        <v>0.62804480562194176</v>
      </c>
    </row>
    <row r="20" spans="1:11" x14ac:dyDescent="0.2">
      <c r="A20" t="s">
        <v>17</v>
      </c>
      <c r="B20">
        <v>1933</v>
      </c>
      <c r="E20" t="s">
        <v>37</v>
      </c>
      <c r="F20">
        <f>B14</f>
        <v>2175</v>
      </c>
      <c r="G20">
        <f>1-K16</f>
        <v>5.1807938889550265E-2</v>
      </c>
      <c r="H20">
        <f>1-K17</f>
        <v>0.30753660742048228</v>
      </c>
      <c r="I20">
        <f>1-K18</f>
        <v>0.40614461476382213</v>
      </c>
      <c r="J20">
        <f>1-K19</f>
        <v>0.37195519437805824</v>
      </c>
      <c r="K20">
        <v>1</v>
      </c>
    </row>
    <row r="21" spans="1:11" x14ac:dyDescent="0.2">
      <c r="A21" t="s">
        <v>19</v>
      </c>
      <c r="B21">
        <v>1891</v>
      </c>
      <c r="F21" s="1">
        <f>AVERAGE(F16:F20)</f>
        <v>2335.6</v>
      </c>
      <c r="G21" s="1" t="s">
        <v>44</v>
      </c>
    </row>
    <row r="22" spans="1:11" x14ac:dyDescent="0.2">
      <c r="E22" t="s">
        <v>38</v>
      </c>
      <c r="G22" t="s">
        <v>39</v>
      </c>
      <c r="H22" t="s">
        <v>40</v>
      </c>
      <c r="I22" t="s">
        <v>46</v>
      </c>
      <c r="J22" t="s">
        <v>41</v>
      </c>
      <c r="K22" t="s">
        <v>42</v>
      </c>
    </row>
    <row r="23" spans="1:11" x14ac:dyDescent="0.2">
      <c r="E23" t="s">
        <v>39</v>
      </c>
      <c r="F23">
        <f>B7</f>
        <v>2477</v>
      </c>
      <c r="G23">
        <v>1</v>
      </c>
      <c r="H23" s="3">
        <f>1 * 1 / (1 + 1 * 10^((F24 -F23) / 400))</f>
        <v>0.22284689468527405</v>
      </c>
      <c r="I23" s="3">
        <f>1 * 1 / (1 + 1 * 10^((F25 -F23) / 400))</f>
        <v>0.84149236692324181</v>
      </c>
      <c r="J23" s="3">
        <f>1 * 1 / (1 + 1 * 10^((F26 -F23) / 400))</f>
        <v>0.69123615241476299</v>
      </c>
      <c r="K23" s="3">
        <f>1 * 1 / (1 + 1 * 10^((F27 -F23) / 400))</f>
        <v>0.93388593866280434</v>
      </c>
    </row>
    <row r="24" spans="1:11" x14ac:dyDescent="0.2">
      <c r="E24" t="s">
        <v>40</v>
      </c>
      <c r="F24">
        <f>B3</f>
        <v>2694</v>
      </c>
      <c r="G24">
        <f>1-H23</f>
        <v>0.77715310531472592</v>
      </c>
      <c r="H24">
        <v>1</v>
      </c>
      <c r="I24" s="3">
        <f>1 * 1 / (1 + 1 * 10^((F25 -F24) / 400))</f>
        <v>0.9487547111474991</v>
      </c>
      <c r="J24" s="3">
        <f>1 * 1 / (1 + 1 * 10^((F26 -F24) / 400))</f>
        <v>0.88645762366395053</v>
      </c>
      <c r="K24" s="3">
        <f>1 * 1 / (1 + 1 * 10^((F27 -F24) / 400))</f>
        <v>0.98010371311003386</v>
      </c>
    </row>
    <row r="25" spans="1:11" x14ac:dyDescent="0.2">
      <c r="E25" t="s">
        <v>46</v>
      </c>
      <c r="F25">
        <f>B13</f>
        <v>2187</v>
      </c>
      <c r="G25">
        <f>1-I23</f>
        <v>0.15850763307675819</v>
      </c>
      <c r="H25">
        <f>1-I24</f>
        <v>5.1245288852500903E-2</v>
      </c>
      <c r="I25">
        <v>1</v>
      </c>
      <c r="J25" s="3">
        <f>1 * 1 / (1 + 1 * 10^((F26 -F25) / 400))</f>
        <v>0.2966149965281713</v>
      </c>
      <c r="K25" s="3">
        <f>1 * 1 / (1 + 1 * 10^((F27 -F25) / 400))</f>
        <v>0.72683007227673102</v>
      </c>
    </row>
    <row r="26" spans="1:11" x14ac:dyDescent="0.2">
      <c r="E26" t="s">
        <v>41</v>
      </c>
      <c r="F26">
        <f>B8</f>
        <v>2337</v>
      </c>
      <c r="G26">
        <f>1-J23</f>
        <v>0.30876384758523701</v>
      </c>
      <c r="H26">
        <f>1-J24</f>
        <v>0.11354237633604947</v>
      </c>
      <c r="I26">
        <f>1-J25</f>
        <v>0.70338500347182875</v>
      </c>
      <c r="J26">
        <v>1</v>
      </c>
      <c r="K26" s="3">
        <f>1 * 1 / (1 + 1 * 10^((F27 -F26) / 400))</f>
        <v>0.86319311139679011</v>
      </c>
    </row>
    <row r="27" spans="1:11" x14ac:dyDescent="0.2">
      <c r="E27" t="s">
        <v>42</v>
      </c>
      <c r="F27">
        <f>B18</f>
        <v>2017</v>
      </c>
      <c r="G27">
        <f>1-K23</f>
        <v>6.6114061337195662E-2</v>
      </c>
      <c r="H27">
        <f>1-K24</f>
        <v>1.9896286889966142E-2</v>
      </c>
      <c r="I27">
        <f>1-K25</f>
        <v>0.27316992772326898</v>
      </c>
      <c r="J27">
        <f>1-K26</f>
        <v>0.13680688860320989</v>
      </c>
      <c r="K27">
        <v>1</v>
      </c>
    </row>
    <row r="28" spans="1:11" x14ac:dyDescent="0.2">
      <c r="F28" s="1">
        <f>AVERAGE(F23:F27)</f>
        <v>2342.4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Thuillier</dc:creator>
  <cp:lastModifiedBy>Marcus Thuillier</cp:lastModifiedBy>
  <dcterms:created xsi:type="dcterms:W3CDTF">2018-11-26T19:32:48Z</dcterms:created>
  <dcterms:modified xsi:type="dcterms:W3CDTF">2018-12-16T05:34:40Z</dcterms:modified>
</cp:coreProperties>
</file>