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432231e6c840764/Desktop/Data Analytics course/"/>
    </mc:Choice>
  </mc:AlternateContent>
  <xr:revisionPtr revIDLastSave="138" documentId="14_{A3400035-216D-4FF9-BA48-1979B828DC14}" xr6:coauthVersionLast="47" xr6:coauthVersionMax="47" xr10:uidLastSave="{00B24D4C-D4A9-4D6D-94DC-F51EBAD01165}"/>
  <bookViews>
    <workbookView minimized="1" xWindow="46020" yWindow="2820" windowWidth="21600" windowHeight="11055" xr2:uid="{00000000-000D-0000-FFFF-FFFF00000000}"/>
  </bookViews>
  <sheets>
    <sheet name="PT - category x outcom" sheetId="2" r:id="rId1"/>
    <sheet name="Date created v outcome" sheetId="7" r:id="rId2"/>
    <sheet name="PT - category filter" sheetId="3" r:id="rId3"/>
    <sheet name="Crowdfunding" sheetId="1" r:id="rId4"/>
    <sheet name="Goal" sheetId="9" r:id="rId5"/>
    <sheet name="Bonus stats" sheetId="10" r:id="rId6"/>
  </sheets>
  <definedNames>
    <definedName name="_xlcn.WorksheetConnection_CrowdfundingA1Q10011" hidden="1">Crowdfunding!$A$1:$S$1001</definedName>
    <definedName name="_xlcn.WorksheetConnection_CrowdfundingAS1" hidden="1">Crowdfunding!$A:$S</definedName>
  </definedNames>
  <calcPr calcId="191029"/>
  <pivotCaches>
    <pivotCache cacheId="0" r:id="rId7"/>
    <pivotCache cacheId="2" r:id="rId8"/>
    <pivotCache cacheId="8" r:id="rId9"/>
  </pivotCaches>
  <extLst>
    <ext xmlns:x15="http://schemas.microsoft.com/office/spreadsheetml/2010/11/main" uri="{FCE2AD5D-F65C-4FA6-A056-5C36A1767C68}">
      <x15:dataModel>
        <x15:modelTables>
          <x15:modelTable id="Range 1" name="Range 1" connection="WorksheetConnection_Crowdfunding!$A:$S"/>
          <x15:modelTable id="Range" name="Range" connection="WorksheetConnection_Crowdfunding!$A$1:$Q$1001"/>
        </x15:modelTables>
        <x15:extLst>
          <ext xmlns:x16="http://schemas.microsoft.com/office/spreadsheetml/2014/11/main" uri="{9835A34E-60A6-4A7C-AAB8-D5F71C897F49}">
            <x16:modelTimeGroupings>
              <x16:modelTimeGrouping tableName="Range 1" columnName="date created" columnId="date created">
                <x16:calculatedTimeColumn columnName="date created (Year)" columnId="date created (Year)" contentType="years" isSelected="1"/>
                <x16:calculatedTimeColumn columnName="date created (Quarter)" columnId="date created (Quarter)" contentType="quarters" isSelected="1"/>
                <x16:calculatedTimeColumn columnName="date created (Month Index)" columnId="date created (Month Index)" contentType="monthsindex" isSelected="1"/>
                <x16:calculatedTimeColumn columnName="date created (Month)" columnId="date creat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5" i="2" l="1"/>
  <c r="K6" i="2"/>
  <c r="K7" i="2"/>
  <c r="K8" i="2"/>
  <c r="K9" i="2"/>
  <c r="K10" i="2"/>
  <c r="K11" i="2"/>
  <c r="K12" i="2"/>
  <c r="K13" i="2"/>
  <c r="K5" i="2"/>
  <c r="K14" i="10"/>
  <c r="J14" i="10"/>
  <c r="K13" i="10"/>
  <c r="J13" i="10"/>
  <c r="K12" i="10"/>
  <c r="J12" i="10"/>
  <c r="K11" i="10"/>
  <c r="K10" i="10"/>
  <c r="J11" i="10"/>
  <c r="J10" i="10"/>
  <c r="K8" i="10"/>
  <c r="J8" i="10"/>
  <c r="J7" i="10"/>
  <c r="K7" i="10"/>
  <c r="K6" i="10"/>
  <c r="K5" i="10"/>
  <c r="K4" i="10"/>
  <c r="K3" i="10"/>
  <c r="J6" i="10"/>
  <c r="J5" i="10"/>
  <c r="J4" i="10"/>
  <c r="J3" i="10"/>
  <c r="B7" i="9"/>
  <c r="C7" i="9"/>
  <c r="D10" i="9"/>
  <c r="C10" i="9"/>
  <c r="B10" i="9"/>
  <c r="D9" i="9" l="1"/>
  <c r="C9" i="9"/>
  <c r="B9" i="9"/>
  <c r="E10" i="9"/>
  <c r="G10" i="9" s="1"/>
  <c r="D13" i="9"/>
  <c r="D12" i="9"/>
  <c r="D11" i="9"/>
  <c r="D8" i="9"/>
  <c r="D6" i="9"/>
  <c r="D5" i="9"/>
  <c r="D4" i="9"/>
  <c r="D3" i="9"/>
  <c r="D2" i="9"/>
  <c r="C13" i="9"/>
  <c r="C12" i="9"/>
  <c r="C11" i="9"/>
  <c r="C8" i="9"/>
  <c r="C6" i="9"/>
  <c r="C5" i="9"/>
  <c r="C4" i="9"/>
  <c r="C3" i="9"/>
  <c r="C2" i="9"/>
  <c r="B8" i="9"/>
  <c r="B6" i="9"/>
  <c r="B5" i="9"/>
  <c r="B4" i="9"/>
  <c r="B3" i="9"/>
  <c r="B13" i="9"/>
  <c r="B12" i="9"/>
  <c r="B11" i="9"/>
  <c r="B2" i="9"/>
  <c r="E2" i="9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2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" i="1"/>
  <c r="D7" i="9" l="1"/>
  <c r="E7" i="9" s="1"/>
  <c r="G7" i="9" s="1"/>
  <c r="E12" i="9"/>
  <c r="H12" i="9" s="1"/>
  <c r="E11" i="9"/>
  <c r="F11" i="9" s="1"/>
  <c r="E13" i="9"/>
  <c r="E5" i="9"/>
  <c r="G5" i="9" s="1"/>
  <c r="H5" i="9"/>
  <c r="F13" i="9"/>
  <c r="G11" i="9"/>
  <c r="H13" i="9"/>
  <c r="F2" i="9"/>
  <c r="G2" i="9"/>
  <c r="G13" i="9"/>
  <c r="H2" i="9"/>
  <c r="F5" i="9"/>
  <c r="H11" i="9"/>
  <c r="E8" i="9"/>
  <c r="F8" i="9" s="1"/>
  <c r="H10" i="9"/>
  <c r="E6" i="9"/>
  <c r="F6" i="9" s="1"/>
  <c r="E4" i="9"/>
  <c r="G4" i="9" s="1"/>
  <c r="E3" i="9"/>
  <c r="H3" i="9" s="1"/>
  <c r="F10" i="9"/>
  <c r="E9" i="9"/>
  <c r="G9" i="9" s="1"/>
  <c r="G8" i="9" l="1"/>
  <c r="G12" i="9"/>
  <c r="F4" i="9"/>
  <c r="F12" i="9"/>
  <c r="H7" i="9"/>
  <c r="F7" i="9"/>
  <c r="G3" i="9"/>
  <c r="H8" i="9"/>
  <c r="H6" i="9"/>
  <c r="F9" i="9"/>
  <c r="F3" i="9"/>
  <c r="H9" i="9"/>
  <c r="G6" i="9"/>
  <c r="H4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745FA1-38C9-4D9A-BAE7-725D7940C2C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C028148-889A-4761-8B4E-22E8265B185F}" name="WorksheetConnection_Crowdfunding!$A$1:$Q$1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rowdfundingA1Q10011"/>
        </x15:connection>
      </ext>
    </extLst>
  </connection>
  <connection id="3" xr16:uid="{713FCFB6-8932-4AFC-8BB9-DB0071EC223B}" name="WorksheetConnection_Crowdfunding!$A:$S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CrowdfundingAS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Range].[country].[All]}"/>
    <s v="{[Range].[category].[All]}"/>
    <s v="{[Range 1].[category].[All]}"/>
    <s v="{[Range 1].[date created (Year)].&amp;[2019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</python>
</file>

<file path=xl/sharedStrings.xml><?xml version="1.0" encoding="utf-8"?>
<sst xmlns="http://schemas.openxmlformats.org/spreadsheetml/2006/main" count="24434" uniqueCount="18466">
  <si>
    <t>name</t>
  </si>
  <si>
    <t>blurb</t>
  </si>
  <si>
    <t>goal</t>
  </si>
  <si>
    <t>pledged</t>
  </si>
  <si>
    <t>outcome</t>
  </si>
  <si>
    <t>backers_count</t>
  </si>
  <si>
    <t>country</t>
  </si>
  <si>
    <t>currency</t>
  </si>
  <si>
    <t>launched_at</t>
  </si>
  <si>
    <t>deadline</t>
  </si>
  <si>
    <t>staff_pick</t>
  </si>
  <si>
    <t>spotlight</t>
  </si>
  <si>
    <t>Baldwin, Riley and Jackson</t>
  </si>
  <si>
    <t>Pre-emptive tertiary standardization</t>
  </si>
  <si>
    <t>failed</t>
  </si>
  <si>
    <t>CA</t>
  </si>
  <si>
    <t>CAD</t>
  </si>
  <si>
    <t>Odom Inc</t>
  </si>
  <si>
    <t>Managed bottom-line architecture</t>
  </si>
  <si>
    <t>successful</t>
  </si>
  <si>
    <t>US</t>
  </si>
  <si>
    <t>USD</t>
  </si>
  <si>
    <t>Melton, Robinson and Fritz</t>
  </si>
  <si>
    <t>Function-based leadingedge pricing structure</t>
  </si>
  <si>
    <t>AU</t>
  </si>
  <si>
    <t>AUD</t>
  </si>
  <si>
    <t>Mcdonald, Gonzalez and Ross</t>
  </si>
  <si>
    <t>Vision-oriented fresh-thinking conglomeration</t>
  </si>
  <si>
    <t>Larson-Little</t>
  </si>
  <si>
    <t>Proactive foreground core</t>
  </si>
  <si>
    <t>Harris Group</t>
  </si>
  <si>
    <t>Open-source optimizing database</t>
  </si>
  <si>
    <t>DK</t>
  </si>
  <si>
    <t>DKK</t>
  </si>
  <si>
    <t>Ortiz, Coleman and Mitchell</t>
  </si>
  <si>
    <t>Operative upward-trending algorithm</t>
  </si>
  <si>
    <t>GB</t>
  </si>
  <si>
    <t>GBP</t>
  </si>
  <si>
    <t>Carter-Guzman</t>
  </si>
  <si>
    <t>Centralized cohesive challenge</t>
  </si>
  <si>
    <t>Nunez-Richards</t>
  </si>
  <si>
    <t>Exclusive attitude-oriented intranet</t>
  </si>
  <si>
    <t>live</t>
  </si>
  <si>
    <t>Rangel, Holt and Jones</t>
  </si>
  <si>
    <t>Open-source fresh-thinking model</t>
  </si>
  <si>
    <t>Green Ltd</t>
  </si>
  <si>
    <t>Monitored empowering installation</t>
  </si>
  <si>
    <t>Perez, Johnson and Gardner</t>
  </si>
  <si>
    <t>Grass-roots zero administration system engine</t>
  </si>
  <si>
    <t>Kim Ltd</t>
  </si>
  <si>
    <t>Assimilated hybrid intranet</t>
  </si>
  <si>
    <t>Walker, Taylor and Coleman</t>
  </si>
  <si>
    <t>Multi-tiered directional open architecture</t>
  </si>
  <si>
    <t>Rodriguez, Rose and Stewart</t>
  </si>
  <si>
    <t>Cloned directional synergy</t>
  </si>
  <si>
    <t>Wright, Hunt and Rowe</t>
  </si>
  <si>
    <t>Extended eco-centric pricing structure</t>
  </si>
  <si>
    <t>Hines Inc</t>
  </si>
  <si>
    <t>Cross-platform systemic adapter</t>
  </si>
  <si>
    <t>Cochran-Nguyen</t>
  </si>
  <si>
    <t>Seamless 4thgeneration methodology</t>
  </si>
  <si>
    <t>Johnson-Gould</t>
  </si>
  <si>
    <t>Exclusive needs-based adapter</t>
  </si>
  <si>
    <t>canceled</t>
  </si>
  <si>
    <t>Perez-Hess</t>
  </si>
  <si>
    <t>Down-sized cohesive archive</t>
  </si>
  <si>
    <t>Reeves, Thompson and Richardson</t>
  </si>
  <si>
    <t>Proactive composite alliance</t>
  </si>
  <si>
    <t>Simmons-Reynolds</t>
  </si>
  <si>
    <t>Re-engineered intangible definition</t>
  </si>
  <si>
    <t>Collier Inc</t>
  </si>
  <si>
    <t>Enhanced dynamic definition</t>
  </si>
  <si>
    <t>Gray-Jenkins</t>
  </si>
  <si>
    <t>Devolved next generation adapter</t>
  </si>
  <si>
    <t>Scott, Wilson and Martin</t>
  </si>
  <si>
    <t>Cross-platform intermediate frame</t>
  </si>
  <si>
    <t>Caldwell, Velazquez and Wilson</t>
  </si>
  <si>
    <t>Monitored impactful analyzer</t>
  </si>
  <si>
    <t>Spencer-Bates</t>
  </si>
  <si>
    <t>Optional responsive customer loyalty</t>
  </si>
  <si>
    <t>Best, Carr and Williams</t>
  </si>
  <si>
    <t>Diverse transitional migration</t>
  </si>
  <si>
    <t>Campbell, Brown and Powell</t>
  </si>
  <si>
    <t>Synchronized global task-force</t>
  </si>
  <si>
    <t>Johnson, Parker and Haynes</t>
  </si>
  <si>
    <t>Focused 6thgeneration forecast</t>
  </si>
  <si>
    <t>CH</t>
  </si>
  <si>
    <t>CHF</t>
  </si>
  <si>
    <t>Clark-Cooke</t>
  </si>
  <si>
    <t>Down-sized analyzing challenge</t>
  </si>
  <si>
    <t>Schroeder Ltd</t>
  </si>
  <si>
    <t>Progressive needs-based focus group</t>
  </si>
  <si>
    <t>Jackson PLC</t>
  </si>
  <si>
    <t>Ergonomic 6thgeneration success</t>
  </si>
  <si>
    <t>IT</t>
  </si>
  <si>
    <t>EUR</t>
  </si>
  <si>
    <t>Blair, Collins and Carter</t>
  </si>
  <si>
    <t>Exclusive interactive approach</t>
  </si>
  <si>
    <t>Maldonado and Sons</t>
  </si>
  <si>
    <t>Reverse-engineered asynchronous archive</t>
  </si>
  <si>
    <t>Mitchell and Sons</t>
  </si>
  <si>
    <t>Synergized intangible challenge</t>
  </si>
  <si>
    <t>Jackson-Lewis</t>
  </si>
  <si>
    <t>Monitored multi-state encryption</t>
  </si>
  <si>
    <t>Black, Armstrong and Anderson</t>
  </si>
  <si>
    <t>Profound attitude-oriented functionalities</t>
  </si>
  <si>
    <t>Maldonado-Gonzalez</t>
  </si>
  <si>
    <t>Digitized client-driven database</t>
  </si>
  <si>
    <t>Kim-Rice</t>
  </si>
  <si>
    <t>Organized bi-directional function</t>
  </si>
  <si>
    <t>Garcia, Garcia and Lopez</t>
  </si>
  <si>
    <t>Reduced stable middleware</t>
  </si>
  <si>
    <t>Watts Group</t>
  </si>
  <si>
    <t>Universal 5thgeneration neural-net</t>
  </si>
  <si>
    <t>Werner-Bryant</t>
  </si>
  <si>
    <t>Virtual uniform frame</t>
  </si>
  <si>
    <t>Schmitt-Mendoza</t>
  </si>
  <si>
    <t>Profound explicit paradigm</t>
  </si>
  <si>
    <t>Reid-Mccullough</t>
  </si>
  <si>
    <t>Visionary real-time groupware</t>
  </si>
  <si>
    <t>Woods-Clark</t>
  </si>
  <si>
    <t>Networked tertiary Graphical User Interface</t>
  </si>
  <si>
    <t>Vaughn, Hunt and Caldwell</t>
  </si>
  <si>
    <t>Virtual grid-enabled task-force</t>
  </si>
  <si>
    <t>Bennett and Sons</t>
  </si>
  <si>
    <t>Function-based multi-state software</t>
  </si>
  <si>
    <t>Lamb Inc</t>
  </si>
  <si>
    <t>Optimized leadingedge concept</t>
  </si>
  <si>
    <t>Casey-Kelly</t>
  </si>
  <si>
    <t>Sharable holistic interface</t>
  </si>
  <si>
    <t>Jones, Taylor and Moore</t>
  </si>
  <si>
    <t>Down-sized system-worthy secured line</t>
  </si>
  <si>
    <t>Bradshaw, Gill and Donovan</t>
  </si>
  <si>
    <t>Inverse secondary infrastructure</t>
  </si>
  <si>
    <t>Hernandez, Rodriguez and Clark</t>
  </si>
  <si>
    <t>Organic foreground leverage</t>
  </si>
  <si>
    <t>Smith-Jones</t>
  </si>
  <si>
    <t>Reverse-engineered static concept</t>
  </si>
  <si>
    <t>Roy PLC</t>
  </si>
  <si>
    <t>Multi-channeled neutral customer loyalty</t>
  </si>
  <si>
    <t>Wright, Brooks and Villarreal</t>
  </si>
  <si>
    <t>Reverse-engineered bifurcated strategy</t>
  </si>
  <si>
    <t>Flores, Miller and Johnson</t>
  </si>
  <si>
    <t>Horizontal context-sensitive knowledge user</t>
  </si>
  <si>
    <t>Bridges, Freeman and Kim</t>
  </si>
  <si>
    <t>Cross-group multi-state task-force</t>
  </si>
  <si>
    <t>Anderson-Perez</t>
  </si>
  <si>
    <t>Expanded 3rdgeneration strategy</t>
  </si>
  <si>
    <t>Wright, Fox and Marks</t>
  </si>
  <si>
    <t>Assimilated real-time support</t>
  </si>
  <si>
    <t>Crawford-Peters</t>
  </si>
  <si>
    <t>User-centric regional database</t>
  </si>
  <si>
    <t>Romero-Hoffman</t>
  </si>
  <si>
    <t>Open-source zero administration complexity</t>
  </si>
  <si>
    <t>Sparks-West</t>
  </si>
  <si>
    <t>Organized incremental standardization</t>
  </si>
  <si>
    <t>Baker, Morgan and Brown</t>
  </si>
  <si>
    <t>Assimilated didactic open system</t>
  </si>
  <si>
    <t>Mosley-Gilbert</t>
  </si>
  <si>
    <t>Vision-oriented logistical intranet</t>
  </si>
  <si>
    <t>Berry-Boyer</t>
  </si>
  <si>
    <t>Mandatory incremental projection</t>
  </si>
  <si>
    <t>Sanders-Allen</t>
  </si>
  <si>
    <t>Grass-roots needs-based encryption</t>
  </si>
  <si>
    <t>Lopez Inc</t>
  </si>
  <si>
    <t>Team-oriented 6thgeneration middleware</t>
  </si>
  <si>
    <t>Moreno-Turner</t>
  </si>
  <si>
    <t>Inverse multi-tasking installation</t>
  </si>
  <si>
    <t>Jones-Watson</t>
  </si>
  <si>
    <t>Switchable disintermediate moderator</t>
  </si>
  <si>
    <t>Barker Inc</t>
  </si>
  <si>
    <t>Re-engineered 24/7 task-force</t>
  </si>
  <si>
    <t>Tate, Bass and House</t>
  </si>
  <si>
    <t>Organic object-oriented budgetary management</t>
  </si>
  <si>
    <t>Hampton, Lewis and Ray</t>
  </si>
  <si>
    <t>Seamless coherent parallelism</t>
  </si>
  <si>
    <t>Collins-Goodman</t>
  </si>
  <si>
    <t>Cross-platform even-keeled initiative</t>
  </si>
  <si>
    <t>Davis-Michael</t>
  </si>
  <si>
    <t>Progressive tertiary framework</t>
  </si>
  <si>
    <t>White, Torres and Bishop</t>
  </si>
  <si>
    <t>Multi-layered dynamic protocol</t>
  </si>
  <si>
    <t>Martin, Conway and Larsen</t>
  </si>
  <si>
    <t>Horizontal next generation function</t>
  </si>
  <si>
    <t>Acevedo-Huffman</t>
  </si>
  <si>
    <t>Pre-emptive impactful model</t>
  </si>
  <si>
    <t>Montgomery, Larson and Spencer</t>
  </si>
  <si>
    <t>User-centric bifurcated knowledge user</t>
  </si>
  <si>
    <t>Soto LLC</t>
  </si>
  <si>
    <t>Triple-buffered reciprocal project</t>
  </si>
  <si>
    <t>Sutton, Barrett and Tucker</t>
  </si>
  <si>
    <t>Cross-platform needs-based approach</t>
  </si>
  <si>
    <t>Gomez, Bailey and Flores</t>
  </si>
  <si>
    <t>User-friendly static contingency</t>
  </si>
  <si>
    <t>Porter-George</t>
  </si>
  <si>
    <t>Reactive content-based framework</t>
  </si>
  <si>
    <t>Fitzgerald PLC</t>
  </si>
  <si>
    <t>Realigned user-facing concept</t>
  </si>
  <si>
    <t>Cisneros-Burton</t>
  </si>
  <si>
    <t>Public-key zero tolerance orchestration</t>
  </si>
  <si>
    <t>Hill, Lawson and Wilkinson</t>
  </si>
  <si>
    <t>Multi-tiered eco-centric architecture</t>
  </si>
  <si>
    <t>Davis-Smith</t>
  </si>
  <si>
    <t>Organic motivating firmware</t>
  </si>
  <si>
    <t>Farrell and Sons</t>
  </si>
  <si>
    <t>Synergized 4thgeneration conglomeration</t>
  </si>
  <si>
    <t>Clark Group</t>
  </si>
  <si>
    <t>Grass-roots fault-tolerant policy</t>
  </si>
  <si>
    <t>White, Singleton and Zimmerman</t>
  </si>
  <si>
    <t>Monitored scalable knowledgebase</t>
  </si>
  <si>
    <t>Kramer Group</t>
  </si>
  <si>
    <t>Synergistic explicit parallelism</t>
  </si>
  <si>
    <t>Frazier, Patrick and Smith</t>
  </si>
  <si>
    <t>Enhanced systemic analyzer</t>
  </si>
  <si>
    <t>Santos, Bell and Lloyd</t>
  </si>
  <si>
    <t>Object-based analyzing knowledge user</t>
  </si>
  <si>
    <t>Hall and Sons</t>
  </si>
  <si>
    <t>Pre-emptive radical architecture</t>
  </si>
  <si>
    <t>Hanson Inc</t>
  </si>
  <si>
    <t>Grass-roots web-enabled contingency</t>
  </si>
  <si>
    <t>Sanchez LLC</t>
  </si>
  <si>
    <t>Stand-alone system-worthy standardization</t>
  </si>
  <si>
    <t>Howard Ltd</t>
  </si>
  <si>
    <t>Down-sized systematic policy</t>
  </si>
  <si>
    <t>Stewart LLC</t>
  </si>
  <si>
    <t>Cloned bi-directional architecture</t>
  </si>
  <si>
    <t>Arias, Allen and Miller</t>
  </si>
  <si>
    <t>Seamless transitional portal</t>
  </si>
  <si>
    <t>Baker-Morris</t>
  </si>
  <si>
    <t>Fully-configurable motivating approach</t>
  </si>
  <si>
    <t>Tucker, Fox and Green</t>
  </si>
  <si>
    <t>Upgradable fault-tolerant approach</t>
  </si>
  <si>
    <t>Douglas LLC</t>
  </si>
  <si>
    <t>Reduced heuristic moratorium</t>
  </si>
  <si>
    <t>Garcia Inc</t>
  </si>
  <si>
    <t>Front-line web-enabled model</t>
  </si>
  <si>
    <t>Frye, Hunt and Powell</t>
  </si>
  <si>
    <t>Polarized incremental emulation</t>
  </si>
  <si>
    <t>Smith, Wells and Nguyen</t>
  </si>
  <si>
    <t>Self-enabling grid-enabled initiative</t>
  </si>
  <si>
    <t>Charles-Johnson</t>
  </si>
  <si>
    <t>Total fresh-thinking system engine</t>
  </si>
  <si>
    <t>Brandt, Carter and Wood</t>
  </si>
  <si>
    <t>Ameliorated clear-thinking circuit</t>
  </si>
  <si>
    <t>Tucker, Schmidt and Reid</t>
  </si>
  <si>
    <t>Multi-layered encompassing installation</t>
  </si>
  <si>
    <t>Decker Inc</t>
  </si>
  <si>
    <t>Universal encompassing implementation</t>
  </si>
  <si>
    <t>Romero and Sons</t>
  </si>
  <si>
    <t>Object-based client-server application</t>
  </si>
  <si>
    <t>Castillo-Carey</t>
  </si>
  <si>
    <t>Cross-platform solution-oriented process improvement</t>
  </si>
  <si>
    <t>Hart-Briggs</t>
  </si>
  <si>
    <t>Re-engineered user-facing approach</t>
  </si>
  <si>
    <t>Jones-Meyer</t>
  </si>
  <si>
    <t>Re-engineered client-driven hub</t>
  </si>
  <si>
    <t>Wright, Hartman and Yu</t>
  </si>
  <si>
    <t>User-friendly tertiary array</t>
  </si>
  <si>
    <t>Harper-Davis</t>
  </si>
  <si>
    <t>Robust heuristic encoding</t>
  </si>
  <si>
    <t>Barrett PLC</t>
  </si>
  <si>
    <t>Team-oriented clear-thinking capacity</t>
  </si>
  <si>
    <t>David-Clark</t>
  </si>
  <si>
    <t>De-engineered motivating standardization</t>
  </si>
  <si>
    <t>Chaney-Dennis</t>
  </si>
  <si>
    <t>Business-focused 24hour groupware</t>
  </si>
  <si>
    <t>Robinson, Lopez and Christensen</t>
  </si>
  <si>
    <t>Organic next generation protocol</t>
  </si>
  <si>
    <t>Clark and Sons</t>
  </si>
  <si>
    <t>Reverse-engineered full-range Internet solution</t>
  </si>
  <si>
    <t>Vega Group</t>
  </si>
  <si>
    <t>Synchronized regional synergy</t>
  </si>
  <si>
    <t>Brown-Brown</t>
  </si>
  <si>
    <t>Multi-lateral homogeneous success</t>
  </si>
  <si>
    <t>Taylor PLC</t>
  </si>
  <si>
    <t>Seamless zero-defect solution</t>
  </si>
  <si>
    <t>Edwards-Lewis</t>
  </si>
  <si>
    <t>Enhanced scalable concept</t>
  </si>
  <si>
    <t>Stanton, Neal and Rodriguez</t>
  </si>
  <si>
    <t>Polarized uniform software</t>
  </si>
  <si>
    <t>Pratt LLC</t>
  </si>
  <si>
    <t>Stand-alone web-enabled moderator</t>
  </si>
  <si>
    <t>Gross PLC</t>
  </si>
  <si>
    <t>Proactive methodical benchmark</t>
  </si>
  <si>
    <t>Martinez, Gomez and Dalton</t>
  </si>
  <si>
    <t>Team-oriented 6thgeneration matrix</t>
  </si>
  <si>
    <t>Allen-Curtis</t>
  </si>
  <si>
    <t>Phased human-resource core</t>
  </si>
  <si>
    <t>Morgan-Martinez</t>
  </si>
  <si>
    <t>Mandatory tertiary implementation</t>
  </si>
  <si>
    <t>Luna, Anderson and Fox</t>
  </si>
  <si>
    <t>Secured directional encryption</t>
  </si>
  <si>
    <t>Fleming, Zhang and Henderson</t>
  </si>
  <si>
    <t>Distributed 5thgeneration implementation</t>
  </si>
  <si>
    <t>Flowers and Sons</t>
  </si>
  <si>
    <t>Virtual static core</t>
  </si>
  <si>
    <t>Gates PLC</t>
  </si>
  <si>
    <t>Secured content-based product</t>
  </si>
  <si>
    <t>Caldwell LLC</t>
  </si>
  <si>
    <t>Secured executive concept</t>
  </si>
  <si>
    <t>Le, Burton and Evans</t>
  </si>
  <si>
    <t>Balanced zero-defect software</t>
  </si>
  <si>
    <t>Briggs PLC</t>
  </si>
  <si>
    <t>Distributed context-sensitive flexibility</t>
  </si>
  <si>
    <t>Hudson-Nguyen</t>
  </si>
  <si>
    <t>Down-sized disintermediate support</t>
  </si>
  <si>
    <t>Hogan Ltd</t>
  </si>
  <si>
    <t>Stand-alone mission-critical moratorium</t>
  </si>
  <si>
    <t>Hamilton, Wright and Chavez</t>
  </si>
  <si>
    <t>Down-sized empowering protocol</t>
  </si>
  <si>
    <t>Bautista-Cross</t>
  </si>
  <si>
    <t>Fully-configurable coherent Internet solution</t>
  </si>
  <si>
    <t>Jackson LLC</t>
  </si>
  <si>
    <t>Distributed motivating algorithm</t>
  </si>
  <si>
    <t>Figueroa Ltd</t>
  </si>
  <si>
    <t>Expanded solution-oriented benchmark</t>
  </si>
  <si>
    <t>Avila-Jones</t>
  </si>
  <si>
    <t>Implemented discrete secured line</t>
  </si>
  <si>
    <t>Martin, Lopez and Hunter</t>
  </si>
  <si>
    <t>Multi-lateral actuating installation</t>
  </si>
  <si>
    <t>Fields-Moore</t>
  </si>
  <si>
    <t>Secured reciprocal array</t>
  </si>
  <si>
    <t>Harris-Golden</t>
  </si>
  <si>
    <t>Optional bandwidth-monitored middleware</t>
  </si>
  <si>
    <t>Moss, Norman and Dunlap</t>
  </si>
  <si>
    <t>Upgradable upward-trending workforce</t>
  </si>
  <si>
    <t>White, Larson and Wright</t>
  </si>
  <si>
    <t>Upgradable hybrid capability</t>
  </si>
  <si>
    <t>Payne, Oliver and Burch</t>
  </si>
  <si>
    <t>Managed fresh-thinking flexibility</t>
  </si>
  <si>
    <t>Brown, Palmer and Pace</t>
  </si>
  <si>
    <t>Networked stable workforce</t>
  </si>
  <si>
    <t>Parker LLC</t>
  </si>
  <si>
    <t>Customizable intermediate extranet</t>
  </si>
  <si>
    <t>Bowen, Mcdonald and Hall</t>
  </si>
  <si>
    <t>User-centric fault-tolerant task-force</t>
  </si>
  <si>
    <t>Whitehead, Bell and Hughes</t>
  </si>
  <si>
    <t>Multi-tiered radical definition</t>
  </si>
  <si>
    <t>Rodriguez-Brown</t>
  </si>
  <si>
    <t>Devolved foreground benchmark</t>
  </si>
  <si>
    <t>Hall-Schaefer</t>
  </si>
  <si>
    <t>Distributed eco-centric methodology</t>
  </si>
  <si>
    <t>Meza-Rogers</t>
  </si>
  <si>
    <t>Streamlined encompassing encryption</t>
  </si>
  <si>
    <t>Curtis-Curtis</t>
  </si>
  <si>
    <t>User-friendly reciprocal initiative</t>
  </si>
  <si>
    <t>Carlson Inc</t>
  </si>
  <si>
    <t>Ergonomic fresh-thinking installation</t>
  </si>
  <si>
    <t>Clarke, Anderson and Lee</t>
  </si>
  <si>
    <t>Robust explicit hardware</t>
  </si>
  <si>
    <t>Evans Group</t>
  </si>
  <si>
    <t>Stand-alone actuating support</t>
  </si>
  <si>
    <t>Bruce Group</t>
  </si>
  <si>
    <t>Cross-platform methodical process improvement</t>
  </si>
  <si>
    <t>Keith, Alvarez and Potter</t>
  </si>
  <si>
    <t>Extended bottom-line open architecture</t>
  </si>
  <si>
    <t>Burton-Watkins</t>
  </si>
  <si>
    <t>Extended reciprocal circuit</t>
  </si>
  <si>
    <t>Lopez and Sons</t>
  </si>
  <si>
    <t>Polarized human-resource protocol</t>
  </si>
  <si>
    <t>Cordova Ltd</t>
  </si>
  <si>
    <t>Synergized radical product</t>
  </si>
  <si>
    <t>Brown-Vang</t>
  </si>
  <si>
    <t>Robust heuristic artificial intelligence</t>
  </si>
  <si>
    <t>Cruz-Ward</t>
  </si>
  <si>
    <t>Robust content-based emulation</t>
  </si>
  <si>
    <t>Hernandez Group</t>
  </si>
  <si>
    <t>Ergonomic uniform open system</t>
  </si>
  <si>
    <t>Tran, Steele and Wilson</t>
  </si>
  <si>
    <t>Profit-focused modular product</t>
  </si>
  <si>
    <t>Summers, Gallegos and Stein</t>
  </si>
  <si>
    <t>Mandatory mobile product</t>
  </si>
  <si>
    <t>Blair Group</t>
  </si>
  <si>
    <t>Public-key 3rdgeneration budgetary management</t>
  </si>
  <si>
    <t>Nixon Inc</t>
  </si>
  <si>
    <t>Centralized national firmware</t>
  </si>
  <si>
    <t>White LLC</t>
  </si>
  <si>
    <t>Cross-group 4thgeneration middleware</t>
  </si>
  <si>
    <t>Santos, Black and Donovan</t>
  </si>
  <si>
    <t>Pre-emptive scalable access</t>
  </si>
  <si>
    <t>Jones, Contreras and Burnett</t>
  </si>
  <si>
    <t>Sharable intangible migration</t>
  </si>
  <si>
    <t>Stone-Orozco</t>
  </si>
  <si>
    <t>Proactive scalable Graphical User Interface</t>
  </si>
  <si>
    <t>Lee, Gibson and Morgan</t>
  </si>
  <si>
    <t>Digitized solution-oriented product</t>
  </si>
  <si>
    <t>Alexander-Williams</t>
  </si>
  <si>
    <t>Triple-buffered cohesive structure</t>
  </si>
  <si>
    <t>Marks Ltd</t>
  </si>
  <si>
    <t>Realigned human-resource orchestration</t>
  </si>
  <si>
    <t>Olsen, Edwards and Reid</t>
  </si>
  <si>
    <t>Optional clear-thinking software</t>
  </si>
  <si>
    <t>Daniels, Rose and Tyler</t>
  </si>
  <si>
    <t>Centralized global approach</t>
  </si>
  <si>
    <t>Adams Group</t>
  </si>
  <si>
    <t>Reverse-engineered bandwidth-monitored contingency</t>
  </si>
  <si>
    <t>Rogers, Huerta and Medina</t>
  </si>
  <si>
    <t>Pre-emptive bandwidth-monitored instruction set</t>
  </si>
  <si>
    <t>Howard, Carter and Griffith</t>
  </si>
  <si>
    <t>Adaptive asynchronous emulation</t>
  </si>
  <si>
    <t>Bailey PLC</t>
  </si>
  <si>
    <t>Innovative actuating conglomeration</t>
  </si>
  <si>
    <t>Parker Group</t>
  </si>
  <si>
    <t>Grass-roots foreground policy</t>
  </si>
  <si>
    <t>Fox Group</t>
  </si>
  <si>
    <t>Horizontal transitional paradigm</t>
  </si>
  <si>
    <t>Walker, Jones and Rodriguez</t>
  </si>
  <si>
    <t>Networked didactic info-mediaries</t>
  </si>
  <si>
    <t>Anthony-Shaw</t>
  </si>
  <si>
    <t>Switchable contextually-based access</t>
  </si>
  <si>
    <t>Cook LLC</t>
  </si>
  <si>
    <t>Up-sized dynamic throughput</t>
  </si>
  <si>
    <t>Sutton PLC</t>
  </si>
  <si>
    <t>Mandatory reciprocal superstructure</t>
  </si>
  <si>
    <t>Long, Morgan and Mitchell</t>
  </si>
  <si>
    <t>Upgradable 4thgeneration productivity</t>
  </si>
  <si>
    <t>Calhoun, Rogers and Long</t>
  </si>
  <si>
    <t>Progressive discrete hub</t>
  </si>
  <si>
    <t>Sandoval Group</t>
  </si>
  <si>
    <t>Assimilated multi-tasking archive</t>
  </si>
  <si>
    <t>Smith and Sons</t>
  </si>
  <si>
    <t>Upgradable high-level solution</t>
  </si>
  <si>
    <t>King Inc</t>
  </si>
  <si>
    <t>Organic bandwidth-monitored frame</t>
  </si>
  <si>
    <t>Perry and Sons</t>
  </si>
  <si>
    <t>Business-focused logistical framework</t>
  </si>
  <si>
    <t>Palmer Inc</t>
  </si>
  <si>
    <t>Universal multi-state capability</t>
  </si>
  <si>
    <t>Hull, Baker and Martinez</t>
  </si>
  <si>
    <t>Digitized reciprocal infrastructure</t>
  </si>
  <si>
    <t>Becker, Rice and White</t>
  </si>
  <si>
    <t>Reduced dedicated capability</t>
  </si>
  <si>
    <t>Osborne, Perkins and Knox</t>
  </si>
  <si>
    <t>Cross-platform bi-directional workforce</t>
  </si>
  <si>
    <t>Mcknight-Freeman</t>
  </si>
  <si>
    <t>Upgradable scalable methodology</t>
  </si>
  <si>
    <t>Hayden, Shannon and Stein</t>
  </si>
  <si>
    <t>Customer-focused client-server service-desk</t>
  </si>
  <si>
    <t>Daniel-Luna</t>
  </si>
  <si>
    <t>Mandatory multimedia leverage</t>
  </si>
  <si>
    <t>Weaver-Marquez</t>
  </si>
  <si>
    <t>Focused analyzing circuit</t>
  </si>
  <si>
    <t>Austin, Baker and Kelley</t>
  </si>
  <si>
    <t>Fundamental grid-enabled strategy</t>
  </si>
  <si>
    <t>Carney-Anderson</t>
  </si>
  <si>
    <t>Digitized 5thgeneration knowledgebase</t>
  </si>
  <si>
    <t>Jackson Inc</t>
  </si>
  <si>
    <t>Mandatory multi-tasking encryption</t>
  </si>
  <si>
    <t>Warren Ltd</t>
  </si>
  <si>
    <t>Distributed system-worthy application</t>
  </si>
  <si>
    <t>Schultz Inc</t>
  </si>
  <si>
    <t>Synergistic tertiary time-frame</t>
  </si>
  <si>
    <t>Thompson LLC</t>
  </si>
  <si>
    <t>Customer-focused impactful benchmark</t>
  </si>
  <si>
    <t>Johnson Inc</t>
  </si>
  <si>
    <t>Profound next generation infrastructure</t>
  </si>
  <si>
    <t>Morgan-Warren</t>
  </si>
  <si>
    <t>Face-to-face encompassing info-mediaries</t>
  </si>
  <si>
    <t>Sullivan Group</t>
  </si>
  <si>
    <t>Open-source fresh-thinking policy</t>
  </si>
  <si>
    <t>Vargas, Banks and Palmer</t>
  </si>
  <si>
    <t>Extended 24/7 implementation</t>
  </si>
  <si>
    <t>Johnson, Dixon and Zimmerman</t>
  </si>
  <si>
    <t>Organic dynamic algorithm</t>
  </si>
  <si>
    <t>Moore, Dudley and Navarro</t>
  </si>
  <si>
    <t>Organic multi-tasking focus group</t>
  </si>
  <si>
    <t>Price-Rodriguez</t>
  </si>
  <si>
    <t>Adaptive logistical initiative</t>
  </si>
  <si>
    <t>Huang-Henderson</t>
  </si>
  <si>
    <t>Stand-alone mobile customer loyalty</t>
  </si>
  <si>
    <t>Owens-Le</t>
  </si>
  <si>
    <t>Focused composite approach</t>
  </si>
  <si>
    <t>Huff LLC</t>
  </si>
  <si>
    <t>Face-to-face clear-thinking Local Area Network</t>
  </si>
  <si>
    <t>Johnson LLC</t>
  </si>
  <si>
    <t>Cross-group cohesive circuit</t>
  </si>
  <si>
    <t>Chavez, Garcia and Cantu</t>
  </si>
  <si>
    <t>Synergistic explicit capability</t>
  </si>
  <si>
    <t>Lester-Moore</t>
  </si>
  <si>
    <t>Diverse analyzing definition</t>
  </si>
  <si>
    <t>Fox-Quinn</t>
  </si>
  <si>
    <t>Enterprise-wide reciprocal success</t>
  </si>
  <si>
    <t>Progressive neutral middleware</t>
  </si>
  <si>
    <t>Johnson-Lee</t>
  </si>
  <si>
    <t>Intuitive exuding process improvement</t>
  </si>
  <si>
    <t>Pineda Group</t>
  </si>
  <si>
    <t>Exclusive real-time protocol</t>
  </si>
  <si>
    <t>Hoffman-Howard</t>
  </si>
  <si>
    <t>Extended encompassing application</t>
  </si>
  <si>
    <t>Miranda, Hall and Mcgrath</t>
  </si>
  <si>
    <t>Progressive value-added ability</t>
  </si>
  <si>
    <t>Williams, Carter and Gonzalez</t>
  </si>
  <si>
    <t>Cross-platform uniform hardware</t>
  </si>
  <si>
    <t>Davis-Rodriguez</t>
  </si>
  <si>
    <t>Progressive secondary portal</t>
  </si>
  <si>
    <t>Reid, Rivera and Perry</t>
  </si>
  <si>
    <t>Multi-lateral national adapter</t>
  </si>
  <si>
    <t>Mendoza-Parker</t>
  </si>
  <si>
    <t>Enterprise-wide motivating matrices</t>
  </si>
  <si>
    <t>Lee, Ali and Guzman</t>
  </si>
  <si>
    <t>Polarized upward-trending Local Area Network</t>
  </si>
  <si>
    <t>Gallegos-Cobb</t>
  </si>
  <si>
    <t>Object-based directional function</t>
  </si>
  <si>
    <t>Ellison PLC</t>
  </si>
  <si>
    <t>Re-contextualized tangible open architecture</t>
  </si>
  <si>
    <t>Bolton, Sanchez and Carrillo</t>
  </si>
  <si>
    <t>Distributed systemic adapter</t>
  </si>
  <si>
    <t>Mason-Sanders</t>
  </si>
  <si>
    <t>Networked web-enabled instruction set</t>
  </si>
  <si>
    <t>Pitts-Reed</t>
  </si>
  <si>
    <t>Vision-oriented dynamic service-desk</t>
  </si>
  <si>
    <t>Gonzalez-Martinez</t>
  </si>
  <si>
    <t>Vision-oriented actuating open system</t>
  </si>
  <si>
    <t>Hill, Martin and Garcia</t>
  </si>
  <si>
    <t>Sharable scalable core</t>
  </si>
  <si>
    <t>Garcia PLC</t>
  </si>
  <si>
    <t>Customer-focused attitude-oriented function</t>
  </si>
  <si>
    <t>Herring-Bailey</t>
  </si>
  <si>
    <t>Reverse-engineered system-worthy extranet</t>
  </si>
  <si>
    <t>Russell-Gardner</t>
  </si>
  <si>
    <t>Re-engineered systematic monitoring</t>
  </si>
  <si>
    <t>Walters-Carter</t>
  </si>
  <si>
    <t>Seamless value-added standardization</t>
  </si>
  <si>
    <t>Johnson, Patterson and Montoya</t>
  </si>
  <si>
    <t>Triple-buffered fresh-thinking frame</t>
  </si>
  <si>
    <t>Roberts and Sons</t>
  </si>
  <si>
    <t>Streamlined holistic knowledgebase</t>
  </si>
  <si>
    <t>Avila-Nelson</t>
  </si>
  <si>
    <t>Up-sized intermediate website</t>
  </si>
  <si>
    <t>Robbins and Sons</t>
  </si>
  <si>
    <t>Future-proofed directional synergy</t>
  </si>
  <si>
    <t>Singleton Ltd</t>
  </si>
  <si>
    <t>Enhanced user-facing function</t>
  </si>
  <si>
    <t>Perez PLC</t>
  </si>
  <si>
    <t>Operative bandwidth-monitored interface</t>
  </si>
  <si>
    <t>Rogers, Jacobs and Jackson</t>
  </si>
  <si>
    <t>Upgradable multi-state instruction set</t>
  </si>
  <si>
    <t>Barry Group</t>
  </si>
  <si>
    <t>De-engineered static Local Area Network</t>
  </si>
  <si>
    <t>Rosales, Branch and Harmon</t>
  </si>
  <si>
    <t>Upgradable grid-enabled superstructure</t>
  </si>
  <si>
    <t>Smith-Reid</t>
  </si>
  <si>
    <t>Optimized actuating toolset</t>
  </si>
  <si>
    <t>Williams Inc</t>
  </si>
  <si>
    <t>Decentralized exuding strategy</t>
  </si>
  <si>
    <t>Duncan, Mcdonald and Miller</t>
  </si>
  <si>
    <t>Assimilated coherent hardware</t>
  </si>
  <si>
    <t>Watkins Ltd</t>
  </si>
  <si>
    <t>Multi-channeled responsive implementation</t>
  </si>
  <si>
    <t>Allen-Jones</t>
  </si>
  <si>
    <t>Centralized modular initiative</t>
  </si>
  <si>
    <t>Mason-Smith</t>
  </si>
  <si>
    <t>Reverse-engineered cohesive migration</t>
  </si>
  <si>
    <t>Lloyd, Kennedy and Davis</t>
  </si>
  <si>
    <t>Compatible multimedia hub</t>
  </si>
  <si>
    <t>Walker Ltd</t>
  </si>
  <si>
    <t>Organic eco-centric success</t>
  </si>
  <si>
    <t>Gordon PLC</t>
  </si>
  <si>
    <t>Virtual reciprocal policy</t>
  </si>
  <si>
    <t>Lee and Sons</t>
  </si>
  <si>
    <t>Persevering interactive emulation</t>
  </si>
  <si>
    <t>Cole LLC</t>
  </si>
  <si>
    <t>Proactive responsive emulation</t>
  </si>
  <si>
    <t>Acosta PLC</t>
  </si>
  <si>
    <t>Extended eco-centric function</t>
  </si>
  <si>
    <t>Brown-Mckee</t>
  </si>
  <si>
    <t>Networked optimal productivity</t>
  </si>
  <si>
    <t>Miles and Sons</t>
  </si>
  <si>
    <t>Persistent attitude-oriented approach</t>
  </si>
  <si>
    <t>Sawyer, Horton and Williams</t>
  </si>
  <si>
    <t>Triple-buffered 4thgeneration toolset</t>
  </si>
  <si>
    <t>Foley-Cox</t>
  </si>
  <si>
    <t>Progressive zero administration leverage</t>
  </si>
  <si>
    <t>Horton, Morrison and Clark</t>
  </si>
  <si>
    <t>Networked radical neural-net</t>
  </si>
  <si>
    <t>Thomas and Sons</t>
  </si>
  <si>
    <t>Re-engineered heuristic forecast</t>
  </si>
  <si>
    <t>Morgan-Jenkins</t>
  </si>
  <si>
    <t>Fully-configurable background algorithm</t>
  </si>
  <si>
    <t>Ward, Sanchez and Kemp</t>
  </si>
  <si>
    <t>Stand-alone discrete Graphical User Interface</t>
  </si>
  <si>
    <t>Fields Ltd</t>
  </si>
  <si>
    <t>Front-line foreground project</t>
  </si>
  <si>
    <t>Ramos-Mitchell</t>
  </si>
  <si>
    <t>Persevering system-worthy info-mediaries</t>
  </si>
  <si>
    <t>Higgins, Davis and Salazar</t>
  </si>
  <si>
    <t>Distributed multi-tasking strategy</t>
  </si>
  <si>
    <t>Smith-Jenkins</t>
  </si>
  <si>
    <t>Vision-oriented methodical application</t>
  </si>
  <si>
    <t>Braun PLC</t>
  </si>
  <si>
    <t>Function-based high-level infrastructure</t>
  </si>
  <si>
    <t>Drake PLC</t>
  </si>
  <si>
    <t>Profound object-oriented paradigm</t>
  </si>
  <si>
    <t>Ross, Kelly and Brown</t>
  </si>
  <si>
    <t>Virtual contextually-based circuit</t>
  </si>
  <si>
    <t>Lucas-Mullins</t>
  </si>
  <si>
    <t>Business-focused dynamic instruction set</t>
  </si>
  <si>
    <t>Tran LLC</t>
  </si>
  <si>
    <t>Ameliorated fresh-thinking protocol</t>
  </si>
  <si>
    <t>Dawson, Brady and Gilbert</t>
  </si>
  <si>
    <t>Front-line optimizing emulation</t>
  </si>
  <si>
    <t>Obrien-Aguirre</t>
  </si>
  <si>
    <t>Devolved uniform complexity</t>
  </si>
  <si>
    <t>Ferguson PLC</t>
  </si>
  <si>
    <t>Public-key intangible superstructure</t>
  </si>
  <si>
    <t>Garcia Ltd</t>
  </si>
  <si>
    <t>Secured global success</t>
  </si>
  <si>
    <t>Smith, Love and Smith</t>
  </si>
  <si>
    <t>Grass-roots mission-critical capability</t>
  </si>
  <si>
    <t>Wilson, Hall and Osborne</t>
  </si>
  <si>
    <t>Advanced global data-warehouse</t>
  </si>
  <si>
    <t>Bell, Grimes and Kerr</t>
  </si>
  <si>
    <t>Self-enabling uniform complexity</t>
  </si>
  <si>
    <t>Ho-Harris</t>
  </si>
  <si>
    <t>Versatile cohesive encoding</t>
  </si>
  <si>
    <t>Ross Group</t>
  </si>
  <si>
    <t>Organized executive solution</t>
  </si>
  <si>
    <t>Turner-Davis</t>
  </si>
  <si>
    <t>Automated local emulation</t>
  </si>
  <si>
    <t>Smith, Jackson and Herrera</t>
  </si>
  <si>
    <t>Enterprise-wide intermediate middleware</t>
  </si>
  <si>
    <t>Smith-Hess</t>
  </si>
  <si>
    <t>Grass-roots real-time Local Area Network</t>
  </si>
  <si>
    <t>Brown, Herring and Bass</t>
  </si>
  <si>
    <t>Organized client-driven capacity</t>
  </si>
  <si>
    <t>Chase, Garcia and Johnson</t>
  </si>
  <si>
    <t>Adaptive intangible database</t>
  </si>
  <si>
    <t>Ramsey and Sons</t>
  </si>
  <si>
    <t>Grass-roots contextually-based algorithm</t>
  </si>
  <si>
    <t>Cooke PLC</t>
  </si>
  <si>
    <t>Focused executive core</t>
  </si>
  <si>
    <t>Wong-Walker</t>
  </si>
  <si>
    <t>Multi-channeled disintermediate policy</t>
  </si>
  <si>
    <t>Ferguson, Collins and Mata</t>
  </si>
  <si>
    <t>Customizable bi-directional hardware</t>
  </si>
  <si>
    <t>Guerrero, Flores and Jenkins</t>
  </si>
  <si>
    <t>Networked optimal architecture</t>
  </si>
  <si>
    <t>Peterson PLC</t>
  </si>
  <si>
    <t>User-friendly discrete benchmark</t>
  </si>
  <si>
    <t>Townsend Ltd</t>
  </si>
  <si>
    <t>Grass-roots actuating policy</t>
  </si>
  <si>
    <t>Rush, Reed and Hall</t>
  </si>
  <si>
    <t>Enterprise-wide 3rdgeneration knowledge user</t>
  </si>
  <si>
    <t>Salazar-Dodson</t>
  </si>
  <si>
    <t>Face-to-face zero tolerance moderator</t>
  </si>
  <si>
    <t>Davis Ltd</t>
  </si>
  <si>
    <t>Grass-roots optimizing projection</t>
  </si>
  <si>
    <t>Harris-Perry</t>
  </si>
  <si>
    <t>User-centric 6thgeneration attitude</t>
  </si>
  <si>
    <t>Velazquez, Hunt and Ortiz</t>
  </si>
  <si>
    <t>Switchable zero tolerance website</t>
  </si>
  <si>
    <t>Flores PLC</t>
  </si>
  <si>
    <t>Focused real-time help-desk</t>
  </si>
  <si>
    <t>Martinez LLC</t>
  </si>
  <si>
    <t>Robust impactful approach</t>
  </si>
  <si>
    <t>Miller-Irwin</t>
  </si>
  <si>
    <t>Secured maximized policy</t>
  </si>
  <si>
    <t>Sanchez-Morgan</t>
  </si>
  <si>
    <t>Realigned upward-trending strategy</t>
  </si>
  <si>
    <t>Lopez, Adams and Johnson</t>
  </si>
  <si>
    <t>Open-source interactive knowledge user</t>
  </si>
  <si>
    <t>Martin-Marshall</t>
  </si>
  <si>
    <t>Configurable demand-driven matrix</t>
  </si>
  <si>
    <t>Summers PLC</t>
  </si>
  <si>
    <t>Cross-group coherent hierarchy</t>
  </si>
  <si>
    <t>Young, Hart and Ryan</t>
  </si>
  <si>
    <t>Decentralized demand-driven open system</t>
  </si>
  <si>
    <t>Mills Group</t>
  </si>
  <si>
    <t>Advanced empowering matrix</t>
  </si>
  <si>
    <t>Sandoval-Powell</t>
  </si>
  <si>
    <t>Phased holistic implementation</t>
  </si>
  <si>
    <t>Mills, Frazier and Perez</t>
  </si>
  <si>
    <t>Proactive attitude-oriented knowledge user</t>
  </si>
  <si>
    <t>Hebert Group</t>
  </si>
  <si>
    <t>Visionary asymmetric Graphical User Interface</t>
  </si>
  <si>
    <t>Cole, Smith and Wood</t>
  </si>
  <si>
    <t>Integrated zero-defect help-desk</t>
  </si>
  <si>
    <t>Harris, Hall and Harris</t>
  </si>
  <si>
    <t>Inverse analyzing matrices</t>
  </si>
  <si>
    <t>Saunders Group</t>
  </si>
  <si>
    <t>Programmable systemic implementation</t>
  </si>
  <si>
    <t>Pham, Avila and Nash</t>
  </si>
  <si>
    <t>Multi-channeled next generation architecture</t>
  </si>
  <si>
    <t>Patterson, Salinas and Lucas</t>
  </si>
  <si>
    <t>Digitized 3rdgeneration encoding</t>
  </si>
  <si>
    <t>Young PLC</t>
  </si>
  <si>
    <t>Innovative well-modulated functionalities</t>
  </si>
  <si>
    <t>Willis and Sons</t>
  </si>
  <si>
    <t>Fundamental incremental database</t>
  </si>
  <si>
    <t>Thompson-Bates</t>
  </si>
  <si>
    <t>Expanded encompassing open architecture</t>
  </si>
  <si>
    <t>Rose-Silva</t>
  </si>
  <si>
    <t>Intuitive static portal</t>
  </si>
  <si>
    <t>Pacheco, Johnson and Torres</t>
  </si>
  <si>
    <t>Optional bandwidth-monitored definition</t>
  </si>
  <si>
    <t>Carlson, Dixon and Jones</t>
  </si>
  <si>
    <t>Persistent well-modulated synergy</t>
  </si>
  <si>
    <t>Mcgee Group</t>
  </si>
  <si>
    <t>Assimilated discrete algorithm</t>
  </si>
  <si>
    <t>Jordan-Acosta</t>
  </si>
  <si>
    <t>Operative uniform hub</t>
  </si>
  <si>
    <t>Nunez Inc</t>
  </si>
  <si>
    <t>Customizable intangible capability</t>
  </si>
  <si>
    <t>Hayden Ltd</t>
  </si>
  <si>
    <t>Innovative didactic analyzer</t>
  </si>
  <si>
    <t>Gonzalez-Burton</t>
  </si>
  <si>
    <t>Decentralized intangible encoding</t>
  </si>
  <si>
    <t>Lewis, Taylor and Rivers</t>
  </si>
  <si>
    <t>Front-line transitional algorithm</t>
  </si>
  <si>
    <t>Butler, Henry and Espinoza</t>
  </si>
  <si>
    <t>Switchable didactic matrices</t>
  </si>
  <si>
    <t>Guzman Group</t>
  </si>
  <si>
    <t>Ameliorated disintermediate utilization</t>
  </si>
  <si>
    <t>Gibson-Hernandez</t>
  </si>
  <si>
    <t>Visionary foreground middleware</t>
  </si>
  <si>
    <t>Spencer-Weber</t>
  </si>
  <si>
    <t>Optional zero-defect task-force</t>
  </si>
  <si>
    <t>Berger, Johnson and Marshall</t>
  </si>
  <si>
    <t>Devolved exuding emulation</t>
  </si>
  <si>
    <t>Taylor, Cisneros and Romero</t>
  </si>
  <si>
    <t>Open-source neutral task-force</t>
  </si>
  <si>
    <t>Little-Marsh</t>
  </si>
  <si>
    <t>Virtual attitude-oriented migration</t>
  </si>
  <si>
    <t>Petersen and Sons</t>
  </si>
  <si>
    <t>Open-source full-range portal</t>
  </si>
  <si>
    <t>Hensley Ltd</t>
  </si>
  <si>
    <t>Versatile cohesive open system</t>
  </si>
  <si>
    <t>Navarro and Sons</t>
  </si>
  <si>
    <t>Multi-layered bottom-line frame</t>
  </si>
  <si>
    <t>Shannon Ltd</t>
  </si>
  <si>
    <t>Pre-emptive neutral capacity</t>
  </si>
  <si>
    <t>Young LLC</t>
  </si>
  <si>
    <t>Universal maximized methodology</t>
  </si>
  <si>
    <t>Adams, Willis and Sanchez</t>
  </si>
  <si>
    <t>Expanded hybrid hardware</t>
  </si>
  <si>
    <t>Mills-Roy</t>
  </si>
  <si>
    <t>Profit-focused multi-tasking access</t>
  </si>
  <si>
    <t>Brown Group</t>
  </si>
  <si>
    <t>Profit-focused transitional capability</t>
  </si>
  <si>
    <t>Burns-Burnett</t>
  </si>
  <si>
    <t>Front-line scalable definition</t>
  </si>
  <si>
    <t>Glass, Nunez and Mcdonald</t>
  </si>
  <si>
    <t>Open-source systematic protocol</t>
  </si>
  <si>
    <t>Perez, Davis and Wilson</t>
  </si>
  <si>
    <t>Implemented tangible algorithm</t>
  </si>
  <si>
    <t>Diaz-Garcia</t>
  </si>
  <si>
    <t>Profit-focused 3rdgeneration circuit</t>
  </si>
  <si>
    <t>Salazar-Moon</t>
  </si>
  <si>
    <t>Compatible needs-based architecture</t>
  </si>
  <si>
    <t>Larsen-Chung</t>
  </si>
  <si>
    <t>Right-sized zero tolerance migration</t>
  </si>
  <si>
    <t>Anderson and Sons</t>
  </si>
  <si>
    <t>Quality-focused reciprocal structure</t>
  </si>
  <si>
    <t>Lawrence Group</t>
  </si>
  <si>
    <t>Automated actuating conglomeration</t>
  </si>
  <si>
    <t>Gray-Davis</t>
  </si>
  <si>
    <t>Re-contextualized local initiative</t>
  </si>
  <si>
    <t>Ramirez-Myers</t>
  </si>
  <si>
    <t>Switchable intangible definition</t>
  </si>
  <si>
    <t>Lucas, Hall and Bonilla</t>
  </si>
  <si>
    <t>Networked bottom-line initiative</t>
  </si>
  <si>
    <t>Williams, Perez and Villegas</t>
  </si>
  <si>
    <t>Robust directional system engine</t>
  </si>
  <si>
    <t>Brooks, Jones and Ingram</t>
  </si>
  <si>
    <t>Triple-buffered explicit methodology</t>
  </si>
  <si>
    <t>Whitaker, Wallace and Daniels</t>
  </si>
  <si>
    <t>Reactive directional capacity</t>
  </si>
  <si>
    <t>Smith-Gonzalez</t>
  </si>
  <si>
    <t>Polarized needs-based approach</t>
  </si>
  <si>
    <t>Skinner PLC</t>
  </si>
  <si>
    <t>Intuitive well-modulated middleware</t>
  </si>
  <si>
    <t>Nolan, Smith and Sanchez</t>
  </si>
  <si>
    <t>Multi-channeled logistical matrices</t>
  </si>
  <si>
    <t>Green-Carr</t>
  </si>
  <si>
    <t>Pre-emptive bifurcated artificial intelligence</t>
  </si>
  <si>
    <t>Brown-Parker</t>
  </si>
  <si>
    <t>Down-sized coherent toolset</t>
  </si>
  <si>
    <t>Marshall Inc</t>
  </si>
  <si>
    <t>Open-source multi-tasking data-warehouse</t>
  </si>
  <si>
    <t>Leblanc-Pineda</t>
  </si>
  <si>
    <t>Future-proofed upward-trending contingency</t>
  </si>
  <si>
    <t>Perry PLC</t>
  </si>
  <si>
    <t>Mandatory uniform matrix</t>
  </si>
  <si>
    <t>Klein, Stark and Livingston</t>
  </si>
  <si>
    <t>Phased methodical initiative</t>
  </si>
  <si>
    <t>Fleming-Oliver</t>
  </si>
  <si>
    <t>Managed stable function</t>
  </si>
  <si>
    <t>Reilly, Aguirre and Johnson</t>
  </si>
  <si>
    <t>Realigned clear-thinking migration</t>
  </si>
  <si>
    <t>Davidson, Wilcox and Lewis</t>
  </si>
  <si>
    <t>Optional clear-thinking process improvement</t>
  </si>
  <si>
    <t>Michael, Anderson and Vincent</t>
  </si>
  <si>
    <t>Cross-group global moratorium</t>
  </si>
  <si>
    <t>King Ltd</t>
  </si>
  <si>
    <t>Visionary systemic process improvement</t>
  </si>
  <si>
    <t>Baker Ltd</t>
  </si>
  <si>
    <t>Progressive intangible flexibility</t>
  </si>
  <si>
    <t>Baker, Collins and Smith</t>
  </si>
  <si>
    <t>Reactive real-time software</t>
  </si>
  <si>
    <t>Warren-Harrison</t>
  </si>
  <si>
    <t>Programmable incremental knowledge user</t>
  </si>
  <si>
    <t>Gardner Group</t>
  </si>
  <si>
    <t>Progressive 5thgeneration customer loyalty</t>
  </si>
  <si>
    <t>Flores-Lambert</t>
  </si>
  <si>
    <t>Triple-buffered logistical frame</t>
  </si>
  <si>
    <t>Cruz Ltd</t>
  </si>
  <si>
    <t>Exclusive dynamic adapter</t>
  </si>
  <si>
    <t>Knox-Garner</t>
  </si>
  <si>
    <t>Automated systemic hierarchy</t>
  </si>
  <si>
    <t>Davis-Allen</t>
  </si>
  <si>
    <t>Digitized eco-centric core</t>
  </si>
  <si>
    <t>Miller-Patel</t>
  </si>
  <si>
    <t>Mandatory uniform strategy</t>
  </si>
  <si>
    <t>Hernandez-Grimes</t>
  </si>
  <si>
    <t>Profit-focused zero administration forecast</t>
  </si>
  <si>
    <t>Owens, Hall and Gonzalez</t>
  </si>
  <si>
    <t>De-engineered static orchestration</t>
  </si>
  <si>
    <t>Noble-Bailey</t>
  </si>
  <si>
    <t>Customizable dynamic info-mediaries</t>
  </si>
  <si>
    <t>Enhanced incremental budgetary management</t>
  </si>
  <si>
    <t>Holmes PLC</t>
  </si>
  <si>
    <t>Digitized local info-mediaries</t>
  </si>
  <si>
    <t>Jones-Martin</t>
  </si>
  <si>
    <t>Virtual systematic monitoring</t>
  </si>
  <si>
    <t>Myers LLC</t>
  </si>
  <si>
    <t>Reactive bottom-line open architecture</t>
  </si>
  <si>
    <t>Acosta, Mullins and Morris</t>
  </si>
  <si>
    <t>Pre-emptive interactive model</t>
  </si>
  <si>
    <t>Bell PLC</t>
  </si>
  <si>
    <t>Ergonomic eco-centric open architecture</t>
  </si>
  <si>
    <t>Smith-Schmidt</t>
  </si>
  <si>
    <t>Inverse radical hierarchy</t>
  </si>
  <si>
    <t>Ruiz, Richardson and Cole</t>
  </si>
  <si>
    <t>Team-oriented static interface</t>
  </si>
  <si>
    <t>Leonard-Mcclain</t>
  </si>
  <si>
    <t>Virtual foreground throughput</t>
  </si>
  <si>
    <t>Bailey-Boyer</t>
  </si>
  <si>
    <t>Visionary exuding Internet solution</t>
  </si>
  <si>
    <t>Lee LLC</t>
  </si>
  <si>
    <t>Synchronized secondary analyzer</t>
  </si>
  <si>
    <t>Lyons Inc</t>
  </si>
  <si>
    <t>Balanced attitude-oriented parallelism</t>
  </si>
  <si>
    <t>Herrera-Wilson</t>
  </si>
  <si>
    <t>Organized bandwidth-monitored core</t>
  </si>
  <si>
    <t>Mahoney, Adams and Lucas</t>
  </si>
  <si>
    <t>Cloned leadingedge utilization</t>
  </si>
  <si>
    <t>Secured asymmetric projection</t>
  </si>
  <si>
    <t>Mcmillan Group</t>
  </si>
  <si>
    <t>Advanced cohesive Graphic Interface</t>
  </si>
  <si>
    <t>Beck, Thompson and Martinez</t>
  </si>
  <si>
    <t>Down-sized maximized function</t>
  </si>
  <si>
    <t>Rodriguez-Scott</t>
  </si>
  <si>
    <t>Realigned zero tolerance software</t>
  </si>
  <si>
    <t>Rush-Bowers</t>
  </si>
  <si>
    <t>Persevering analyzing extranet</t>
  </si>
  <si>
    <t>Davis and Sons</t>
  </si>
  <si>
    <t>Innovative human-resource migration</t>
  </si>
  <si>
    <t>Anderson-Pham</t>
  </si>
  <si>
    <t>Intuitive needs-based monitoring</t>
  </si>
  <si>
    <t>Stewart-Coleman</t>
  </si>
  <si>
    <t>Customer-focused disintermediate toolset</t>
  </si>
  <si>
    <t>Bradshaw, Smith and Ryan</t>
  </si>
  <si>
    <t>Upgradable 24/7 emulation</t>
  </si>
  <si>
    <t>Quality-focused client-server core</t>
  </si>
  <si>
    <t>Ware-Arias</t>
  </si>
  <si>
    <t>Upgradable maximized protocol</t>
  </si>
  <si>
    <t>Blair, Reyes and Woods</t>
  </si>
  <si>
    <t>Cross-platform interactive synergy</t>
  </si>
  <si>
    <t>Thomas-Lopez</t>
  </si>
  <si>
    <t>User-centric fault-tolerant archive</t>
  </si>
  <si>
    <t>Brown, Davies and Pacheco</t>
  </si>
  <si>
    <t>Reverse-engineered regional knowledge user</t>
  </si>
  <si>
    <t>Jones-Riddle</t>
  </si>
  <si>
    <t>Self-enabling real-time definition</t>
  </si>
  <si>
    <t>Schmidt-Gomez</t>
  </si>
  <si>
    <t>User-centric impactful projection</t>
  </si>
  <si>
    <t>Sullivan, Davis and Booth</t>
  </si>
  <si>
    <t>Vision-oriented actuating hardware</t>
  </si>
  <si>
    <t>Edwards-Kane</t>
  </si>
  <si>
    <t>Virtual leadingedge framework</t>
  </si>
  <si>
    <t>Hicks, Wall and Webb</t>
  </si>
  <si>
    <t>Managed discrete framework</t>
  </si>
  <si>
    <t>Mayer-Richmond</t>
  </si>
  <si>
    <t>Progressive zero-defect capability</t>
  </si>
  <si>
    <t>Robles Ltd</t>
  </si>
  <si>
    <t>Right-sized demand-driven adapter</t>
  </si>
  <si>
    <t>Cochran Ltd</t>
  </si>
  <si>
    <t>Re-engineered attitude-oriented frame</t>
  </si>
  <si>
    <t>Rosales LLC</t>
  </si>
  <si>
    <t>Compatible multimedia utilization</t>
  </si>
  <si>
    <t>Harper-Bryan</t>
  </si>
  <si>
    <t>Re-contextualized dedicated hardware</t>
  </si>
  <si>
    <t>Potter, Harper and Everett</t>
  </si>
  <si>
    <t>Decentralized composite paradigm</t>
  </si>
  <si>
    <t>Floyd-Sims</t>
  </si>
  <si>
    <t>Cloned transitional hierarchy</t>
  </si>
  <si>
    <t>Spence, Jackson and Kelly</t>
  </si>
  <si>
    <t>Advanced discrete leverage</t>
  </si>
  <si>
    <t>King-Nguyen</t>
  </si>
  <si>
    <t>Open-source incremental throughput</t>
  </si>
  <si>
    <t>Hansen Group</t>
  </si>
  <si>
    <t>Centralized regional interface</t>
  </si>
  <si>
    <t>Mathis, Hall and Hansen</t>
  </si>
  <si>
    <t>Streamlined web-enabled knowledgebase</t>
  </si>
  <si>
    <t>Cummings Inc</t>
  </si>
  <si>
    <t>Digitized transitional monitoring</t>
  </si>
  <si>
    <t>Miller-Poole</t>
  </si>
  <si>
    <t>Networked optimal adapter</t>
  </si>
  <si>
    <t>Rodriguez-West</t>
  </si>
  <si>
    <t>Automated optimal function</t>
  </si>
  <si>
    <t>Calderon, Bradford and Dean</t>
  </si>
  <si>
    <t>Devolved system-worthy framework</t>
  </si>
  <si>
    <t>Clark-Bowman</t>
  </si>
  <si>
    <t>Stand-alone user-facing service-desk</t>
  </si>
  <si>
    <t>Versatile global attitude</t>
  </si>
  <si>
    <t>Anderson-Pearson</t>
  </si>
  <si>
    <t>Intuitive demand-driven Local Area Network</t>
  </si>
  <si>
    <t>Martin, Martin and Solis</t>
  </si>
  <si>
    <t>Assimilated uniform methodology</t>
  </si>
  <si>
    <t>Harrington-Harper</t>
  </si>
  <si>
    <t>Self-enabling next generation algorithm</t>
  </si>
  <si>
    <t>Price and Sons</t>
  </si>
  <si>
    <t>Object-based demand-driven strategy</t>
  </si>
  <si>
    <t>Cuevas-Morales</t>
  </si>
  <si>
    <t>Public-key coherent ability</t>
  </si>
  <si>
    <t>Delgado-Hatfield</t>
  </si>
  <si>
    <t>Up-sized composite success</t>
  </si>
  <si>
    <t>Padilla-Porter</t>
  </si>
  <si>
    <t>Innovative exuding matrix</t>
  </si>
  <si>
    <t>Morris Group</t>
  </si>
  <si>
    <t>Realigned impactful artificial intelligence</t>
  </si>
  <si>
    <t>Saunders Ltd</t>
  </si>
  <si>
    <t>Multi-layered multi-tasking secured line</t>
  </si>
  <si>
    <t>Woods Inc</t>
  </si>
  <si>
    <t>Upgradable upward-trending portal</t>
  </si>
  <si>
    <t>Villanueva, Wright and Richardson</t>
  </si>
  <si>
    <t>Profit-focused global product</t>
  </si>
  <si>
    <t>Wilson, Brooks and Clark</t>
  </si>
  <si>
    <t>Operative well-modulated data-warehouse</t>
  </si>
  <si>
    <t>Sheppard, Smith and Spence</t>
  </si>
  <si>
    <t>Cloned asymmetric functionalities</t>
  </si>
  <si>
    <t>Wise, Thompson and Allen</t>
  </si>
  <si>
    <t>Pre-emptive neutral portal</t>
  </si>
  <si>
    <t>Lane, Ryan and Chapman</t>
  </si>
  <si>
    <t>Switchable demand-driven help-desk</t>
  </si>
  <si>
    <t>Rich, Alvarez and King</t>
  </si>
  <si>
    <t>Business-focused static ability</t>
  </si>
  <si>
    <t>Terry-Salinas</t>
  </si>
  <si>
    <t>Networked secondary structure</t>
  </si>
  <si>
    <t>Wang-Rodriguez</t>
  </si>
  <si>
    <t>Total multimedia website</t>
  </si>
  <si>
    <t>Mckee-Hill</t>
  </si>
  <si>
    <t>Cross-platform upward-trending parallelism</t>
  </si>
  <si>
    <t>Gomez LLC</t>
  </si>
  <si>
    <t>Pre-emptive mission-critical hardware</t>
  </si>
  <si>
    <t>Gonzalez-Robbins</t>
  </si>
  <si>
    <t>Up-sized responsive protocol</t>
  </si>
  <si>
    <t>Obrien and Sons</t>
  </si>
  <si>
    <t>Pre-emptive transitional frame</t>
  </si>
  <si>
    <t>Shaw Ltd</t>
  </si>
  <si>
    <t>Profit-focused content-based application</t>
  </si>
  <si>
    <t>Hughes Inc</t>
  </si>
  <si>
    <t>Streamlined neutral analyzer</t>
  </si>
  <si>
    <t>Olsen-Ryan</t>
  </si>
  <si>
    <t>Assimilated neutral utilization</t>
  </si>
  <si>
    <t>Grimes, Holland and Sloan</t>
  </si>
  <si>
    <t>Extended dedicated archive</t>
  </si>
  <si>
    <t>Configurable static help-desk</t>
  </si>
  <si>
    <t>Turner, Young and Collins</t>
  </si>
  <si>
    <t>Self-enabling clear-thinking framework</t>
  </si>
  <si>
    <t>Richardson Inc</t>
  </si>
  <si>
    <t>Assimilated fault-tolerant capacity</t>
  </si>
  <si>
    <t>Santos-Young</t>
  </si>
  <si>
    <t>Enhanced neutral ability</t>
  </si>
  <si>
    <t>Nichols Ltd</t>
  </si>
  <si>
    <t>Function-based attitude-oriented groupware</t>
  </si>
  <si>
    <t>Murphy PLC</t>
  </si>
  <si>
    <t>Optional solution-oriented instruction set</t>
  </si>
  <si>
    <t>Hogan, Porter and Rivera</t>
  </si>
  <si>
    <t>Organic object-oriented core</t>
  </si>
  <si>
    <t>Lyons LLC</t>
  </si>
  <si>
    <t>Balanced impactful circuit</t>
  </si>
  <si>
    <t>Long-Greene</t>
  </si>
  <si>
    <t>Future-proofed heuristic encryption</t>
  </si>
  <si>
    <t>Robles-Hudson</t>
  </si>
  <si>
    <t>Balanced bifurcated leverage</t>
  </si>
  <si>
    <t>Mcclure LLC</t>
  </si>
  <si>
    <t>Sharable discrete budgetary management</t>
  </si>
  <si>
    <t>Martin, Russell and Baker</t>
  </si>
  <si>
    <t>Focused solution-oriented instruction set</t>
  </si>
  <si>
    <t>Rice-Parker</t>
  </si>
  <si>
    <t>Down-sized actuating infrastructure</t>
  </si>
  <si>
    <t>Landry Inc</t>
  </si>
  <si>
    <t>Synergistic cohesive adapter</t>
  </si>
  <si>
    <t>Richards-Davis</t>
  </si>
  <si>
    <t>Quality-focused mission-critical structure</t>
  </si>
  <si>
    <t>Davis, Cox and Fox</t>
  </si>
  <si>
    <t>Compatible exuding Graphical User Interface</t>
  </si>
  <si>
    <t>Smith-Wallace</t>
  </si>
  <si>
    <t>Monitored 24/7 time-frame</t>
  </si>
  <si>
    <t>Cordova, Shaw and Wang</t>
  </si>
  <si>
    <t>Virtual secondary open architecture</t>
  </si>
  <si>
    <t>Clark Inc</t>
  </si>
  <si>
    <t>Down-sized mobile time-frame</t>
  </si>
  <si>
    <t>Young and Sons</t>
  </si>
  <si>
    <t>Innovative disintermediate encryption</t>
  </si>
  <si>
    <t>Henson PLC</t>
  </si>
  <si>
    <t>Universal contextually-based knowledgebase</t>
  </si>
  <si>
    <t>Garcia Group</t>
  </si>
  <si>
    <t>Persevering interactive matrix</t>
  </si>
  <si>
    <t>Adams, Walker and Wong</t>
  </si>
  <si>
    <t>Seamless background framework</t>
  </si>
  <si>
    <t>Hopkins-Browning</t>
  </si>
  <si>
    <t>Balanced upward-trending productivity</t>
  </si>
  <si>
    <t>Bell, Edwards and Andersen</t>
  </si>
  <si>
    <t>Centralized clear-thinking solution</t>
  </si>
  <si>
    <t>Morales Group</t>
  </si>
  <si>
    <t>Optimized bi-directional extranet</t>
  </si>
  <si>
    <t>Lucero Group</t>
  </si>
  <si>
    <t>Intuitive actuating benchmark</t>
  </si>
  <si>
    <t>Smith, Brown and Davis</t>
  </si>
  <si>
    <t>Devolved background project</t>
  </si>
  <si>
    <t>Hunt Group</t>
  </si>
  <si>
    <t>Reverse-engineered executive emulation</t>
  </si>
  <si>
    <t>Valdez Ltd</t>
  </si>
  <si>
    <t>Team-oriented clear-thinking matrix</t>
  </si>
  <si>
    <t>Mccann-Le</t>
  </si>
  <si>
    <t>Focused coherent methodology</t>
  </si>
  <si>
    <t>Reduced context-sensitive complexity</t>
  </si>
  <si>
    <t>Collins LLC</t>
  </si>
  <si>
    <t>Decentralized 4thgeneration time-frame</t>
  </si>
  <si>
    <t>Smith-Miller</t>
  </si>
  <si>
    <t>De-engineered cohesive moderator</t>
  </si>
  <si>
    <t>Jensen-Vargas</t>
  </si>
  <si>
    <t>Ameliorated explicit parallelism</t>
  </si>
  <si>
    <t>Robles, Bell and Gonzalez</t>
  </si>
  <si>
    <t>Customizable background monitoring</t>
  </si>
  <si>
    <t>Turner, Miller and Francis</t>
  </si>
  <si>
    <t>Compatible well-modulated budgetary management</t>
  </si>
  <si>
    <t>Roberts Group</t>
  </si>
  <si>
    <t>Up-sized radical pricing structure</t>
  </si>
  <si>
    <t>Robust zero-defect project</t>
  </si>
  <si>
    <t>Best, Miller and Thomas</t>
  </si>
  <si>
    <t>Re-engineered mobile task-force</t>
  </si>
  <si>
    <t>Smith-Mullins</t>
  </si>
  <si>
    <t>User-centric intangible neural-net</t>
  </si>
  <si>
    <t>Williams-Walsh</t>
  </si>
  <si>
    <t>Organized explicit core</t>
  </si>
  <si>
    <t>Harrison, Blackwell and Mendez</t>
  </si>
  <si>
    <t>Synchronized 6thgeneration adapter</t>
  </si>
  <si>
    <t>Sanchez, Bradley and Flores</t>
  </si>
  <si>
    <t>Centralized motivating capacity</t>
  </si>
  <si>
    <t>Cox LLC</t>
  </si>
  <si>
    <t>Phased 24hour flexibility</t>
  </si>
  <si>
    <t>Morales-Odonnell</t>
  </si>
  <si>
    <t>Exclusive 5thgeneration structure</t>
  </si>
  <si>
    <t>Ramirez LLC</t>
  </si>
  <si>
    <t>Multi-tiered maximized orchestration</t>
  </si>
  <si>
    <t>Ramirez Group</t>
  </si>
  <si>
    <t>Open-architected uniform instruction set</t>
  </si>
  <si>
    <t>Marsh-Coleman</t>
  </si>
  <si>
    <t>Exclusive asymmetric analyzer</t>
  </si>
  <si>
    <t>Frederick, Jenkins and Collins</t>
  </si>
  <si>
    <t>Organic radical collaboration</t>
  </si>
  <si>
    <t>Wilson Ltd</t>
  </si>
  <si>
    <t>Cline, Peterson and Lowery</t>
  </si>
  <si>
    <t>Innovative static budgetary management</t>
  </si>
  <si>
    <t>Underwood, James and Jones</t>
  </si>
  <si>
    <t>Triple-buffered holistic ability</t>
  </si>
  <si>
    <t>Johnson-Contreras</t>
  </si>
  <si>
    <t>Diverse scalable superstructure</t>
  </si>
  <si>
    <t>Greene, Lloyd and Sims</t>
  </si>
  <si>
    <t>Balanced leadingedge data-warehouse</t>
  </si>
  <si>
    <t>Smith-Sparks</t>
  </si>
  <si>
    <t>Digitized bandwidth-monitored open architecture</t>
  </si>
  <si>
    <t>Rosario-Smith</t>
  </si>
  <si>
    <t>Enterprise-wide intermediate portal</t>
  </si>
  <si>
    <t>Avila, Ford and Welch</t>
  </si>
  <si>
    <t>Focused leadingedge matrix</t>
  </si>
  <si>
    <t>Gallegos Inc</t>
  </si>
  <si>
    <t>Seamless logistical encryption</t>
  </si>
  <si>
    <t>Morrow, Santiago and Soto</t>
  </si>
  <si>
    <t>Stand-alone human-resource workforce</t>
  </si>
  <si>
    <t>Berry-Richardson</t>
  </si>
  <si>
    <t>Automated zero tolerance implementation</t>
  </si>
  <si>
    <t>Cordova-Torres</t>
  </si>
  <si>
    <t>Pre-emptive grid-enabled contingency</t>
  </si>
  <si>
    <t>Holt, Bernard and Johnson</t>
  </si>
  <si>
    <t>Multi-lateral didactic encoding</t>
  </si>
  <si>
    <t>Clark, Mccormick and Mendoza</t>
  </si>
  <si>
    <t>Self-enabling didactic orchestration</t>
  </si>
  <si>
    <t>Garrison LLC</t>
  </si>
  <si>
    <t>Profit-focused 24/7 data-warehouse</t>
  </si>
  <si>
    <t>Shannon-Olson</t>
  </si>
  <si>
    <t>Enhanced methodical middleware</t>
  </si>
  <si>
    <t>Murillo-Mcfarland</t>
  </si>
  <si>
    <t>Synchronized client-driven projection</t>
  </si>
  <si>
    <t>Young, Gilbert and Escobar</t>
  </si>
  <si>
    <t>Networked didactic time-frame</t>
  </si>
  <si>
    <t>Thomas, Welch and Santana</t>
  </si>
  <si>
    <t>Assimilated exuding toolset</t>
  </si>
  <si>
    <t>Brown-Pena</t>
  </si>
  <si>
    <t>Front-line client-server secured line</t>
  </si>
  <si>
    <t>Holder, Caldwell and Vance</t>
  </si>
  <si>
    <t>Polarized systemic Internet solution</t>
  </si>
  <si>
    <t>Harrison-Bridges</t>
  </si>
  <si>
    <t>Profit-focused exuding moderator</t>
  </si>
  <si>
    <t>Johnson, Murphy and Peterson</t>
  </si>
  <si>
    <t>Cross-group high-level moderator</t>
  </si>
  <si>
    <t>Taylor Inc</t>
  </si>
  <si>
    <t>Public-key 3rdgeneration system engine</t>
  </si>
  <si>
    <t>Deleon and Sons</t>
  </si>
  <si>
    <t>Organized value-added access</t>
  </si>
  <si>
    <t>Benjamin, Paul and Ferguson</t>
  </si>
  <si>
    <t>Cloned global Graphical User Interface</t>
  </si>
  <si>
    <t>Hardin-Dixon</t>
  </si>
  <si>
    <t>Focused solution-oriented matrix</t>
  </si>
  <si>
    <t>York-Pitts</t>
  </si>
  <si>
    <t>Monitored discrete toolset</t>
  </si>
  <si>
    <t>Jarvis and Sons</t>
  </si>
  <si>
    <t>Business-focused intermediate system engine</t>
  </si>
  <si>
    <t>Morrison-Henderson</t>
  </si>
  <si>
    <t>De-engineered disintermediate encoding</t>
  </si>
  <si>
    <t>Martin-James</t>
  </si>
  <si>
    <t>Streamlined upward-trending analyzer</t>
  </si>
  <si>
    <t>Mercer, Solomon and Singleton</t>
  </si>
  <si>
    <t>Distributed human-resource policy</t>
  </si>
  <si>
    <t>Dougherty, Austin and Mills</t>
  </si>
  <si>
    <t>De-engineered 5thgeneration contingency</t>
  </si>
  <si>
    <t>Ritter PLC</t>
  </si>
  <si>
    <t>Multi-channeled upward-trending application</t>
  </si>
  <si>
    <t>Anderson Group</t>
  </si>
  <si>
    <t>Organic maximized database</t>
  </si>
  <si>
    <t>Grass-roots 24/7 attitude</t>
  </si>
  <si>
    <t>Lam-Hamilton</t>
  </si>
  <si>
    <t>Team-oriented global strategy</t>
  </si>
  <si>
    <t>Ho Ltd</t>
  </si>
  <si>
    <t>Enhanced client-driven capacity</t>
  </si>
  <si>
    <t>Brown, Estrada and Jensen</t>
  </si>
  <si>
    <t>Exclusive systematic productivity</t>
  </si>
  <si>
    <t>Hunt LLC</t>
  </si>
  <si>
    <t>Re-engineered radical policy</t>
  </si>
  <si>
    <t>Fowler-Smith</t>
  </si>
  <si>
    <t>Down-sized logistical adapter</t>
  </si>
  <si>
    <t>Blair Inc</t>
  </si>
  <si>
    <t>Configurable bandwidth-monitored throughput</t>
  </si>
  <si>
    <t>Kelley, Stanton and Sanchez</t>
  </si>
  <si>
    <t>Optional tangible pricing structure</t>
  </si>
  <si>
    <t>Hernandez-Macdonald</t>
  </si>
  <si>
    <t>Organic high-level implementation</t>
  </si>
  <si>
    <t>Joseph LLC</t>
  </si>
  <si>
    <t>Decentralized logistical collaboration</t>
  </si>
  <si>
    <t>Webb-Smith</t>
  </si>
  <si>
    <t>Advanced content-based installation</t>
  </si>
  <si>
    <t>Johns PLC</t>
  </si>
  <si>
    <t>Distributed high-level open architecture</t>
  </si>
  <si>
    <t>Hardin-Foley</t>
  </si>
  <si>
    <t>Synergized zero tolerance help-desk</t>
  </si>
  <si>
    <t>Fischer, Fowler and Arnold</t>
  </si>
  <si>
    <t>Extended multi-tasking definition</t>
  </si>
  <si>
    <t>Martinez-Juarez</t>
  </si>
  <si>
    <t>Realigned uniform knowledge user</t>
  </si>
  <si>
    <t>Wilson and Sons</t>
  </si>
  <si>
    <t>Monitored grid-enabled model</t>
  </si>
  <si>
    <t>Clements Group</t>
  </si>
  <si>
    <t>Assimilated actuating policy</t>
  </si>
  <si>
    <t>Valenzuela-Cook</t>
  </si>
  <si>
    <t>Total incremental productivity</t>
  </si>
  <si>
    <t>Parker, Haley and Foster</t>
  </si>
  <si>
    <t>Adaptive local task-force</t>
  </si>
  <si>
    <t>Fuentes LLC</t>
  </si>
  <si>
    <t>Universal zero-defect concept</t>
  </si>
  <si>
    <t>Moran and Sons</t>
  </si>
  <si>
    <t>Object-based bottom-line superstructure</t>
  </si>
  <si>
    <t>Stevens Inc</t>
  </si>
  <si>
    <t>Adaptive 24hour projection</t>
  </si>
  <si>
    <t>Martinez-Johnson</t>
  </si>
  <si>
    <t>Sharable radical toolset</t>
  </si>
  <si>
    <t>Franklin Inc</t>
  </si>
  <si>
    <t>Focused multimedia knowledgebase</t>
  </si>
  <si>
    <t>Seamless 6thgeneration extranet</t>
  </si>
  <si>
    <t>Sanchez, Cross and Savage</t>
  </si>
  <si>
    <t>Sharable mobile knowledgebase</t>
  </si>
  <si>
    <t>Pineda Ltd</t>
  </si>
  <si>
    <t>Cross-group global system engine</t>
  </si>
  <si>
    <t>Powell and Sons</t>
  </si>
  <si>
    <t>Centralized clear-thinking conglomeration</t>
  </si>
  <si>
    <t>De-engineered cohesive system engine</t>
  </si>
  <si>
    <t>Pugh LLC</t>
  </si>
  <si>
    <t>Reactive analyzing function</t>
  </si>
  <si>
    <t>Rowe-Wong</t>
  </si>
  <si>
    <t>Robust hybrid budgetary management</t>
  </si>
  <si>
    <t>Williams-Santos</t>
  </si>
  <si>
    <t>Open-source analyzing monitoring</t>
  </si>
  <si>
    <t>Weber Inc</t>
  </si>
  <si>
    <t>Up-sized discrete firmware</t>
  </si>
  <si>
    <t>Avery, Brown and Parker</t>
  </si>
  <si>
    <t>Exclusive intangible extranet</t>
  </si>
  <si>
    <t>Cox Group</t>
  </si>
  <si>
    <t>Synergized analyzing process improvement</t>
  </si>
  <si>
    <t>Jensen LLC</t>
  </si>
  <si>
    <t>Realigned dedicated system engine</t>
  </si>
  <si>
    <t>Brown Inc</t>
  </si>
  <si>
    <t>Object-based bandwidth-monitored concept</t>
  </si>
  <si>
    <t>Hale-Hayes</t>
  </si>
  <si>
    <t>Ameliorated client-driven open system</t>
  </si>
  <si>
    <t>Mcbride PLC</t>
  </si>
  <si>
    <t>Upgradable leadingedge Local Area Network</t>
  </si>
  <si>
    <t>Harris-Jennings</t>
  </si>
  <si>
    <t>Customizable intermediate data-warehouse</t>
  </si>
  <si>
    <t>Becker-Scott</t>
  </si>
  <si>
    <t>Managed optimizing archive</t>
  </si>
  <si>
    <t>Todd, Freeman and Henry</t>
  </si>
  <si>
    <t>Diverse systematic projection</t>
  </si>
  <si>
    <t>Martinez, Garza and Young</t>
  </si>
  <si>
    <t>Up-sized web-enabled info-mediaries</t>
  </si>
  <si>
    <t>Smith-Ramos</t>
  </si>
  <si>
    <t>Persevering optimizing Graphical User Interface</t>
  </si>
  <si>
    <t>Brown-George</t>
  </si>
  <si>
    <t>Cross-platform tertiary array</t>
  </si>
  <si>
    <t>Waters and Sons</t>
  </si>
  <si>
    <t>Inverse neutral structure</t>
  </si>
  <si>
    <t>Brown Ltd</t>
  </si>
  <si>
    <t>Quality-focused system-worthy support</t>
  </si>
  <si>
    <t>Christian, Yates and Greer</t>
  </si>
  <si>
    <t>Vision-oriented 5thgeneration array</t>
  </si>
  <si>
    <t>Cole, Hernandez and Rodriguez</t>
  </si>
  <si>
    <t>Cross-platform logistical circuit</t>
  </si>
  <si>
    <t>Ortiz, Valenzuela and Collins</t>
  </si>
  <si>
    <t>Profound solution-oriented matrix</t>
  </si>
  <si>
    <t>Valencia PLC</t>
  </si>
  <si>
    <t>Extended asynchronous initiative</t>
  </si>
  <si>
    <t>Gordon, Mendez and Johnson</t>
  </si>
  <si>
    <t>Fundamental needs-based frame</t>
  </si>
  <si>
    <t>Johnson Group</t>
  </si>
  <si>
    <t>Compatible full-range leverage</t>
  </si>
  <si>
    <t>Rose-Fuller</t>
  </si>
  <si>
    <t>Upgradable holistic system engine</t>
  </si>
  <si>
    <t>Hughes, Mendez and Patterson</t>
  </si>
  <si>
    <t>Stand-alone multi-state data-warehouse</t>
  </si>
  <si>
    <t>Brady, Cortez and Rodriguez</t>
  </si>
  <si>
    <t>Multi-lateral maximized core</t>
  </si>
  <si>
    <t>Wang, Nguyen and Horton</t>
  </si>
  <si>
    <t>Innovative holistic hub</t>
  </si>
  <si>
    <t>Santos, Williams and Brown</t>
  </si>
  <si>
    <t>Reverse-engineered 24/7 methodology</t>
  </si>
  <si>
    <t>Barnett and Sons</t>
  </si>
  <si>
    <t>Business-focused dynamic info-mediaries</t>
  </si>
  <si>
    <t>Petersen-Rodriguez</t>
  </si>
  <si>
    <t>Digitized clear-thinking installation</t>
  </si>
  <si>
    <t>Burnett-Mora</t>
  </si>
  <si>
    <t>Quality-focused 24/7 superstructure</t>
  </si>
  <si>
    <t>King LLC</t>
  </si>
  <si>
    <t>Multi-channeled local intranet</t>
  </si>
  <si>
    <t>Miller Ltd</t>
  </si>
  <si>
    <t>Open-architected mobile emulation</t>
  </si>
  <si>
    <t>Case LLC</t>
  </si>
  <si>
    <t>Ameliorated foreground methodology</t>
  </si>
  <si>
    <t>Swanson, Wilson and Baker</t>
  </si>
  <si>
    <t>Synergized well-modulated project</t>
  </si>
  <si>
    <t>Dean, Fox and Phillips</t>
  </si>
  <si>
    <t>Extended context-sensitive forecast</t>
  </si>
  <si>
    <t>Smith-Smith</t>
  </si>
  <si>
    <t>Total leadingedge neural-net</t>
  </si>
  <si>
    <t>Smith, Scott and Rodriguez</t>
  </si>
  <si>
    <t>Organic actuating protocol</t>
  </si>
  <si>
    <t>White, Robertson and Roberts</t>
  </si>
  <si>
    <t>Down-sized national software</t>
  </si>
  <si>
    <t>Martinez Inc</t>
  </si>
  <si>
    <t>Organic upward-trending Graphical User Interface</t>
  </si>
  <si>
    <t>Tucker, Mccoy and Marquez</t>
  </si>
  <si>
    <t>Synergistic tertiary budgetary management</t>
  </si>
  <si>
    <t>Martin, Lee and Armstrong</t>
  </si>
  <si>
    <t>Open-architected incremental ability</t>
  </si>
  <si>
    <t>Dunn, Moreno and Green</t>
  </si>
  <si>
    <t>Intuitive object-oriented task-force</t>
  </si>
  <si>
    <t>Jackson, Martinez and Ray</t>
  </si>
  <si>
    <t>Multi-tiered executive toolset</t>
  </si>
  <si>
    <t>Patterson-Johnson</t>
  </si>
  <si>
    <t>Grass-roots directional workforce</t>
  </si>
  <si>
    <t>Carlson-Hernandez</t>
  </si>
  <si>
    <t>Quality-focused real-time solution</t>
  </si>
  <si>
    <t>Parker PLC</t>
  </si>
  <si>
    <t>Reduced interactive matrix</t>
  </si>
  <si>
    <t>Yu and Sons</t>
  </si>
  <si>
    <t>Adaptive context-sensitive architecture</t>
  </si>
  <si>
    <t>Taylor, Johnson and Hernandez</t>
  </si>
  <si>
    <t>Polarized incremental portal</t>
  </si>
  <si>
    <t>Mack Ltd</t>
  </si>
  <si>
    <t>Reactive regional access</t>
  </si>
  <si>
    <t>Lamb-Sanders</t>
  </si>
  <si>
    <t>Stand-alone reciprocal frame</t>
  </si>
  <si>
    <t>Williams-Ramirez</t>
  </si>
  <si>
    <t>Open-architected 24/7 throughput</t>
  </si>
  <si>
    <t>Weaver Ltd</t>
  </si>
  <si>
    <t>Monitored 24/7 approach</t>
  </si>
  <si>
    <t>Barnes-Williams</t>
  </si>
  <si>
    <t>Upgradable explicit forecast</t>
  </si>
  <si>
    <t>Richardson, Woodward and Hansen</t>
  </si>
  <si>
    <t>Pre-emptive context-sensitive support</t>
  </si>
  <si>
    <t>Hunt, Barker and Baker</t>
  </si>
  <si>
    <t>Business-focused leadingedge instruction set</t>
  </si>
  <si>
    <t>Ramos, Moreno and Lewis</t>
  </si>
  <si>
    <t>Extended multi-state knowledge user</t>
  </si>
  <si>
    <t>Harris Inc</t>
  </si>
  <si>
    <t>Future-proofed modular groupware</t>
  </si>
  <si>
    <t>Peters-Nelson</t>
  </si>
  <si>
    <t>Distributed real-time algorithm</t>
  </si>
  <si>
    <t>Ferguson, Murphy and Bright</t>
  </si>
  <si>
    <t>Multi-lateral heuristic throughput</t>
  </si>
  <si>
    <t>Robinson Group</t>
  </si>
  <si>
    <t>Switchable reciprocal middleware</t>
  </si>
  <si>
    <t>Jordan-Wolfe</t>
  </si>
  <si>
    <t>Inverse multimedia Graphic Interface</t>
  </si>
  <si>
    <t>Vargas-Cox</t>
  </si>
  <si>
    <t>Vision-oriented local contingency</t>
  </si>
  <si>
    <t>Yang and Sons</t>
  </si>
  <si>
    <t>Reactive 6thgeneration hub</t>
  </si>
  <si>
    <t>Wilson, Wilson and Mathis</t>
  </si>
  <si>
    <t>Optional asymmetric success</t>
  </si>
  <si>
    <t>Wang, Koch and Weaver</t>
  </si>
  <si>
    <t>Digitized analyzing capacity</t>
  </si>
  <si>
    <t>Cisneros Ltd</t>
  </si>
  <si>
    <t>Vision-oriented regional hub</t>
  </si>
  <si>
    <t>Williams-Jones</t>
  </si>
  <si>
    <t>Monitored incremental info-mediaries</t>
  </si>
  <si>
    <t>Roberts, Hinton and Williams</t>
  </si>
  <si>
    <t>Programmable static middleware</t>
  </si>
  <si>
    <t>Gonzalez, Williams and Benson</t>
  </si>
  <si>
    <t>Multi-layered bottom-line encryption</t>
  </si>
  <si>
    <t>Hobbs, Brown and Lee</t>
  </si>
  <si>
    <t>Vision-oriented systematic Graphical User Interface</t>
  </si>
  <si>
    <t>Russo, Kim and Mccoy</t>
  </si>
  <si>
    <t>Balanced optimal hardware</t>
  </si>
  <si>
    <t>Howell, Myers and Olson</t>
  </si>
  <si>
    <t>Self-enabling mission-critical success</t>
  </si>
  <si>
    <t>Bailey and Sons</t>
  </si>
  <si>
    <t>Grass-roots dynamic emulation</t>
  </si>
  <si>
    <t>Jensen-Brown</t>
  </si>
  <si>
    <t>Fundamental disintermediate matrix</t>
  </si>
  <si>
    <t>Smith Group</t>
  </si>
  <si>
    <t>Right-sized secondary challenge</t>
  </si>
  <si>
    <t>Murphy-Farrell</t>
  </si>
  <si>
    <t>Implemented exuding software</t>
  </si>
  <si>
    <t>Everett-Wolfe</t>
  </si>
  <si>
    <t>Total optimizing software</t>
  </si>
  <si>
    <t>Optional maximized attitude</t>
  </si>
  <si>
    <t>Park-Goodman</t>
  </si>
  <si>
    <t>Customer-focused impactful extranet</t>
  </si>
  <si>
    <t>York, Barr and Grant</t>
  </si>
  <si>
    <t>Cloned bottom-line success</t>
  </si>
  <si>
    <t>Little Ltd</t>
  </si>
  <si>
    <t>Decentralized bandwidth-monitored ability</t>
  </si>
  <si>
    <t>Brown and Sons</t>
  </si>
  <si>
    <t>Programmable leadingedge budgetary management</t>
  </si>
  <si>
    <t>Payne, Garrett and Thomas</t>
  </si>
  <si>
    <t>Upgradable bi-directional concept</t>
  </si>
  <si>
    <t>Re-contextualized homogeneous flexibility</t>
  </si>
  <si>
    <t>Robinson-Kelly</t>
  </si>
  <si>
    <t>Monitored bi-directional standardization</t>
  </si>
  <si>
    <t>Kelly-Colon</t>
  </si>
  <si>
    <t>Stand-alone grid-enabled leverage</t>
  </si>
  <si>
    <t>Turner, Scott and Gentry</t>
  </si>
  <si>
    <t>Assimilated regional groupware</t>
  </si>
  <si>
    <t>Sanchez Ltd</t>
  </si>
  <si>
    <t>Up-sized 24hour instruction set</t>
  </si>
  <si>
    <t>Giles-Smith</t>
  </si>
  <si>
    <t>Right-sized web-enabled intranet</t>
  </si>
  <si>
    <t>Thompson-Moreno</t>
  </si>
  <si>
    <t>Expanded needs-based orchestration</t>
  </si>
  <si>
    <t>Murphy-Fox</t>
  </si>
  <si>
    <t>Organic system-worthy orchestration</t>
  </si>
  <si>
    <t>Rodriguez-Patterson</t>
  </si>
  <si>
    <t>Inverse static standardization</t>
  </si>
  <si>
    <t>Synchronized motivating solution</t>
  </si>
  <si>
    <t>Nelson-Valdez</t>
  </si>
  <si>
    <t>Open-source 4thgeneration open system</t>
  </si>
  <si>
    <t>Kelly PLC</t>
  </si>
  <si>
    <t>Decentralized context-sensitive superstructure</t>
  </si>
  <si>
    <t>Nguyen and Sons</t>
  </si>
  <si>
    <t>Compatible 5thgeneration concept</t>
  </si>
  <si>
    <t>Jones PLC</t>
  </si>
  <si>
    <t>Virtual systemic intranet</t>
  </si>
  <si>
    <t>Gilmore LLC</t>
  </si>
  <si>
    <t>Optimized systemic algorithm</t>
  </si>
  <si>
    <t>Lee-Cobb</t>
  </si>
  <si>
    <t>Customizable homogeneous firmware</t>
  </si>
  <si>
    <t>Jones, Wiley and Robbins</t>
  </si>
  <si>
    <t>Front-line cohesive extranet</t>
  </si>
  <si>
    <t>Martin, Gates and Holt</t>
  </si>
  <si>
    <t>Distributed holistic neural-net</t>
  </si>
  <si>
    <t>Bowen, Davies and Burns</t>
  </si>
  <si>
    <t>Devolved client-server monitoring</t>
  </si>
  <si>
    <t>Nguyen Inc</t>
  </si>
  <si>
    <t>Seamless directional capacity</t>
  </si>
  <si>
    <t>Walsh-Watts</t>
  </si>
  <si>
    <t>Polarized actuating implementation</t>
  </si>
  <si>
    <t>Ray, Li and Li</t>
  </si>
  <si>
    <t>Front-line disintermediate hub</t>
  </si>
  <si>
    <t>Murray Ltd</t>
  </si>
  <si>
    <t>Decentralized 4thgeneration challenge</t>
  </si>
  <si>
    <t>Bradford-Silva</t>
  </si>
  <si>
    <t>Reverse-engineered composite hierarchy</t>
  </si>
  <si>
    <t>Mora-Bradley</t>
  </si>
  <si>
    <t>Programmable tangible ability</t>
  </si>
  <si>
    <t>Cardenas, Thompson and Carey</t>
  </si>
  <si>
    <t>Configurable full-range emulation</t>
  </si>
  <si>
    <t>Lopez, Reid and Johnson</t>
  </si>
  <si>
    <t>Total real-time hardware</t>
  </si>
  <si>
    <t>Fox-Williams</t>
  </si>
  <si>
    <t>Profound system-worthy functionalities</t>
  </si>
  <si>
    <t>Taylor, Wood and Taylor</t>
  </si>
  <si>
    <t>Cloned hybrid focus group</t>
  </si>
  <si>
    <t>Ergonomic dedicated focus group</t>
  </si>
  <si>
    <t>Cole, Petty and Cameron</t>
  </si>
  <si>
    <t>Realigned zero administration paradigm</t>
  </si>
  <si>
    <t>Mcclain LLC</t>
  </si>
  <si>
    <t>Open-source multi-tasking methodology</t>
  </si>
  <si>
    <t>Sims-Gross</t>
  </si>
  <si>
    <t>Object-based attitude-oriented analyzer</t>
  </si>
  <si>
    <t>Perez Group</t>
  </si>
  <si>
    <t>Cross-platform tertiary hub</t>
  </si>
  <si>
    <t>Haynes-Williams</t>
  </si>
  <si>
    <t>Seamless clear-thinking artificial intelligence</t>
  </si>
  <si>
    <t>Ford LLC</t>
  </si>
  <si>
    <t>Centralized tangible success</t>
  </si>
  <si>
    <t>Moreno Ltd</t>
  </si>
  <si>
    <t>Customer-focused multimedia methodology</t>
  </si>
  <si>
    <t>Moore, Cook and Wright</t>
  </si>
  <si>
    <t>Visionary maximized Local Area Network</t>
  </si>
  <si>
    <t>Ortega LLC</t>
  </si>
  <si>
    <t>Secured bifurcated intranet</t>
  </si>
  <si>
    <t>Silva, Walker and Martin</t>
  </si>
  <si>
    <t>Grass-roots 4thgeneration product</t>
  </si>
  <si>
    <t>Huynh, Gallegos and Mills</t>
  </si>
  <si>
    <t>Reduced next generation info-mediaries</t>
  </si>
  <si>
    <t>Anderson LLC</t>
  </si>
  <si>
    <t>Customizable full-range artificial intelligence</t>
  </si>
  <si>
    <t>Garza-Bryant</t>
  </si>
  <si>
    <t>Programmable leadingedge contingency</t>
  </si>
  <si>
    <t>Mays LLC</t>
  </si>
  <si>
    <t>Multi-layered global groupware</t>
  </si>
  <si>
    <t>Evans-Jones</t>
  </si>
  <si>
    <t>Switchable methodical superstructure</t>
  </si>
  <si>
    <t>Fischer, Torres and Walker</t>
  </si>
  <si>
    <t>Expanded even-keeled portal</t>
  </si>
  <si>
    <t>Tapia, Kramer and Hicks</t>
  </si>
  <si>
    <t>Advanced modular moderator</t>
  </si>
  <si>
    <t>Barnes, Wilcox and Riley</t>
  </si>
  <si>
    <t>Reverse-engineered well-modulated ability</t>
  </si>
  <si>
    <t>Reyes PLC</t>
  </si>
  <si>
    <t>Expanded optimal pricing structure</t>
  </si>
  <si>
    <t>Pace, Simpson and Watkins</t>
  </si>
  <si>
    <t>Down-sized uniform ability</t>
  </si>
  <si>
    <t>Valenzuela, Davidson and Castro</t>
  </si>
  <si>
    <t>Multi-layered upward-trending conglomeration</t>
  </si>
  <si>
    <t>Dominguez-Owens</t>
  </si>
  <si>
    <t>Open-architected systematic intranet</t>
  </si>
  <si>
    <t>Thomas-Simmons</t>
  </si>
  <si>
    <t>Proactive 24hour frame</t>
  </si>
  <si>
    <t>Beck-Knight</t>
  </si>
  <si>
    <t>Exclusive fresh-thinking model</t>
  </si>
  <si>
    <t>Mccoy Ltd</t>
  </si>
  <si>
    <t>Business-focused encompassing intranet</t>
  </si>
  <si>
    <t>Dawson-Tyler</t>
  </si>
  <si>
    <t>Optional 6thgeneration access</t>
  </si>
  <si>
    <t>Johns-Thomas</t>
  </si>
  <si>
    <t>Realigned web-enabled functionalities</t>
  </si>
  <si>
    <t>Quinn, Cruz and Schmidt</t>
  </si>
  <si>
    <t>Enterprise-wide multimedia software</t>
  </si>
  <si>
    <t>Stewart Inc</t>
  </si>
  <si>
    <t>Versatile mission-critical knowledgebase</t>
  </si>
  <si>
    <t>Moore Group</t>
  </si>
  <si>
    <t>Multi-lateral object-oriented open system</t>
  </si>
  <si>
    <t>Carson PLC</t>
  </si>
  <si>
    <t>Visionary system-worthy attitude</t>
  </si>
  <si>
    <t>Cruz, Hall and Mason</t>
  </si>
  <si>
    <t>Synergized content-based hierarchy</t>
  </si>
  <si>
    <t>Glass, Baker and Jones</t>
  </si>
  <si>
    <t>Business-focused 24hour access</t>
  </si>
  <si>
    <t>Marquez-Kerr</t>
  </si>
  <si>
    <t>Automated hybrid orchestration</t>
  </si>
  <si>
    <t>Stone PLC</t>
  </si>
  <si>
    <t>Exclusive 5thgeneration leverage</t>
  </si>
  <si>
    <t>Caldwell PLC</t>
  </si>
  <si>
    <t>Grass-roots zero administration alliance</t>
  </si>
  <si>
    <t>Silva-Hawkins</t>
  </si>
  <si>
    <t>Proactive heuristic orchestration</t>
  </si>
  <si>
    <t>Gardner Inc</t>
  </si>
  <si>
    <t>Function-based systematic Graphical User Interface</t>
  </si>
  <si>
    <t>Extended zero administration software</t>
  </si>
  <si>
    <t>Meyer-Avila</t>
  </si>
  <si>
    <t>Multi-tiered discrete support</t>
  </si>
  <si>
    <t>Nelson, Smith and Graham</t>
  </si>
  <si>
    <t>Phased system-worthy conglomeration</t>
  </si>
  <si>
    <t>Balanced mobile alliance</t>
  </si>
  <si>
    <t>West-Stevens</t>
  </si>
  <si>
    <t>Reactive solution-oriented groupware</t>
  </si>
  <si>
    <t>Clark-Conrad</t>
  </si>
  <si>
    <t>Exclusive bandwidth-monitored orchestration</t>
  </si>
  <si>
    <t>Fitzgerald Group</t>
  </si>
  <si>
    <t>Intuitive exuding initiative</t>
  </si>
  <si>
    <t>Hill, Mccann and Moore</t>
  </si>
  <si>
    <t>Streamlined needs-based knowledge user</t>
  </si>
  <si>
    <t>Edwards LLC</t>
  </si>
  <si>
    <t>Automated system-worthy structure</t>
  </si>
  <si>
    <t>Greer and Sons</t>
  </si>
  <si>
    <t>Secured clear-thinking intranet</t>
  </si>
  <si>
    <t>Martinez PLC</t>
  </si>
  <si>
    <t>Cloned actuating architecture</t>
  </si>
  <si>
    <t>Hunter-Logan</t>
  </si>
  <si>
    <t>Down-sized needs-based task-force</t>
  </si>
  <si>
    <t>Ramos and Sons</t>
  </si>
  <si>
    <t>Extended responsive Internet solution</t>
  </si>
  <si>
    <t>Lane-Barber</t>
  </si>
  <si>
    <t>Universal value-added moderator</t>
  </si>
  <si>
    <t>Lowery Group</t>
  </si>
  <si>
    <t>Sharable motivating emulation</t>
  </si>
  <si>
    <t>Guerrero-Griffin</t>
  </si>
  <si>
    <t>Networked web-enabled product</t>
  </si>
  <si>
    <t>Perez, Reed and Lee</t>
  </si>
  <si>
    <t>Advanced dedicated encoding</t>
  </si>
  <si>
    <t>Chen, Pollard and Clarke</t>
  </si>
  <si>
    <t>Stand-alone multi-state project</t>
  </si>
  <si>
    <t>Serrano, Gallagher and Griffith</t>
  </si>
  <si>
    <t>Customizable bi-directional monitoring</t>
  </si>
  <si>
    <t>Callahan-Gilbert</t>
  </si>
  <si>
    <t>Profit-focused motivating function</t>
  </si>
  <si>
    <t>Logan-Miranda</t>
  </si>
  <si>
    <t>Proactive systemic firmware</t>
  </si>
  <si>
    <t>Rodriguez PLC</t>
  </si>
  <si>
    <t>Grass-roots upward-trending installation</t>
  </si>
  <si>
    <t>Smith-Kennedy</t>
  </si>
  <si>
    <t>Virtual heuristic hub</t>
  </si>
  <si>
    <t>Mitchell-Lee</t>
  </si>
  <si>
    <t>Customizable leadingedge model</t>
  </si>
  <si>
    <t>Upgradable uniform service-desk</t>
  </si>
  <si>
    <t>Rowland PLC</t>
  </si>
  <si>
    <t>Inverse client-driven product</t>
  </si>
  <si>
    <t>Shaffer-Mason</t>
  </si>
  <si>
    <t>Managed bandwidth-monitored system engine</t>
  </si>
  <si>
    <t>Matthews LLC</t>
  </si>
  <si>
    <t>Advanced transitional help-desk</t>
  </si>
  <si>
    <t>Montgomery-Castro</t>
  </si>
  <si>
    <t>De-engineered disintermediate encryption</t>
  </si>
  <si>
    <t>Hale, Pearson and Jenkins</t>
  </si>
  <si>
    <t>Upgradable attitude-oriented project</t>
  </si>
  <si>
    <t>Ramirez-Calderon</t>
  </si>
  <si>
    <t>Fundamental zero tolerance alliance</t>
  </si>
  <si>
    <t>Johnson-Morales</t>
  </si>
  <si>
    <t>Devolved 24hour forecast</t>
  </si>
  <si>
    <t>Mathis-Rodriguez</t>
  </si>
  <si>
    <t>User-centric attitude-oriented intranet</t>
  </si>
  <si>
    <t>Smith, Mack and Williams</t>
  </si>
  <si>
    <t>Self-enabling 5thgeneration paradigm</t>
  </si>
  <si>
    <t>Johnson-Pace</t>
  </si>
  <si>
    <t>Persistent 3rdgeneration moratorium</t>
  </si>
  <si>
    <t>Meza, Kirby and Patel</t>
  </si>
  <si>
    <t>Cross-platform empowering project</t>
  </si>
  <si>
    <t>Gonzalez-Snow</t>
  </si>
  <si>
    <t>Polarized user-facing interface</t>
  </si>
  <si>
    <t>Murphy LLC</t>
  </si>
  <si>
    <t>Customer-focused non-volatile framework</t>
  </si>
  <si>
    <t>Taylor-Rowe</t>
  </si>
  <si>
    <t>Synchronized multimedia frame</t>
  </si>
  <si>
    <t>Henderson Ltd</t>
  </si>
  <si>
    <t>Open-architected stable algorithm</t>
  </si>
  <si>
    <t>Moss-Guzman</t>
  </si>
  <si>
    <t>Cross-platform optimizing website</t>
  </si>
  <si>
    <t>Webb Group</t>
  </si>
  <si>
    <t>Public-key actuating projection</t>
  </si>
  <si>
    <t>Brooks-Rodriguez</t>
  </si>
  <si>
    <t>Implemented intangible instruction set</t>
  </si>
  <si>
    <t>Thomas Ltd</t>
  </si>
  <si>
    <t>Cross-group interactive architecture</t>
  </si>
  <si>
    <t>Williams and Sons</t>
  </si>
  <si>
    <t>Centralized asymmetric framework</t>
  </si>
  <si>
    <t>Vega, Chan and Carney</t>
  </si>
  <si>
    <t>Down-sized systematic utilization</t>
  </si>
  <si>
    <t>Byrd Group</t>
  </si>
  <si>
    <t>Profound fault-tolerant model</t>
  </si>
  <si>
    <t>Peterson, Fletcher and Sanchez</t>
  </si>
  <si>
    <t>Multi-channeled bi-directional moratorium</t>
  </si>
  <si>
    <t>Smith-Brown</t>
  </si>
  <si>
    <t>Object-based content-based ability</t>
  </si>
  <si>
    <t>Vance-Glover</t>
  </si>
  <si>
    <t>Progressive coherent secured line</t>
  </si>
  <si>
    <t>Joyce PLC</t>
  </si>
  <si>
    <t>Synchronized directional capability</t>
  </si>
  <si>
    <t>Kennedy-Miller</t>
  </si>
  <si>
    <t>Cross-platform composite migration</t>
  </si>
  <si>
    <t>White-Obrien</t>
  </si>
  <si>
    <t>Operative local pricing structure</t>
  </si>
  <si>
    <t>Stafford, Hess and Raymond</t>
  </si>
  <si>
    <t>Optional web-enabled extranet</t>
  </si>
  <si>
    <t>Jordan, Schneider and Hall</t>
  </si>
  <si>
    <t>Reduced 6thgeneration intranet</t>
  </si>
  <si>
    <t>Rodriguez, Cox and Rodriguez</t>
  </si>
  <si>
    <t>Networked disintermediate leverage</t>
  </si>
  <si>
    <t>Welch Inc</t>
  </si>
  <si>
    <t>Optional optimal website</t>
  </si>
  <si>
    <t>Vasquez Inc</t>
  </si>
  <si>
    <t>Stand-alone asynchronous functionalities</t>
  </si>
  <si>
    <t>Freeman-Ferguson</t>
  </si>
  <si>
    <t>Profound full-range open system</t>
  </si>
  <si>
    <t>Houston, Moore and Rogers</t>
  </si>
  <si>
    <t>Optional tangible utilization</t>
  </si>
  <si>
    <t>Small-Fuentes</t>
  </si>
  <si>
    <t>Seamless maximized product</t>
  </si>
  <si>
    <t>Reid-Day</t>
  </si>
  <si>
    <t>Devolved tertiary time-frame</t>
  </si>
  <si>
    <t>Wallace LLC</t>
  </si>
  <si>
    <t>Centralized regional function</t>
  </si>
  <si>
    <t>Olson-Bishop</t>
  </si>
  <si>
    <t>User-friendly high-level initiative</t>
  </si>
  <si>
    <t>Rodriguez, Anderson and Porter</t>
  </si>
  <si>
    <t>Reverse-engineered zero-defect infrastructure</t>
  </si>
  <si>
    <t>Perez, Brown and Meyers</t>
  </si>
  <si>
    <t>Stand-alone background customer loyalty</t>
  </si>
  <si>
    <t>English-Mccullough</t>
  </si>
  <si>
    <t>Business-focused discrete software</t>
  </si>
  <si>
    <t>Smith-Nguyen</t>
  </si>
  <si>
    <t>Advanced intermediate Graphic Interface</t>
  </si>
  <si>
    <t>Harmon-Madden</t>
  </si>
  <si>
    <t>Adaptive holistic hub</t>
  </si>
  <si>
    <t>Walker-Taylor</t>
  </si>
  <si>
    <t>Automated uniform concept</t>
  </si>
  <si>
    <t>Harris, Medina and Mitchell</t>
  </si>
  <si>
    <t>Enhanced regional flexibility</t>
  </si>
  <si>
    <t>Public-key bottom-line algorithm</t>
  </si>
  <si>
    <t>Ball-Fisher</t>
  </si>
  <si>
    <t>Multi-layered intangible instruction set</t>
  </si>
  <si>
    <t>Page, Holt and Mack</t>
  </si>
  <si>
    <t>Fundamental methodical emulation</t>
  </si>
  <si>
    <t>Landry Group</t>
  </si>
  <si>
    <t>Expanded value-added hardware</t>
  </si>
  <si>
    <t>Buckley Group</t>
  </si>
  <si>
    <t>Diverse high-level attitude</t>
  </si>
  <si>
    <t>Vincent PLC</t>
  </si>
  <si>
    <t>Visionary 24hour analyzer</t>
  </si>
  <si>
    <t>Watson-Douglas</t>
  </si>
  <si>
    <t>Centralized bandwidth-monitored leverage</t>
  </si>
  <si>
    <t>Jones, Casey and Jones</t>
  </si>
  <si>
    <t>Ergonomic mission-critical moratorium</t>
  </si>
  <si>
    <t>Alvarez-Bauer</t>
  </si>
  <si>
    <t>Front-line intermediate moderator</t>
  </si>
  <si>
    <t>Automated local secured line</t>
  </si>
  <si>
    <t>Buck-Khan</t>
  </si>
  <si>
    <t>Integrated bandwidth-monitored alliance</t>
  </si>
  <si>
    <t>Valdez, Williams and Meyer</t>
  </si>
  <si>
    <t>Cross-group heuristic forecast</t>
  </si>
  <si>
    <t>Alvarez-Andrews</t>
  </si>
  <si>
    <t>Extended impactful secured line</t>
  </si>
  <si>
    <t>Stewart and Sons</t>
  </si>
  <si>
    <t>Distributed optimizing protocol</t>
  </si>
  <si>
    <t>Dyer Inc</t>
  </si>
  <si>
    <t>Secured well-modulated system engine</t>
  </si>
  <si>
    <t>Anderson, Williams and Cox</t>
  </si>
  <si>
    <t>Streamlined national benchmark</t>
  </si>
  <si>
    <t>Solomon PLC</t>
  </si>
  <si>
    <t>Open-architected 24/7 infrastructure</t>
  </si>
  <si>
    <t>Miller-Hubbard</t>
  </si>
  <si>
    <t>Digitized 6thgeneration Local Area Network</t>
  </si>
  <si>
    <t>Miranda, Martinez and Lowery</t>
  </si>
  <si>
    <t>Innovative actuating artificial intelligence</t>
  </si>
  <si>
    <t>Munoz, Cherry and Bell</t>
  </si>
  <si>
    <t>Cross-platform reciprocal budgetary management</t>
  </si>
  <si>
    <t>Baker-Higgins</t>
  </si>
  <si>
    <t>Vision-oriented scalable portal</t>
  </si>
  <si>
    <t>Johnson, Turner and Carroll</t>
  </si>
  <si>
    <t>Persevering zero administration knowledge user</t>
  </si>
  <si>
    <t>Ward PLC</t>
  </si>
  <si>
    <t>Front-line bottom-line Graphic Interface</t>
  </si>
  <si>
    <t>Bradley, Beck and Mayo</t>
  </si>
  <si>
    <t>Synergized fault-tolerant hierarchy</t>
  </si>
  <si>
    <t>Levine, Martin and Hernandez</t>
  </si>
  <si>
    <t>Expanded asynchronous groupware</t>
  </si>
  <si>
    <t>Gallegos, Wagner and Gaines</t>
  </si>
  <si>
    <t>Expanded fault-tolerant emulation</t>
  </si>
  <si>
    <t>Hodges, Smith and Kelly</t>
  </si>
  <si>
    <t>Future-proofed 24hour model</t>
  </si>
  <si>
    <t>Macias Inc</t>
  </si>
  <si>
    <t>Optimized didactic intranet</t>
  </si>
  <si>
    <t>Cook-Ortiz</t>
  </si>
  <si>
    <t>Right-sized dedicated standardization</t>
  </si>
  <si>
    <t>Jordan-Fischer</t>
  </si>
  <si>
    <t>Vision-oriented high-level extranet</t>
  </si>
  <si>
    <t>Pierce-Ramirez</t>
  </si>
  <si>
    <t>Organized scalable initiative</t>
  </si>
  <si>
    <t>Howell and Sons</t>
  </si>
  <si>
    <t>Enhanced regional moderator</t>
  </si>
  <si>
    <t>Garcia, Dunn and Richardson</t>
  </si>
  <si>
    <t>Automated even-keeled emulation</t>
  </si>
  <si>
    <t>Lawson and Sons</t>
  </si>
  <si>
    <t>Reverse-engineered multi-tasking product</t>
  </si>
  <si>
    <t>Porter-Hicks</t>
  </si>
  <si>
    <t>De-engineered next generation parallelism</t>
  </si>
  <si>
    <t>Rodriguez-Hansen</t>
  </si>
  <si>
    <t>Intuitive cohesive groupware</t>
  </si>
  <si>
    <t>Williams LLC</t>
  </si>
  <si>
    <t>Up-sized high-level access</t>
  </si>
  <si>
    <t>Cooper, Stanley and Bryant</t>
  </si>
  <si>
    <t>Phased empowering success</t>
  </si>
  <si>
    <t>Miller, Glenn and Adams</t>
  </si>
  <si>
    <t>Distributed actuating project</t>
  </si>
  <si>
    <t>Cole, Salazar and Moreno</t>
  </si>
  <si>
    <t>Robust motivating orchestration</t>
  </si>
  <si>
    <t>Jones-Ryan</t>
  </si>
  <si>
    <t>Vision-oriented uniform instruction set</t>
  </si>
  <si>
    <t>Hood, Perez and Meadows</t>
  </si>
  <si>
    <t>Cross-group upward-trending hierarchy</t>
  </si>
  <si>
    <t>Bright and Sons</t>
  </si>
  <si>
    <t>Object-based needs-based info-mediaries</t>
  </si>
  <si>
    <t>Brady Ltd</t>
  </si>
  <si>
    <t>Open-source reciprocal standardization</t>
  </si>
  <si>
    <t>Collier LLC</t>
  </si>
  <si>
    <t>Secured well-modulated projection</t>
  </si>
  <si>
    <t>Campbell, Thomas and Obrien</t>
  </si>
  <si>
    <t>Multi-channeled secondary middleware</t>
  </si>
  <si>
    <t>Moses-Terry</t>
  </si>
  <si>
    <t>Horizontal clear-thinking framework</t>
  </si>
  <si>
    <t>Profound composite core</t>
  </si>
  <si>
    <t>Miranda, Gray and Hale</t>
  </si>
  <si>
    <t>Programmable disintermediate matrices</t>
  </si>
  <si>
    <t>Ayala, Crawford and Taylor</t>
  </si>
  <si>
    <t>Realigned 5thgeneration knowledge user</t>
  </si>
  <si>
    <t>Martinez Ltd</t>
  </si>
  <si>
    <t>Multi-layered upward-trending groupware</t>
  </si>
  <si>
    <t>Lee PLC</t>
  </si>
  <si>
    <t>Re-contextualized leadingedge firmware</t>
  </si>
  <si>
    <t>Young, Ramsey and Powell</t>
  </si>
  <si>
    <t>Devolved disintermediate analyzer</t>
  </si>
  <si>
    <t>Lewis and Sons</t>
  </si>
  <si>
    <t>Profound disintermediate open system</t>
  </si>
  <si>
    <t>Davis-Johnson</t>
  </si>
  <si>
    <t>Automated reciprocal protocol</t>
  </si>
  <si>
    <t>Stevenson-Thompson</t>
  </si>
  <si>
    <t>Automated static workforce</t>
  </si>
  <si>
    <t>Ellis, Smith and Armstrong</t>
  </si>
  <si>
    <t>Horizontal attitude-oriented help-desk</t>
  </si>
  <si>
    <t>Jackson-Brown</t>
  </si>
  <si>
    <t>Versatile 5thgeneration matrices</t>
  </si>
  <si>
    <t>Kane, Pruitt and Rivera</t>
  </si>
  <si>
    <t>Cross-platform next generation service-desk</t>
  </si>
  <si>
    <t>Wood, Buckley and Meza</t>
  </si>
  <si>
    <t>Front-line web-enabled installation</t>
  </si>
  <si>
    <t>Brown-Williams</t>
  </si>
  <si>
    <t>Multi-channeled responsive product</t>
  </si>
  <si>
    <t>Hansen-Austin</t>
  </si>
  <si>
    <t>Adaptive demand-driven encryption</t>
  </si>
  <si>
    <t>Santana-George</t>
  </si>
  <si>
    <t>Re-engineered client-driven knowledge user</t>
  </si>
  <si>
    <t>Davis LLC</t>
  </si>
  <si>
    <t>Compatible logistical paradigm</t>
  </si>
  <si>
    <t>Vazquez, Ochoa and Clark</t>
  </si>
  <si>
    <t>Intuitive value-added installation</t>
  </si>
  <si>
    <t>Chung-Nguyen</t>
  </si>
  <si>
    <t>Managed discrete parallelism</t>
  </si>
  <si>
    <t>Mueller-Harmon</t>
  </si>
  <si>
    <t>Implemented tangible approach</t>
  </si>
  <si>
    <t>Dixon, Perez and Banks</t>
  </si>
  <si>
    <t>Re-engineered encompassing definition</t>
  </si>
  <si>
    <t>Estrada Group</t>
  </si>
  <si>
    <t>Multi-lateral uniform collaboration</t>
  </si>
  <si>
    <t>Lutz Group</t>
  </si>
  <si>
    <t>Enterprise-wide foreground paradigm</t>
  </si>
  <si>
    <t>Ortiz Inc</t>
  </si>
  <si>
    <t>Stand-alone incremental parallelism</t>
  </si>
  <si>
    <t>Craig, Ellis and Miller</t>
  </si>
  <si>
    <t>Persevering 5thgeneration throughput</t>
  </si>
  <si>
    <t>Charles Inc</t>
  </si>
  <si>
    <t>Implemented object-oriented synergy</t>
  </si>
  <si>
    <t>White-Rosario</t>
  </si>
  <si>
    <t>Balanced demand-driven definition</t>
  </si>
  <si>
    <t>Simmons-Villarreal</t>
  </si>
  <si>
    <t>Customer-focused mobile Graphic Interface</t>
  </si>
  <si>
    <t>Strickland Group</t>
  </si>
  <si>
    <t>Horizontal secondary interface</t>
  </si>
  <si>
    <t>Lynch Ltd</t>
  </si>
  <si>
    <t>Virtual analyzing collaboration</t>
  </si>
  <si>
    <t>Sanders LLC</t>
  </si>
  <si>
    <t>Multi-tiered explicit focus group</t>
  </si>
  <si>
    <t>Cooper LLC</t>
  </si>
  <si>
    <t>Multi-layered systematic knowledgebase</t>
  </si>
  <si>
    <t>Palmer Ltd</t>
  </si>
  <si>
    <t>Reverse-engineered uniform knowledge user</t>
  </si>
  <si>
    <t>Santos Group</t>
  </si>
  <si>
    <t>Secured dynamic capacity</t>
  </si>
  <si>
    <t>Christian, Kim and Jimenez</t>
  </si>
  <si>
    <t>Devolved foreground throughput</t>
  </si>
  <si>
    <t>Williams, Price and Hurley</t>
  </si>
  <si>
    <t>Synchronized demand-driven infrastructure</t>
  </si>
  <si>
    <t>Anderson, Parks and Estrada</t>
  </si>
  <si>
    <t>Realigned discrete structure</t>
  </si>
  <si>
    <t>Collins-Martinez</t>
  </si>
  <si>
    <t>Progressive grid-enabled website</t>
  </si>
  <si>
    <t>Barrett Inc</t>
  </si>
  <si>
    <t>Organic cohesive neural-net</t>
  </si>
  <si>
    <t>Adams-Rollins</t>
  </si>
  <si>
    <t>Integrated demand-driven info-mediaries</t>
  </si>
  <si>
    <t>Wright-Bryant</t>
  </si>
  <si>
    <t>Reverse-engineered client-server extranet</t>
  </si>
  <si>
    <t>Berry-Cannon</t>
  </si>
  <si>
    <t>Organized discrete encoding</t>
  </si>
  <si>
    <t>Davis-Gonzalez</t>
  </si>
  <si>
    <t>Balanced regional flexibility</t>
  </si>
  <si>
    <t>Best-Young</t>
  </si>
  <si>
    <t>Implemented multimedia time-frame</t>
  </si>
  <si>
    <t>Powers, Smith and Deleon</t>
  </si>
  <si>
    <t>Enhanced uniform service-desk</t>
  </si>
  <si>
    <t>Hogan Group</t>
  </si>
  <si>
    <t>Versatile bottom-line definition</t>
  </si>
  <si>
    <t>Wang, Silva and Byrd</t>
  </si>
  <si>
    <t>Integrated bifurcated software</t>
  </si>
  <si>
    <t>Parker-Morris</t>
  </si>
  <si>
    <t>Assimilated next generation instruction set</t>
  </si>
  <si>
    <t>Rodriguez, Johnson and Jackson</t>
  </si>
  <si>
    <t>Digitized foreground array</t>
  </si>
  <si>
    <t>Haynes PLC</t>
  </si>
  <si>
    <t>Re-engineered clear-thinking project</t>
  </si>
  <si>
    <t>Hayes Group</t>
  </si>
  <si>
    <t>Implemented even-keeled standardization</t>
  </si>
  <si>
    <t>White, Pena and Calhoun</t>
  </si>
  <si>
    <t>Quality-focused asymmetric adapter</t>
  </si>
  <si>
    <t>Bryant-Pope</t>
  </si>
  <si>
    <t>Networked intangible help-desk</t>
  </si>
  <si>
    <t>Gates, Li and Thompson</t>
  </si>
  <si>
    <t>Synchronized attitude-oriented frame</t>
  </si>
  <si>
    <t>King-Morris</t>
  </si>
  <si>
    <t>Proactive incremental architecture</t>
  </si>
  <si>
    <t>Carter, Cole and Curtis</t>
  </si>
  <si>
    <t>Cloned responsive standardization</t>
  </si>
  <si>
    <t>Sanchez-Parsons</t>
  </si>
  <si>
    <t>Reduced bifurcated pricing structure</t>
  </si>
  <si>
    <t>Rivera-Pearson</t>
  </si>
  <si>
    <t>Re-engineered asymmetric challenge</t>
  </si>
  <si>
    <t>Ramirez, Padilla and Barrera</t>
  </si>
  <si>
    <t>Diverse client-driven conglomeration</t>
  </si>
  <si>
    <t>Riggs Group</t>
  </si>
  <si>
    <t>Configurable upward-trending solution</t>
  </si>
  <si>
    <t>Clements Ltd</t>
  </si>
  <si>
    <t>Persistent bandwidth-monitored framework</t>
  </si>
  <si>
    <t>Cooper Inc</t>
  </si>
  <si>
    <t>Polarized discrete product</t>
  </si>
  <si>
    <t>Jones-Gonzalez</t>
  </si>
  <si>
    <t>Seamless dynamic website</t>
  </si>
  <si>
    <t>Fox Ltd</t>
  </si>
  <si>
    <t>Extended multimedia firmware</t>
  </si>
  <si>
    <t>Green, Murphy and Webb</t>
  </si>
  <si>
    <t>Versatile directional project</t>
  </si>
  <si>
    <t>Stevenson PLC</t>
  </si>
  <si>
    <t>Profound directional knowledge user</t>
  </si>
  <si>
    <t>Soto-Anthony</t>
  </si>
  <si>
    <t>Ameliorated logistical capability</t>
  </si>
  <si>
    <t>Wise and Sons</t>
  </si>
  <si>
    <t>Sharable discrete definition</t>
  </si>
  <si>
    <t>Butler-Barr</t>
  </si>
  <si>
    <t>User-friendly next generation core</t>
  </si>
  <si>
    <t>Wilson, Jefferson and Anderson</t>
  </si>
  <si>
    <t>Profit-focused empowering system engine</t>
  </si>
  <si>
    <t>Brown-Oliver</t>
  </si>
  <si>
    <t>Synchronized cohesive encoding</t>
  </si>
  <si>
    <t>Davis-Gardner</t>
  </si>
  <si>
    <t>Synergistic dynamic utilization</t>
  </si>
  <si>
    <t>Dawson Group</t>
  </si>
  <si>
    <t>Triple-buffered bi-directional model</t>
  </si>
  <si>
    <t>Turner-Terrell</t>
  </si>
  <si>
    <t>Polarized tertiary function</t>
  </si>
  <si>
    <t>Hall, Buchanan and Benton</t>
  </si>
  <si>
    <t>Configurable fault-tolerant structure</t>
  </si>
  <si>
    <t>Lowery, Hayden and Cruz</t>
  </si>
  <si>
    <t>Digitized 24/7 budgetary management</t>
  </si>
  <si>
    <t>Mora, Miller and Harper</t>
  </si>
  <si>
    <t>Stand-alone zero tolerance algorithm</t>
  </si>
  <si>
    <t>Espinoza Group</t>
  </si>
  <si>
    <t>Implemented tangible support</t>
  </si>
  <si>
    <t>Davis, Crawford and Lopez</t>
  </si>
  <si>
    <t>Reactive radical framework</t>
  </si>
  <si>
    <t>Richards, Stevens and Fleming</t>
  </si>
  <si>
    <t>Object-based full-range knowledge user</t>
  </si>
  <si>
    <t>Enhanced composite contingency</t>
  </si>
  <si>
    <t>Tapia, Sandoval and Hurley</t>
  </si>
  <si>
    <t>Cloned fresh-thinking model</t>
  </si>
  <si>
    <t>Allen Inc</t>
  </si>
  <si>
    <t>Total dedicated benchmark</t>
  </si>
  <si>
    <t>Williams, Johnson and Campbell</t>
  </si>
  <si>
    <t>Streamlined human-resource Graphic Interface</t>
  </si>
  <si>
    <t>Wiggins Ltd</t>
  </si>
  <si>
    <t>Upgradable analyzing core</t>
  </si>
  <si>
    <t>Luna-Horne</t>
  </si>
  <si>
    <t>Profound exuding pricing structure</t>
  </si>
  <si>
    <t>Horizontal optimizing model</t>
  </si>
  <si>
    <t>Peterson, Gonzalez and Spencer</t>
  </si>
  <si>
    <t>Synchronized fault-tolerant algorithm</t>
  </si>
  <si>
    <t>Walter Inc</t>
  </si>
  <si>
    <t>Streamlined 5thgeneration intranet</t>
  </si>
  <si>
    <t>Sanders, Farley and Huffman</t>
  </si>
  <si>
    <t>Cross-group clear-thinking task-force</t>
  </si>
  <si>
    <t>Hall, Holmes and Walker</t>
  </si>
  <si>
    <t>Public-key bandwidth-monitored intranet</t>
  </si>
  <si>
    <t>Smith-Powell</t>
  </si>
  <si>
    <t>Upgradable clear-thinking hardware</t>
  </si>
  <si>
    <t>Smith-Hill</t>
  </si>
  <si>
    <t>Integrated holistic paradigm</t>
  </si>
  <si>
    <t>Wright LLC</t>
  </si>
  <si>
    <t>Seamless clear-thinking conglomeration</t>
  </si>
  <si>
    <t>Williams, Orozco and Gomez</t>
  </si>
  <si>
    <t>Persistent content-based methodology</t>
  </si>
  <si>
    <t>Peterson Ltd</t>
  </si>
  <si>
    <t>Re-engineered 24hour matrix</t>
  </si>
  <si>
    <t>Cummings-Hayes</t>
  </si>
  <si>
    <t>Virtual multi-tasking core</t>
  </si>
  <si>
    <t>Boyle Ltd</t>
  </si>
  <si>
    <t>Streamlined fault-tolerant conglomeration</t>
  </si>
  <si>
    <t>Henderson, Parker and Diaz</t>
  </si>
  <si>
    <t>Enterprise-wide client-driven policy</t>
  </si>
  <si>
    <t>Moss-Obrien</t>
  </si>
  <si>
    <t>Function-based next generation emulation</t>
  </si>
  <si>
    <t>Wood Inc</t>
  </si>
  <si>
    <t>Re-engineered composite focus group</t>
  </si>
  <si>
    <t>Riley, Cohen and Goodman</t>
  </si>
  <si>
    <t>Profound mission-critical function</t>
  </si>
  <si>
    <t>Green, Robinson and Ho</t>
  </si>
  <si>
    <t>De-engineered zero-defect open system</t>
  </si>
  <si>
    <t>Black-Graham</t>
  </si>
  <si>
    <t>Operative hybrid utilization</t>
  </si>
  <si>
    <t>Robbins Group</t>
  </si>
  <si>
    <t>Function-based interactive matrix</t>
  </si>
  <si>
    <t>Mason, Case and May</t>
  </si>
  <si>
    <t>Optimized content-based collaboration</t>
  </si>
  <si>
    <t>Harris, Russell and Mitchell</t>
  </si>
  <si>
    <t>User-centric cohesive policy</t>
  </si>
  <si>
    <t>Rodriguez-Robinson</t>
  </si>
  <si>
    <t>Ergonomic methodical hub</t>
  </si>
  <si>
    <t>Peck, Higgins and Smith</t>
  </si>
  <si>
    <t>Devolved disintermediate encryption</t>
  </si>
  <si>
    <t>Nunez-King</t>
  </si>
  <si>
    <t>Phased clear-thinking policy</t>
  </si>
  <si>
    <t>Seamless solution-oriented capacity</t>
  </si>
  <si>
    <t>Howard-Douglas</t>
  </si>
  <si>
    <t>Organized human-resource attitude</t>
  </si>
  <si>
    <t>Gonzalez-White</t>
  </si>
  <si>
    <t>Open-architected disintermediate budgetary management</t>
  </si>
  <si>
    <t>Lopez-King</t>
  </si>
  <si>
    <t>Multi-lateral radical solution</t>
  </si>
  <si>
    <t>Glover-Nelson</t>
  </si>
  <si>
    <t>Inverse context-sensitive info-mediaries</t>
  </si>
  <si>
    <t>Garner and Sons</t>
  </si>
  <si>
    <t>Versatile neutral workforce</t>
  </si>
  <si>
    <t>Sellers, Roach and Garrison</t>
  </si>
  <si>
    <t>Multi-tiered systematic knowledge user</t>
  </si>
  <si>
    <t>Herrera, Bennett and Silva</t>
  </si>
  <si>
    <t>Programmable multi-state algorithm</t>
  </si>
  <si>
    <t>Thomas, Clay and Mendoza</t>
  </si>
  <si>
    <t>Multi-channeled reciprocal interface</t>
  </si>
  <si>
    <t>Ayala Group</t>
  </si>
  <si>
    <t>Right-sized maximized migration</t>
  </si>
  <si>
    <t>Huerta, Roberts and Dickerson</t>
  </si>
  <si>
    <t>Self-enabling value-added artificial intelligence</t>
  </si>
  <si>
    <t>Vision-oriented interactive solution</t>
  </si>
  <si>
    <t>Bailey, Nguyen and Martinez</t>
  </si>
  <si>
    <t>Fundamental user-facing productivity</t>
  </si>
  <si>
    <t>Williams, Martin and Meyer</t>
  </si>
  <si>
    <t>Innovative well-modulated capability</t>
  </si>
  <si>
    <t>Huff-Johnson</t>
  </si>
  <si>
    <t>Universal fault-tolerant orchestration</t>
  </si>
  <si>
    <t>Diaz-Little</t>
  </si>
  <si>
    <t>Grass-roots executive synergy</t>
  </si>
  <si>
    <t>Freeman-French</t>
  </si>
  <si>
    <t>Multi-layered optimal application</t>
  </si>
  <si>
    <t>Beck-Weber</t>
  </si>
  <si>
    <t>Business-focused full-range core</t>
  </si>
  <si>
    <t>Lewis-Jacobson</t>
  </si>
  <si>
    <t>Exclusive system-worthy Graphic Interface</t>
  </si>
  <si>
    <t>Logan-Curtis</t>
  </si>
  <si>
    <t>Enhanced optimal ability</t>
  </si>
  <si>
    <t>Chan, Washington and Callahan</t>
  </si>
  <si>
    <t>Optional zero administration neural-net</t>
  </si>
  <si>
    <t>Wilson Group</t>
  </si>
  <si>
    <t>Ameliorated foreground focus group</t>
  </si>
  <si>
    <t>Gardner, Ryan and Gutierrez</t>
  </si>
  <si>
    <t>Triple-buffered multi-tasking matrices</t>
  </si>
  <si>
    <t>Hernandez Inc</t>
  </si>
  <si>
    <t>Versatile dedicated migration</t>
  </si>
  <si>
    <t>Ortiz-Roberts</t>
  </si>
  <si>
    <t>Devolved foreground customer loyalty</t>
  </si>
  <si>
    <t>Reduced reciprocal focus group</t>
  </si>
  <si>
    <t>Morrow Inc</t>
  </si>
  <si>
    <t>Networked global migration</t>
  </si>
  <si>
    <t>Erickson-Rogers</t>
  </si>
  <si>
    <t>De-engineered even-keeled definition</t>
  </si>
  <si>
    <t>Leach, Rich and Price</t>
  </si>
  <si>
    <t>Implemented bi-directional flexibility</t>
  </si>
  <si>
    <t>Manning-Hamilton</t>
  </si>
  <si>
    <t>Vision-oriented scalable definition</t>
  </si>
  <si>
    <t>Butler LLC</t>
  </si>
  <si>
    <t>Future-proofed upward-trending migration</t>
  </si>
  <si>
    <t>Ball LLC</t>
  </si>
  <si>
    <t>Right-sized full-range throughput</t>
  </si>
  <si>
    <t>Taylor, Santiago and Flores</t>
  </si>
  <si>
    <t>Polarized composite customer loyalty</t>
  </si>
  <si>
    <t>Hernandez, Norton and Kelley</t>
  </si>
  <si>
    <t>Expanded eco-centric policy</t>
  </si>
  <si>
    <t>id</t>
  </si>
  <si>
    <t>percent_funded</t>
  </si>
  <si>
    <t>average_donation</t>
  </si>
  <si>
    <t>category</t>
  </si>
  <si>
    <t>food</t>
  </si>
  <si>
    <t>food trucks</t>
  </si>
  <si>
    <t>music</t>
  </si>
  <si>
    <t>rock</t>
  </si>
  <si>
    <t>technology</t>
  </si>
  <si>
    <t>web</t>
  </si>
  <si>
    <t>theater</t>
  </si>
  <si>
    <t>plays</t>
  </si>
  <si>
    <t>film &amp; video</t>
  </si>
  <si>
    <t>documentary</t>
  </si>
  <si>
    <t>electric music</t>
  </si>
  <si>
    <t>drama</t>
  </si>
  <si>
    <t>indie rock</t>
  </si>
  <si>
    <t>wearables</t>
  </si>
  <si>
    <t>publishing</t>
  </si>
  <si>
    <t>nonfiction</t>
  </si>
  <si>
    <t>animation</t>
  </si>
  <si>
    <t>games</t>
  </si>
  <si>
    <t>video games</t>
  </si>
  <si>
    <t>shorts</t>
  </si>
  <si>
    <t>fiction</t>
  </si>
  <si>
    <t>photography</t>
  </si>
  <si>
    <t>photography books</t>
  </si>
  <si>
    <t>radio &amp; podcasts</t>
  </si>
  <si>
    <t>metal</t>
  </si>
  <si>
    <t>jazz</t>
  </si>
  <si>
    <t>translations</t>
  </si>
  <si>
    <t>television</t>
  </si>
  <si>
    <t>mobile games</t>
  </si>
  <si>
    <t>world music</t>
  </si>
  <si>
    <t>science fiction</t>
  </si>
  <si>
    <t>journalism</t>
  </si>
  <si>
    <t>audio</t>
  </si>
  <si>
    <t>sub-category</t>
  </si>
  <si>
    <t>Row Labels</t>
  </si>
  <si>
    <t>Grand Total</t>
  </si>
  <si>
    <t>Column Labels</t>
  </si>
  <si>
    <t>Count of outcome</t>
  </si>
  <si>
    <t>All</t>
  </si>
  <si>
    <t>date created</t>
  </si>
  <si>
    <t>date ended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</si>
  <si>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</si>
  <si>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</si>
  <si>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</si>
  <si>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</si>
  <si>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</si>
  <si>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</si>
  <si>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</si>
  <si>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</si>
  <si>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</si>
  <si>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</si>
  <si>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</si>
  <si>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</si>
  <si>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2019</t>
  </si>
  <si>
    <t>date created (Year)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</si>
  <si>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</si>
  <si>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</si>
  <si>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</si>
  <si>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</si>
  <si>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</si>
  <si>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</si>
  <si>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</si>
  <si>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</si>
  <si>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</si>
  <si>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</si>
  <si>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</si>
  <si>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</si>
  <si>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</si>
  <si>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</si>
  <si>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</si>
  <si>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</si>
  <si>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</si>
  <si>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</si>
  <si>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</si>
  <si>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</si>
  <si>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 Successful</t>
  </si>
  <si>
    <t>Backers</t>
  </si>
  <si>
    <t>Outcome Failed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</si>
  <si>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</si>
  <si>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</si>
  <si>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</si>
  <si>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</si>
  <si>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</si>
  <si>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</si>
  <si>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</si>
  <si>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</si>
  <si>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</si>
  <si>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</si>
  <si>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</si>
  <si>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</si>
  <si>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</si>
  <si>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</si>
  <si>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</si>
  <si>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</si>
  <si>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</si>
  <si>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</si>
  <si>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</si>
  <si>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</si>
  <si>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</si>
  <si>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</si>
  <si>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</si>
  <si>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</si>
  <si>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</si>
  <si>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</si>
  <si>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</si>
  <si>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</si>
  <si>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</si>
  <si>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</si>
  <si>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</si>
  <si>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</si>
  <si>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</si>
  <si>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</si>
  <si>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</si>
  <si>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</si>
  <si>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</si>
  <si>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</si>
  <si>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</si>
  <si>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</si>
  <si>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</si>
  <si>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</si>
  <si>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</si>
  <si>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</si>
  <si>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</si>
  <si>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</si>
  <si>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</si>
  <si>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</si>
  <si>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</si>
  <si>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</si>
  <si>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</si>
  <si>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</si>
  <si>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</si>
  <si>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</si>
  <si>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</si>
  <si>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</si>
  <si>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</si>
  <si>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</si>
  <si>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</si>
  <si>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</si>
  <si>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</si>
  <si>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</si>
  <si>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</si>
  <si>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</si>
  <si>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</si>
  <si>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</si>
  <si>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</si>
  <si>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</si>
  <si>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</si>
  <si>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</si>
  <si>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</si>
  <si>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</si>
  <si>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</si>
  <si>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</si>
  <si>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</si>
  <si>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</si>
  <si>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</si>
  <si>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</si>
  <si>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</si>
  <si>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</si>
  <si>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</si>
  <si>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</si>
  <si>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</si>
  <si>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</si>
  <si>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</si>
  <si>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</si>
  <si>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</si>
  <si>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</si>
  <si>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</si>
  <si>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</si>
  <si>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</si>
  <si>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</si>
  <si>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</si>
  <si>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</si>
  <si>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</si>
  <si>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</si>
  <si>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</si>
  <si>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</si>
  <si>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</si>
  <si>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</si>
  <si>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</si>
  <si>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</si>
  <si>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</si>
  <si>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</si>
  <si>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</si>
  <si>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</si>
  <si>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</si>
  <si>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</si>
  <si>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</si>
  <si>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</si>
  <si>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</si>
  <si>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</si>
  <si>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</si>
  <si>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</si>
  <si>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</si>
  <si>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</si>
  <si>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</si>
  <si>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</si>
  <si>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</si>
  <si>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</si>
  <si>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</si>
  <si>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</si>
  <si>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</si>
  <si>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</si>
  <si>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</si>
  <si>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</si>
  <si>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</si>
  <si>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</si>
  <si>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</si>
  <si>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</si>
  <si>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</si>
  <si>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</si>
  <si>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</si>
  <si>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</si>
  <si>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</si>
  <si>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</si>
  <si>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</si>
  <si>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</si>
  <si>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</si>
  <si>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</si>
  <si>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</si>
  <si>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</si>
  <si>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</si>
  <si>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</si>
  <si>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</si>
  <si>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</si>
  <si>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</si>
  <si>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</si>
  <si>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</si>
  <si>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</si>
  <si>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</si>
  <si>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</si>
  <si>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</si>
  <si>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</si>
  <si>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</si>
  <si>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</si>
  <si>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</si>
  <si>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</si>
  <si>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</si>
  <si>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</si>
  <si>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</si>
  <si>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</si>
  <si>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</si>
  <si>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</si>
  <si>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</si>
  <si>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</si>
  <si>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</si>
  <si>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</si>
  <si>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</si>
  <si>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</si>
  <si>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</si>
  <si>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</si>
  <si>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</si>
  <si>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</si>
  <si>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</si>
  <si>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</si>
  <si>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</si>
  <si>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</si>
  <si>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</si>
  <si>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</si>
  <si>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</si>
  <si>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</si>
  <si>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</si>
  <si>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</si>
  <si>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</si>
  <si>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</si>
  <si>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</si>
  <si>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</si>
  <si>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</si>
  <si>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</si>
  <si>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</si>
  <si>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</si>
  <si>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</si>
  <si>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</si>
  <si>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</si>
  <si>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</si>
  <si>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</si>
  <si>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</si>
  <si>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</si>
  <si>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</si>
  <si>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</si>
  <si>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</si>
  <si>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</si>
  <si>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</si>
  <si>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</si>
  <si>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</si>
  <si>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</si>
  <si>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</si>
  <si>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</si>
  <si>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</si>
  <si>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</si>
  <si>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</si>
  <si>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</si>
  <si>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</si>
  <si>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</si>
  <si>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</si>
  <si>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</si>
  <si>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</si>
  <si>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</si>
  <si>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</si>
  <si>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</si>
  <si>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</si>
  <si>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</si>
  <si>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</si>
  <si>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</si>
  <si>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</si>
  <si>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</si>
  <si>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</si>
  <si>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</si>
  <si>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</si>
  <si>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</si>
  <si>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</si>
  <si>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</si>
  <si>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</si>
  <si>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</si>
  <si>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</si>
  <si>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</si>
  <si>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</si>
  <si>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</si>
  <si>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</si>
  <si>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</si>
  <si>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</si>
  <si>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</si>
  <si>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</si>
  <si>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</si>
  <si>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</si>
  <si>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</si>
  <si>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</si>
  <si>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</si>
  <si>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</si>
  <si>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</si>
  <si>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</si>
  <si>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</si>
  <si>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</si>
  <si>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</si>
  <si>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</si>
  <si>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</si>
  <si>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</si>
  <si>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</si>
  <si>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</si>
  <si>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</si>
  <si>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</si>
  <si>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</si>
  <si>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</si>
  <si>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</si>
  <si>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</si>
  <si>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</si>
  <si>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</si>
  <si>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</si>
  <si>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</si>
  <si>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</si>
  <si>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</si>
  <si>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</si>
  <si>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</si>
  <si>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</si>
  <si>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</si>
  <si>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</si>
  <si>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</si>
  <si>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</si>
  <si>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</si>
  <si>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</si>
  <si>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</si>
  <si>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</si>
  <si>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</si>
  <si>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</si>
  <si>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</si>
  <si>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</si>
  <si>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</si>
  <si>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</si>
  <si>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</si>
  <si>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</si>
  <si>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</si>
  <si>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</si>
  <si>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</si>
  <si>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</si>
  <si>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</si>
  <si>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</si>
  <si>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</si>
  <si>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</si>
  <si>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</si>
  <si>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</si>
  <si>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</si>
  <si>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</si>
  <si>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</si>
  <si>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</si>
  <si>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</si>
  <si>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</si>
  <si>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</si>
  <si>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</si>
  <si>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</si>
  <si>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</si>
  <si>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</si>
  <si>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</si>
  <si>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</si>
  <si>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</si>
  <si>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</si>
  <si>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</si>
  <si>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</si>
  <si>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</si>
  <si>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</si>
  <si>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</si>
  <si>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</si>
  <si>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</si>
  <si>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</si>
  <si>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</si>
  <si>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</si>
  <si>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</si>
  <si>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</si>
  <si>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</si>
  <si>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</si>
  <si>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</si>
  <si>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</si>
  <si>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</si>
  <si>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</si>
  <si>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</si>
  <si>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</si>
  <si>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</si>
  <si>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</si>
  <si>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</si>
  <si>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</si>
  <si>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</si>
  <si>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</si>
  <si>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</si>
  <si>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</si>
  <si>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</si>
  <si>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</si>
  <si>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</si>
  <si>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</si>
  <si>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</si>
  <si>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</si>
  <si>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</si>
  <si>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</si>
  <si>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</si>
  <si>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</si>
  <si>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</si>
  <si>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</si>
  <si>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</si>
  <si>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</si>
  <si>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</si>
  <si>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</si>
  <si>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</si>
  <si>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</si>
  <si>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</si>
  <si>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</si>
  <si>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</si>
  <si>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</si>
  <si>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</si>
  <si>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</si>
  <si>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</si>
  <si>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</si>
  <si>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</si>
  <si>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</si>
  <si>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</si>
  <si>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</si>
  <si>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</si>
  <si>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</si>
  <si>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</si>
  <si>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</si>
  <si>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</si>
  <si>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</si>
  <si>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</si>
  <si>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</si>
  <si>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</si>
  <si>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</si>
  <si>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</si>
  <si>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</si>
  <si>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</si>
  <si>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</si>
  <si>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</si>
  <si>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</si>
  <si>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</si>
  <si>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</si>
  <si>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</si>
  <si>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</si>
  <si>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</si>
  <si>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</si>
  <si>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</si>
  <si>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</si>
  <si>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</si>
  <si>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</si>
  <si>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</si>
  <si>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</si>
  <si>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</si>
  <si>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</si>
  <si>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</si>
  <si>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</si>
  <si>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</si>
  <si>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</si>
  <si>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</si>
  <si>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</si>
  <si>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</si>
  <si>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</si>
  <si>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</si>
  <si>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</si>
  <si>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</si>
  <si>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</si>
  <si>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</si>
  <si>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</si>
  <si>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</si>
  <si>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</si>
  <si>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</si>
  <si>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</si>
  <si>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</si>
  <si>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</si>
  <si>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</si>
  <si>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</si>
  <si>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</si>
  <si>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</si>
  <si>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</si>
  <si>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</si>
  <si>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</si>
  <si>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</si>
  <si>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</si>
  <si>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</si>
  <si>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</si>
  <si>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</si>
  <si>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</si>
  <si>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</si>
  <si>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</si>
  <si>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</si>
  <si>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</si>
  <si>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</si>
  <si>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</si>
  <si>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</si>
  <si>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</si>
  <si>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</si>
  <si>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</si>
  <si>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</si>
  <si>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</si>
  <si>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</si>
  <si>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</si>
  <si>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</si>
  <si>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</si>
  <si>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</si>
  <si>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</si>
  <si>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</si>
  <si>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</si>
  <si>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</si>
  <si>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</si>
  <si>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</si>
  <si>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</si>
  <si>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</si>
  <si>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</si>
  <si>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</si>
  <si>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</si>
  <si>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</si>
  <si>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</si>
  <si>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</si>
  <si>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</si>
  <si>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</si>
  <si>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</si>
  <si>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</si>
  <si>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</si>
  <si>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</si>
  <si>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</si>
  <si>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</si>
  <si>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</si>
  <si>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</si>
  <si>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</si>
  <si>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</si>
  <si>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</si>
  <si>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</si>
  <si>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</si>
  <si>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</si>
  <si>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</si>
  <si>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</si>
  <si>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</si>
  <si>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</si>
  <si>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</si>
  <si>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</si>
  <si>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</si>
  <si>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</si>
  <si>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</si>
  <si>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</si>
  <si>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</si>
  <si>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</si>
  <si>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</si>
  <si>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</si>
  <si>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</si>
  <si>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</si>
  <si>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</si>
  <si>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</si>
  <si>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</si>
  <si>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</si>
  <si>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</si>
  <si>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</si>
  <si>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</si>
  <si>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</si>
  <si>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</si>
  <si>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</si>
  <si>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</si>
  <si>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</si>
  <si>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</si>
  <si>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</si>
  <si>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</si>
  <si>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</si>
  <si>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</si>
  <si>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</si>
  <si>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</si>
  <si>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</si>
  <si>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</si>
  <si>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</si>
  <si>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</si>
  <si>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</si>
  <si>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</si>
  <si>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</si>
  <si>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</si>
  <si>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</si>
  <si>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</si>
  <si>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</si>
  <si>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</si>
  <si>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</si>
  <si>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</si>
  <si>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</si>
  <si>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</si>
  <si>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</si>
  <si>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</si>
  <si>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</si>
  <si>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</si>
  <si>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</si>
  <si>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</si>
  <si>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</si>
  <si>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</si>
  <si>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</si>
  <si>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</si>
  <si>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</si>
  <si>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</si>
  <si>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</si>
  <si>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</si>
  <si>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</si>
  <si>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</si>
  <si>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</si>
  <si>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</si>
  <si>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</si>
  <si>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</si>
  <si>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</si>
  <si>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</si>
  <si>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</si>
  <si>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</si>
  <si>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</si>
  <si>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</si>
  <si>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</si>
  <si>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</si>
  <si>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</si>
  <si>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</si>
  <si>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</si>
  <si>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</si>
  <si>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</si>
  <si>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</si>
  <si>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</si>
  <si>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</si>
  <si>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</si>
  <si>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</si>
  <si>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</si>
  <si>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</si>
  <si>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</si>
  <si>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</si>
  <si>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</si>
  <si>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</si>
  <si>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</si>
  <si>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</si>
  <si>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</si>
  <si>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</si>
  <si>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</si>
  <si>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</si>
  <si>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</si>
  <si>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</si>
  <si>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</si>
  <si>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</si>
  <si>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</si>
  <si>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</si>
  <si>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</si>
  <si>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</si>
  <si>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</si>
  <si>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</si>
  <si>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</si>
  <si>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</si>
  <si>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</si>
  <si>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</si>
  <si>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</si>
  <si>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</si>
  <si>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</si>
  <si>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</si>
  <si>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</si>
  <si>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</si>
  <si>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</si>
  <si>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</si>
  <si>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</si>
  <si>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</si>
  <si>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</si>
  <si>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</si>
  <si>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</si>
  <si>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</si>
  <si>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</si>
  <si>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</si>
  <si>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</si>
  <si>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</si>
  <si>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</si>
  <si>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</si>
  <si>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</si>
  <si>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</si>
  <si>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</si>
  <si>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</si>
  <si>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</si>
  <si>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</si>
  <si>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</si>
  <si>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</si>
  <si>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</si>
  <si>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</si>
  <si>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</si>
  <si>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</si>
  <si>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</si>
  <si>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</si>
  <si>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</si>
  <si>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</si>
  <si>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</si>
  <si>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</si>
  <si>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</si>
  <si>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</si>
  <si>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</si>
  <si>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</si>
  <si>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</si>
  <si>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</si>
  <si>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</si>
  <si>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</si>
  <si>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</si>
  <si>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</si>
  <si>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</si>
  <si>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</si>
  <si>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</si>
  <si>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</si>
  <si>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</si>
  <si>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</si>
  <si>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</si>
  <si>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</si>
  <si>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</si>
  <si>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</si>
  <si>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</si>
  <si>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</si>
  <si>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</si>
  <si>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</si>
  <si>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</si>
  <si>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</si>
  <si>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</si>
  <si>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</si>
  <si>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</si>
  <si>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</si>
  <si>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</si>
  <si>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</si>
  <si>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</si>
  <si>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</si>
  <si>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</si>
  <si>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</si>
  <si>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</si>
  <si>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</si>
  <si>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</si>
  <si>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</si>
  <si>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</si>
  <si>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</si>
  <si>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</si>
  <si>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</si>
  <si>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</si>
  <si>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</si>
  <si>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</si>
  <si>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</si>
  <si>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</si>
  <si>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</si>
  <si>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</si>
  <si>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</si>
  <si>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</si>
  <si>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</si>
  <si>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</si>
  <si>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</si>
  <si>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</si>
  <si>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</si>
  <si>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</si>
  <si>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</si>
  <si>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</si>
  <si>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</si>
  <si>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</si>
  <si>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</si>
  <si>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</si>
  <si>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</si>
  <si>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</si>
  <si>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</si>
  <si>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</si>
  <si>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</si>
  <si>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</si>
  <si>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</si>
  <si>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</si>
  <si>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</si>
  <si>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</si>
  <si>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</si>
  <si>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</si>
  <si>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</si>
  <si>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</si>
  <si>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</si>
  <si>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</si>
  <si>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</si>
  <si>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</si>
  <si>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</si>
  <si>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</si>
  <si>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</si>
  <si>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</si>
  <si>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</si>
  <si>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</si>
  <si>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</si>
  <si>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</si>
  <si>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</si>
  <si>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</si>
  <si>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</si>
  <si>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</si>
  <si>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</si>
  <si>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</si>
  <si>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</si>
  <si>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</si>
  <si>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</si>
  <si>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</si>
  <si>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</si>
  <si>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</si>
  <si>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</si>
  <si>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</si>
  <si>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</si>
  <si>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</si>
  <si>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</si>
  <si>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</si>
  <si>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</si>
  <si>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</si>
  <si>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</si>
  <si>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</si>
  <si>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</si>
  <si>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</si>
  <si>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</si>
  <si>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</si>
  <si>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</si>
  <si>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</si>
  <si>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</si>
  <si>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</si>
  <si>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</si>
  <si>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</si>
  <si>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</si>
  <si>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</si>
  <si>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</si>
  <si>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</si>
  <si>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</si>
  <si>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</si>
  <si>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</si>
  <si>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</si>
  <si>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</si>
  <si>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</si>
  <si>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</si>
  <si>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</si>
  <si>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</si>
  <si>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</si>
  <si>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</si>
  <si>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</si>
  <si>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</si>
  <si>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</si>
  <si>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</si>
  <si>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</si>
  <si>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</si>
  <si>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</si>
  <si>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</si>
  <si>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</si>
  <si>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</si>
  <si>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</si>
  <si>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</si>
  <si>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</si>
  <si>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</si>
  <si>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</si>
  <si>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</si>
  <si>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</si>
  <si>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</si>
  <si>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</si>
  <si>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</si>
  <si>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</si>
  <si>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</si>
  <si>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</si>
  <si>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</si>
  <si>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</si>
  <si>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</si>
  <si>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</si>
  <si>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</si>
  <si>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</si>
  <si>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</si>
  <si>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</si>
  <si>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</si>
  <si>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</si>
  <si>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</si>
  <si>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</si>
  <si>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</si>
  <si>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</si>
  <si>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</si>
  <si>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</si>
  <si>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</si>
  <si>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</si>
  <si>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</si>
  <si>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</si>
  <si>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</si>
  <si>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</si>
  <si>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</si>
  <si>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</si>
  <si>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</si>
  <si>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</si>
  <si>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</si>
  <si>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</si>
  <si>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</si>
  <si>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</si>
  <si>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</si>
  <si>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</si>
  <si>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</si>
  <si>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</si>
  <si>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</si>
  <si>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</si>
  <si>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</si>
  <si>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</si>
  <si>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</si>
  <si>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</si>
  <si>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</si>
  <si>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</si>
  <si>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</si>
  <si>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</si>
  <si>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</si>
  <si>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</si>
  <si>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</si>
  <si>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</si>
  <si>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</si>
  <si>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</si>
  <si>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</si>
  <si>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</si>
  <si>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</si>
  <si>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</si>
  <si>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</si>
  <si>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</si>
  <si>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</si>
  <si>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</si>
  <si>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</si>
  <si>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</si>
  <si>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</si>
  <si>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</si>
  <si>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</si>
  <si>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</si>
  <si>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</si>
  <si>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</si>
  <si>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</si>
  <si>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</si>
  <si>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</si>
  <si>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</si>
  <si>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</si>
  <si>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</si>
  <si>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</si>
  <si>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</si>
  <si>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</si>
  <si>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</si>
  <si>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</si>
  <si>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</si>
  <si>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</si>
  <si>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</si>
  <si>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</si>
  <si>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</si>
  <si>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</si>
  <si>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</si>
  <si>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</si>
  <si>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</si>
  <si>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</si>
  <si>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</si>
  <si>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</si>
  <si>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</si>
  <si>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</si>
  <si>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</si>
  <si>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</si>
  <si>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</si>
  <si>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</si>
  <si>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</si>
  <si>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</si>
  <si>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</si>
  <si>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</si>
  <si>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</si>
  <si>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</si>
  <si>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</si>
  <si>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</si>
  <si>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</si>
  <si>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</si>
  <si>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</si>
  <si>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</si>
  <si>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</si>
  <si>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</si>
  <si>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</si>
  <si>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</si>
  <si>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</si>
  <si>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</si>
  <si>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</si>
  <si>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</si>
  <si>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</si>
  <si>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</si>
  <si>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</si>
  <si>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</si>
  <si>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</si>
  <si>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</si>
  <si>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</si>
  <si>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</si>
  <si>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</si>
  <si>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</si>
  <si>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</si>
  <si>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</si>
  <si>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</si>
  <si>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</si>
  <si>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</si>
  <si>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</si>
  <si>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</si>
  <si>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</si>
  <si>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</si>
  <si>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</si>
  <si>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</si>
  <si>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</si>
  <si>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</si>
  <si>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</si>
  <si>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</si>
  <si>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</si>
  <si>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</si>
  <si>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</si>
  <si>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</si>
  <si>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</si>
  <si>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</si>
  <si>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</si>
  <si>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</si>
  <si>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</si>
  <si>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</si>
  <si>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</si>
  <si>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</si>
  <si>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</si>
  <si>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</si>
  <si>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</si>
  <si>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</si>
  <si>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</si>
  <si>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</si>
  <si>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</si>
  <si>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</si>
  <si>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</si>
  <si>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</si>
  <si>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</si>
  <si>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</si>
  <si>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</si>
  <si>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</si>
  <si>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</si>
  <si>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</si>
  <si>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</si>
  <si>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</si>
  <si>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</si>
  <si>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</si>
  <si>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</si>
  <si>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</si>
  <si>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</si>
  <si>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</si>
  <si>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</si>
  <si>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</si>
  <si>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</si>
  <si>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</si>
  <si>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</si>
  <si>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</si>
  <si>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</si>
  <si>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</si>
  <si>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</si>
  <si>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</si>
  <si>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</si>
  <si>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</si>
  <si>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</si>
  <si>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</si>
  <si>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</si>
  <si>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</si>
  <si>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</si>
  <si>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</si>
  <si>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</si>
  <si>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</si>
  <si>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</si>
  <si>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</si>
  <si>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</si>
  <si>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</si>
  <si>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</si>
  <si>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</si>
  <si>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</si>
  <si>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</si>
  <si>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</si>
  <si>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</si>
  <si>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</si>
  <si>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</si>
  <si>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</si>
  <si>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</si>
  <si>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</si>
  <si>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</si>
  <si>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</si>
  <si>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</si>
  <si>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</si>
  <si>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</si>
  <si>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</si>
  <si>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</si>
  <si>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</si>
  <si>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</si>
  <si>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</si>
  <si>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</si>
  <si>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</si>
  <si>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</si>
  <si>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</si>
  <si>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</si>
  <si>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</si>
  <si>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</si>
  <si>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</si>
  <si>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</si>
  <si>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</si>
  <si>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</si>
  <si>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</si>
  <si>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</si>
  <si>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</si>
  <si>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</si>
  <si>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</si>
  <si>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</si>
  <si>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</si>
  <si>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</si>
  <si>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</si>
  <si>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</si>
  <si>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</si>
  <si>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</si>
  <si>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</si>
  <si>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</si>
  <si>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</si>
  <si>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</si>
  <si>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</si>
  <si>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</si>
  <si>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</si>
  <si>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</si>
  <si>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</si>
  <si>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</si>
  <si>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</si>
  <si>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</si>
  <si>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</si>
  <si>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</si>
  <si>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</si>
  <si>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</si>
  <si>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</si>
  <si>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</si>
  <si>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</si>
  <si>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</si>
  <si>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</si>
  <si>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</si>
  <si>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</si>
  <si>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</si>
  <si>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</si>
  <si>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</si>
  <si>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</si>
  <si>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</si>
  <si>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</si>
  <si>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</si>
  <si>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</si>
  <si>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</si>
  <si>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</si>
  <si>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</si>
  <si>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</si>
  <si>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</si>
  <si>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</si>
  <si>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</si>
  <si>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</si>
  <si>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</si>
  <si>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</si>
  <si>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</si>
  <si>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</si>
  <si>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</si>
  <si>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</si>
  <si>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</si>
  <si>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</si>
  <si>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</si>
  <si>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</si>
  <si>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</si>
  <si>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</si>
  <si>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</si>
  <si>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</si>
  <si>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</si>
  <si>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</si>
  <si>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</si>
  <si>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</si>
  <si>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</si>
  <si>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</si>
  <si>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</si>
  <si>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</si>
  <si>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</si>
  <si>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</si>
  <si>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</si>
  <si>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</si>
  <si>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</si>
  <si>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</si>
  <si>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</si>
  <si>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</si>
  <si>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</si>
  <si>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</si>
  <si>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</si>
  <si>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</si>
  <si>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</si>
  <si>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</si>
  <si>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</si>
  <si>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</si>
  <si>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</si>
  <si>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</si>
  <si>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</si>
  <si>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</si>
  <si>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</si>
  <si>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</si>
  <si>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</si>
  <si>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</si>
  <si>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</si>
  <si>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</si>
  <si>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</si>
  <si>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</si>
  <si>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</si>
  <si>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</si>
  <si>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</si>
  <si>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</si>
  <si>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</si>
  <si>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</si>
  <si>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</si>
  <si>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</si>
  <si>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</si>
  <si>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</si>
  <si>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</si>
  <si>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</si>
  <si>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</si>
  <si>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</si>
  <si>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</si>
  <si>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</si>
  <si>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</si>
  <si>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</si>
  <si>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</si>
  <si>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</si>
  <si>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</si>
  <si>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</si>
  <si>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</si>
  <si>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</si>
  <si>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</si>
  <si>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</si>
  <si>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</si>
  <si>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</si>
  <si>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</si>
  <si>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</si>
  <si>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</si>
  <si>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</si>
  <si>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</si>
  <si>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</si>
  <si>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</si>
  <si>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</si>
  <si>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</si>
  <si>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</si>
  <si>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</si>
  <si>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</si>
  <si>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</si>
  <si>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</si>
  <si>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</si>
  <si>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</si>
  <si>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</si>
  <si>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</si>
  <si>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</si>
  <si>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</si>
  <si>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</si>
  <si>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</si>
  <si>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</si>
  <si>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</si>
  <si>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</si>
  <si>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</si>
  <si>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</si>
  <si>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</si>
  <si>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</si>
  <si>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</si>
  <si>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</si>
  <si>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</si>
  <si>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</si>
  <si>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</si>
  <si>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</si>
  <si>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</si>
  <si>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</si>
  <si>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</si>
  <si>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</si>
  <si>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</si>
  <si>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</si>
  <si>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</si>
  <si>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</si>
  <si>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</si>
  <si>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</si>
  <si>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</si>
  <si>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</si>
  <si>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</si>
  <si>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</si>
  <si>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</si>
  <si>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</si>
  <si>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</si>
  <si>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</si>
  <si>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</si>
  <si>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</si>
  <si>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</si>
  <si>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</si>
  <si>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</si>
  <si>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</si>
  <si>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</si>
  <si>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</si>
  <si>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</si>
  <si>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</si>
  <si>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</si>
  <si>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</si>
  <si>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</si>
  <si>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</si>
  <si>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</si>
  <si>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</si>
  <si>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</si>
  <si>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</si>
  <si>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</si>
  <si>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</si>
  <si>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</si>
  <si>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</si>
  <si>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</si>
  <si>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</si>
  <si>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</si>
  <si>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</si>
  <si>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</si>
  <si>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</si>
  <si>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</si>
  <si>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</si>
  <si>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</si>
  <si>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</si>
  <si>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</si>
  <si>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</si>
  <si>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</si>
  <si>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</si>
  <si>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</si>
  <si>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</si>
  <si>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</si>
  <si>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</si>
  <si>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</si>
  <si>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</si>
  <si>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</si>
  <si>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</si>
  <si>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</si>
  <si>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</si>
  <si>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</si>
  <si>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</si>
  <si>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</si>
  <si>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</si>
  <si>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</si>
  <si>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</si>
  <si>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</si>
  <si>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</si>
  <si>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</si>
  <si>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</si>
  <si>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</si>
  <si>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</si>
  <si>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</si>
  <si>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</si>
  <si>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</si>
  <si>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</si>
  <si>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</si>
  <si>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</si>
  <si>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</si>
  <si>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</si>
  <si>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</si>
  <si>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</si>
  <si>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</si>
  <si>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</si>
  <si>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</si>
  <si>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</si>
  <si>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</si>
  <si>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</si>
  <si>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</si>
  <si>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</si>
  <si>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</si>
  <si>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</si>
  <si>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</si>
  <si>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</si>
  <si>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</si>
  <si>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</si>
  <si>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</si>
  <si>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</si>
  <si>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</si>
  <si>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</si>
  <si>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</si>
  <si>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</si>
  <si>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</si>
  <si>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</si>
  <si>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</si>
  <si>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</si>
  <si>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</si>
  <si>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</si>
  <si>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</si>
  <si>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</si>
  <si>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</si>
  <si>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</si>
  <si>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</si>
  <si>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</si>
  <si>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</si>
  <si>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</si>
  <si>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</si>
  <si>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</si>
  <si>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</si>
  <si>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</si>
  <si>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</si>
  <si>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</si>
  <si>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</si>
  <si>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</si>
  <si>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</si>
  <si>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</si>
  <si>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</si>
  <si>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</si>
  <si>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</si>
  <si>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</si>
  <si>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</si>
  <si>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</si>
  <si>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</si>
  <si>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</si>
  <si>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</si>
  <si>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</si>
  <si>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</si>
  <si>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</si>
  <si>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</si>
  <si>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</si>
  <si>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</si>
  <si>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</si>
  <si>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</si>
  <si>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</si>
  <si>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</si>
  <si>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</si>
  <si>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</si>
  <si>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</si>
  <si>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</si>
  <si>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</si>
  <si>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</si>
  <si>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</si>
  <si>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</si>
  <si>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</si>
  <si>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</si>
  <si>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</si>
  <si>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</si>
  <si>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</si>
  <si>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</si>
  <si>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</si>
  <si>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</si>
  <si>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</si>
  <si>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</si>
  <si>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</si>
  <si>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</si>
  <si>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</si>
  <si>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</si>
  <si>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</si>
  <si>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</si>
  <si>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</si>
  <si>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</si>
  <si>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</si>
  <si>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</si>
  <si>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</si>
  <si>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</si>
  <si>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</si>
  <si>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</si>
  <si>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</si>
  <si>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</si>
  <si>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</si>
  <si>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</si>
  <si>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</si>
  <si>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</si>
  <si>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</si>
  <si>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</si>
  <si>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</si>
  <si>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</si>
  <si>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</si>
  <si>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</si>
  <si>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</si>
  <si>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</si>
  <si>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</si>
  <si>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</si>
  <si>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</si>
  <si>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</si>
  <si>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</si>
  <si>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</si>
  <si>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</si>
  <si>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</si>
  <si>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</si>
  <si>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</si>
  <si>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</si>
  <si>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</si>
  <si>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</si>
  <si>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</si>
  <si>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</si>
  <si>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</si>
  <si>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</si>
  <si>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</si>
  <si>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</si>
  <si>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</si>
  <si>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</si>
  <si>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</si>
  <si>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</si>
  <si>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</si>
  <si>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</si>
  <si>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</si>
  <si>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</si>
  <si>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</si>
  <si>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</si>
  <si>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</si>
  <si>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</si>
  <si>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</si>
  <si>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</si>
  <si>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</si>
  <si>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</si>
  <si>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</si>
  <si>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</si>
  <si>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</si>
  <si>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</si>
  <si>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</si>
  <si>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</si>
  <si>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</si>
  <si>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</si>
  <si>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</si>
  <si>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</si>
  <si>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</si>
  <si>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</si>
  <si>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</si>
  <si>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</si>
  <si>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</si>
  <si>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</si>
  <si>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</si>
  <si>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</si>
  <si>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</si>
  <si>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</si>
  <si>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</si>
  <si>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</si>
  <si>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</si>
  <si>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</si>
  <si>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</si>
  <si>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</si>
  <si>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</si>
  <si>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</si>
  <si>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</si>
  <si>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</si>
  <si>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</si>
  <si>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</si>
  <si>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</si>
  <si>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</si>
  <si>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</si>
  <si>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</si>
  <si>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</si>
  <si>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</si>
  <si>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</si>
  <si>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</si>
  <si>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</si>
  <si>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</si>
  <si>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</si>
  <si>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</si>
  <si>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</si>
  <si>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</si>
  <si>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</si>
  <si>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</si>
  <si>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</si>
  <si>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</si>
  <si>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</si>
  <si>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</si>
  <si>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</si>
  <si>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</si>
  <si>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</si>
  <si>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</si>
  <si>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</si>
  <si>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</si>
  <si>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</si>
  <si>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</si>
  <si>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</si>
  <si>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</si>
  <si>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</si>
  <si>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</si>
  <si>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</si>
  <si>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</si>
  <si>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</si>
  <si>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</si>
  <si>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</si>
  <si>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</si>
  <si>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</si>
  <si>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</si>
  <si>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</si>
  <si>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</si>
  <si>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</si>
  <si>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</si>
  <si>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</si>
  <si>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</si>
  <si>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</si>
  <si>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</si>
  <si>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</si>
  <si>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</si>
  <si>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</si>
  <si>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</si>
  <si>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</si>
  <si>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</si>
  <si>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</si>
  <si>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</si>
  <si>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</si>
  <si>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</si>
  <si>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</si>
  <si>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</si>
  <si>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</si>
  <si>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</si>
  <si>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</si>
  <si>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</si>
  <si>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</si>
  <si>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</si>
  <si>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</si>
  <si>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</si>
  <si>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</si>
  <si>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</si>
  <si>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</si>
  <si>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</si>
  <si>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</si>
  <si>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</si>
  <si>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</si>
  <si>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</si>
  <si>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</si>
  <si>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</si>
  <si>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</si>
  <si>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</si>
  <si>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</si>
  <si>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</si>
  <si>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</si>
  <si>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</si>
  <si>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</si>
  <si>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</si>
  <si>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</si>
  <si>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</si>
  <si>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</si>
  <si>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</si>
  <si>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</si>
  <si>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</si>
  <si>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</si>
  <si>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</si>
  <si>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</si>
  <si>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</si>
  <si>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</si>
  <si>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</si>
  <si>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</si>
  <si>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</si>
  <si>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</si>
  <si>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</si>
  <si>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</si>
  <si>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</si>
  <si>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</si>
  <si>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</si>
  <si>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</si>
  <si>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</si>
  <si>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</si>
  <si>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</si>
  <si>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</si>
  <si>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</si>
  <si>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</si>
  <si>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</si>
  <si>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</si>
  <si>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</si>
  <si>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</si>
  <si>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</si>
  <si>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</si>
  <si>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</si>
  <si>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</si>
  <si>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</si>
  <si>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</si>
  <si>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</si>
  <si>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</si>
  <si>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</si>
  <si>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</si>
  <si>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</si>
  <si>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</si>
  <si>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</si>
  <si>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</si>
  <si>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</si>
  <si>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</si>
  <si>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</si>
  <si>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</si>
  <si>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</si>
  <si>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</si>
  <si>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</si>
  <si>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</si>
  <si>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</si>
  <si>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</si>
  <si>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</si>
  <si>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</si>
  <si>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</si>
  <si>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</si>
  <si>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</si>
  <si>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</si>
  <si>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</si>
  <si>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</si>
  <si>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</si>
  <si>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</si>
  <si>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</si>
  <si>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</si>
  <si>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</si>
  <si>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</si>
  <si>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</si>
  <si>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</si>
  <si>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</si>
  <si>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</si>
  <si>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</si>
  <si>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</si>
  <si>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</si>
  <si>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</si>
  <si>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</si>
  <si>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</si>
  <si>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</si>
  <si>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</si>
  <si>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</si>
  <si>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</si>
  <si>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</si>
  <si>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</si>
  <si>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</si>
  <si>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</si>
  <si>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</si>
  <si>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</si>
  <si>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</si>
  <si>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</si>
  <si>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</si>
  <si>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</si>
  <si>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</si>
  <si>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</si>
  <si>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</si>
  <si>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</si>
  <si>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</si>
  <si>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</si>
  <si>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</si>
  <si>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</si>
  <si>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</si>
  <si>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</si>
  <si>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</si>
  <si>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</si>
  <si>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</si>
  <si>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</si>
  <si>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</si>
  <si>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</si>
  <si>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</si>
  <si>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</si>
  <si>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</si>
  <si>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</si>
  <si>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</si>
  <si>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</si>
  <si>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</si>
  <si>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</si>
  <si>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</si>
  <si>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</si>
  <si>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</si>
  <si>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</si>
  <si>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</si>
  <si>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</si>
  <si>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</si>
  <si>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</si>
  <si>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</si>
  <si>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</si>
  <si>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</si>
  <si>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</si>
  <si>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</si>
  <si>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</si>
  <si>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</si>
  <si>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</si>
  <si>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</si>
  <si>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</si>
  <si>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</si>
  <si>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</si>
  <si>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</si>
  <si>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</si>
  <si>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</si>
  <si>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</si>
  <si>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</si>
  <si>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</si>
  <si>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</si>
  <si>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</si>
  <si>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</si>
  <si>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</si>
  <si>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</si>
  <si>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</si>
  <si>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</si>
  <si>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</si>
  <si>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</si>
  <si>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</si>
  <si>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</si>
  <si>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</si>
  <si>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</si>
  <si>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</si>
  <si>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</si>
  <si>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</si>
  <si>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</si>
  <si>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</si>
  <si>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</si>
  <si>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</si>
  <si>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</si>
  <si>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</si>
  <si>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</si>
  <si>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</si>
  <si>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</si>
  <si>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</si>
  <si>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</si>
  <si>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</si>
  <si>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</si>
  <si>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</si>
  <si>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</si>
  <si>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</si>
  <si>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</si>
  <si>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</si>
  <si>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</si>
  <si>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</si>
  <si>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</si>
  <si>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</si>
  <si>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</si>
  <si>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</si>
  <si>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</si>
  <si>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</si>
  <si>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</si>
  <si>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</si>
  <si>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</si>
  <si>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</si>
  <si>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</si>
  <si>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</si>
  <si>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</si>
  <si>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</si>
  <si>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</si>
  <si>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</si>
  <si>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</si>
  <si>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</si>
  <si>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</si>
  <si>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</si>
  <si>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</si>
  <si>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</si>
  <si>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</si>
  <si>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</si>
  <si>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</si>
  <si>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</si>
  <si>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</si>
  <si>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</si>
  <si>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</si>
  <si>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</si>
  <si>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</si>
  <si>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</si>
  <si>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</si>
  <si>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</si>
  <si>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</si>
  <si>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</si>
  <si>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</si>
  <si>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</si>
  <si>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</si>
  <si>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</si>
  <si>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</si>
  <si>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</si>
  <si>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</si>
  <si>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</si>
  <si>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</si>
  <si>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</si>
  <si>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</si>
  <si>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</si>
  <si>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</si>
  <si>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</si>
  <si>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</si>
  <si>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</si>
  <si>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</si>
  <si>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</si>
  <si>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</si>
  <si>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</si>
  <si>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</si>
  <si>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</si>
  <si>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</si>
  <si>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</si>
  <si>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</si>
  <si>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</si>
  <si>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</si>
  <si>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</si>
  <si>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</si>
  <si>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</si>
  <si>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</si>
  <si>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</si>
  <si>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</si>
  <si>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</si>
  <si>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</si>
  <si>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</si>
  <si>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</si>
  <si>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</si>
  <si>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</si>
  <si>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</si>
  <si>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</si>
  <si>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</si>
  <si>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</si>
  <si>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</si>
  <si>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</si>
  <si>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</si>
  <si>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</si>
  <si>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</si>
  <si>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</si>
  <si>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</si>
  <si>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</si>
  <si>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</si>
  <si>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</si>
  <si>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</si>
  <si>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</si>
  <si>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</si>
  <si>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</si>
  <si>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</si>
  <si>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</si>
  <si>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</si>
  <si>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</si>
  <si>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</si>
  <si>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</si>
  <si>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</si>
  <si>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</si>
  <si>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</si>
  <si>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</si>
  <si>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</si>
  <si>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</si>
  <si>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</si>
  <si>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</si>
  <si>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</si>
  <si>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</si>
  <si>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</si>
  <si>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</si>
  <si>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</si>
  <si>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</si>
  <si>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</si>
  <si>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</si>
  <si>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</si>
  <si>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</si>
  <si>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</si>
  <si>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</si>
  <si>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</si>
  <si>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</si>
  <si>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</si>
  <si>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</si>
  <si>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</si>
  <si>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</si>
  <si>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</si>
  <si>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</si>
  <si>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</si>
  <si>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</si>
  <si>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</si>
  <si>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</si>
  <si>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</si>
  <si>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</si>
  <si>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</si>
  <si>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</si>
  <si>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</si>
  <si>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</si>
  <si>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</si>
  <si>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</si>
  <si>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</si>
  <si>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</si>
  <si>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</si>
  <si>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</si>
  <si>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</si>
  <si>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</si>
  <si>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</si>
  <si>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</si>
  <si>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</si>
  <si>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</si>
  <si>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</si>
  <si>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</si>
  <si>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</si>
  <si>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</si>
  <si>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</si>
  <si>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</si>
  <si>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</si>
  <si>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</si>
  <si>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</si>
  <si>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</si>
  <si>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</si>
  <si>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</si>
  <si>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</si>
  <si>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</si>
  <si>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</si>
  <si>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</si>
  <si>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</si>
  <si>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</si>
  <si>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</si>
  <si>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</si>
  <si>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</si>
  <si>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</si>
  <si>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</si>
  <si>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</si>
  <si>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</si>
  <si>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</si>
  <si>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</si>
  <si>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</si>
  <si>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</si>
  <si>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</si>
  <si>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</si>
  <si>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</si>
  <si>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</si>
  <si>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</si>
  <si>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</si>
  <si>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</si>
  <si>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</si>
  <si>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</si>
  <si>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</si>
  <si>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</si>
  <si>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</si>
  <si>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</si>
  <si>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</si>
  <si>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</si>
  <si>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</si>
  <si>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</si>
  <si>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</si>
  <si>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</si>
  <si>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</si>
  <si>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</si>
  <si>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</si>
  <si>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</si>
  <si>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</si>
  <si>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</si>
  <si>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</si>
  <si>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</si>
  <si>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</si>
  <si>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</si>
  <si>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</si>
  <si>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</si>
  <si>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</si>
  <si>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</si>
  <si>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</si>
  <si>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</si>
  <si>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</si>
  <si>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</si>
  <si>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</si>
  <si>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</si>
  <si>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</si>
  <si>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</si>
  <si>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</si>
  <si>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</si>
  <si>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</si>
  <si>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</si>
  <si>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</si>
  <si>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</si>
  <si>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</si>
  <si>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</si>
  <si>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</si>
  <si>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</si>
  <si>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</si>
  <si>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</si>
  <si>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</si>
  <si>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</si>
  <si>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</si>
  <si>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</si>
  <si>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</si>
  <si>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</si>
  <si>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</si>
  <si>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</si>
  <si>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</si>
  <si>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</si>
  <si>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</si>
  <si>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</si>
  <si>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</si>
  <si>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</si>
  <si>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</si>
  <si>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</si>
  <si>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</si>
  <si>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</si>
  <si>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</si>
  <si>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</si>
  <si>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</si>
  <si>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</si>
  <si>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</si>
  <si>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</si>
  <si>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</si>
  <si>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</si>
  <si>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</si>
  <si>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</si>
  <si>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</si>
  <si>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</si>
  <si>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</si>
  <si>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</si>
  <si>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</si>
  <si>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</si>
  <si>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</si>
  <si>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</si>
  <si>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</si>
  <si>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</si>
  <si>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</si>
  <si>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</si>
  <si>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</si>
  <si>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</si>
  <si>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</si>
  <si>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</si>
  <si>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</si>
  <si>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</si>
  <si>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</si>
  <si>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</si>
  <si>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</si>
  <si>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</si>
  <si>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</si>
  <si>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</si>
  <si>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</si>
  <si>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</si>
  <si>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</si>
  <si>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</si>
  <si>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</si>
  <si>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</si>
  <si>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</si>
  <si>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</si>
  <si>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</si>
  <si>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</si>
  <si>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</si>
  <si>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</si>
  <si>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</si>
  <si>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</si>
  <si>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</si>
  <si>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</si>
  <si>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</si>
  <si>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</si>
  <si>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</si>
  <si>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</si>
  <si>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</si>
  <si>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</si>
  <si>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</si>
  <si>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</si>
  <si>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</si>
  <si>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</si>
  <si>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</si>
  <si>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</si>
  <si>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</si>
  <si>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</si>
  <si>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</si>
  <si>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</si>
  <si>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</si>
  <si>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</si>
  <si>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</si>
  <si>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</si>
  <si>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</si>
  <si>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</si>
  <si>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</si>
  <si>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</si>
  <si>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</si>
  <si>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</si>
  <si>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</si>
  <si>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</si>
  <si>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</si>
  <si>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</si>
  <si>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</si>
  <si>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</si>
  <si>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</si>
  <si>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</si>
  <si>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</si>
  <si>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</si>
  <si>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</si>
  <si>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</si>
  <si>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</si>
  <si>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</si>
  <si>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</si>
  <si>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</si>
  <si>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</si>
  <si>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</si>
  <si>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</si>
  <si>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</si>
  <si>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</si>
  <si>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</si>
  <si>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</si>
  <si>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</si>
  <si>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</si>
  <si>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</si>
  <si>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</si>
  <si>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</si>
  <si>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</si>
  <si>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</si>
  <si>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</si>
  <si>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</si>
  <si>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</si>
  <si>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</si>
  <si>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</si>
  <si>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</si>
  <si>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</si>
  <si>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</si>
  <si>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</si>
  <si>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</si>
  <si>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</si>
  <si>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</si>
  <si>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</si>
  <si>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</si>
  <si>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</si>
  <si>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</si>
  <si>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</si>
  <si>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</si>
  <si>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</si>
  <si>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</si>
  <si>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</si>
  <si>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</si>
  <si>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</si>
  <si>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</si>
  <si>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</si>
  <si>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</si>
  <si>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</si>
  <si>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</si>
  <si>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</si>
  <si>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</si>
  <si>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</si>
  <si>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</si>
  <si>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</si>
  <si>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</si>
  <si>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</si>
  <si>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</si>
  <si>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</si>
  <si>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</si>
  <si>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</si>
  <si>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</si>
  <si>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</si>
  <si>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</si>
  <si>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</si>
  <si>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</si>
  <si>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</si>
  <si>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</si>
  <si>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</si>
  <si>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</si>
  <si>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</si>
  <si>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</si>
  <si>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</si>
  <si>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</si>
  <si>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</si>
  <si>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</si>
  <si>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</si>
  <si>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</si>
  <si>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</si>
  <si>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</si>
  <si>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</si>
  <si>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</si>
  <si>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</si>
  <si>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</si>
  <si>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</si>
  <si>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</si>
  <si>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</si>
  <si>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</si>
  <si>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</si>
  <si>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</si>
  <si>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</si>
  <si>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</si>
  <si>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</si>
  <si>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</si>
  <si>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</si>
  <si>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</si>
  <si>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</si>
  <si>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</si>
  <si>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</si>
  <si>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</si>
  <si>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</si>
  <si>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</si>
  <si>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</si>
  <si>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</si>
  <si>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</si>
  <si>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</si>
  <si>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</si>
  <si>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</si>
  <si>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</si>
  <si>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</si>
  <si>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</si>
  <si>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</si>
  <si>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</si>
  <si>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</si>
  <si>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</si>
  <si>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</si>
  <si>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</si>
  <si>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</si>
  <si>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</si>
  <si>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</si>
  <si>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</si>
  <si>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</si>
  <si>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</si>
  <si>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</si>
  <si>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</si>
  <si>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</si>
  <si>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</si>
  <si>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</si>
  <si>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</si>
  <si>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</si>
  <si>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</si>
  <si>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</si>
  <si>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</si>
  <si>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</si>
  <si>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</si>
  <si>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</si>
  <si>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</si>
  <si>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</si>
  <si>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</si>
  <si>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</si>
  <si>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</si>
  <si>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</si>
  <si>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</si>
  <si>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</si>
  <si>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</si>
  <si>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</si>
  <si>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</si>
  <si>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</si>
  <si>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</si>
  <si>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</si>
  <si>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</si>
  <si>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</si>
  <si>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</si>
  <si>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</si>
  <si>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</si>
  <si>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</si>
  <si>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</si>
  <si>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</si>
  <si>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</si>
  <si>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</si>
  <si>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</si>
  <si>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</si>
  <si>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</si>
  <si>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</si>
  <si>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</si>
  <si>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</si>
  <si>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</si>
  <si>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</si>
  <si>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</si>
  <si>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</si>
  <si>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</si>
  <si>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</si>
  <si>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</si>
  <si>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</si>
  <si>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</si>
  <si>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</si>
  <si>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</si>
  <si>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</si>
  <si>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</si>
  <si>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</si>
  <si>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</si>
  <si>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</si>
  <si>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</si>
  <si>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</si>
  <si>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</si>
  <si>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</si>
  <si>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</si>
  <si>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</si>
  <si>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</si>
  <si>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</si>
  <si>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</si>
  <si>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</si>
  <si>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</si>
  <si>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</si>
  <si>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</si>
  <si>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</si>
  <si>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</si>
  <si>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</si>
  <si>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</si>
  <si>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</si>
  <si>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</si>
  <si>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</si>
  <si>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</si>
  <si>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</si>
  <si>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</si>
  <si>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</si>
  <si>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</si>
  <si>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</si>
  <si>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</si>
  <si>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</si>
  <si>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</si>
  <si>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</si>
  <si>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</si>
  <si>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</si>
  <si>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</si>
  <si>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</si>
  <si>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</si>
  <si>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</si>
  <si>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</si>
  <si>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</si>
  <si>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</si>
  <si>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</si>
  <si>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</si>
  <si>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</si>
  <si>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</si>
  <si>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</si>
  <si>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</si>
  <si>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</si>
  <si>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</si>
  <si>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</si>
  <si>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</si>
  <si>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</si>
  <si>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</si>
  <si>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</si>
  <si>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</si>
  <si>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</si>
  <si>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</si>
  <si>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</si>
  <si>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</si>
  <si>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</si>
  <si>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</si>
  <si>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</si>
  <si>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</si>
  <si>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</si>
  <si>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</si>
  <si>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</si>
  <si>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</si>
  <si>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</si>
  <si>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</si>
  <si>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</si>
  <si>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</si>
  <si>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</si>
  <si>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</si>
  <si>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</si>
  <si>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</si>
  <si>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</si>
  <si>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</si>
  <si>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</si>
  <si>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</si>
  <si>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</si>
  <si>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</si>
  <si>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</si>
  <si>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</si>
  <si>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</si>
  <si>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</si>
  <si>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</si>
  <si>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</si>
  <si>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</si>
  <si>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</si>
  <si>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</si>
  <si>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</si>
  <si>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</si>
  <si>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</si>
  <si>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</si>
  <si>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</si>
  <si>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</si>
  <si>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</si>
  <si>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</si>
  <si>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</si>
  <si>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</si>
  <si>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</si>
  <si>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</si>
  <si>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</si>
  <si>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</si>
  <si>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</si>
  <si>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</si>
  <si>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</si>
  <si>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</si>
  <si>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</si>
  <si>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</si>
  <si>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</si>
  <si>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</si>
  <si>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</si>
  <si>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</si>
  <si>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</si>
  <si>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</si>
  <si>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</si>
  <si>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</si>
  <si>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</si>
  <si>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</si>
  <si>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</si>
  <si>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</si>
  <si>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</si>
  <si>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</si>
  <si>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</si>
  <si>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</si>
  <si>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</si>
  <si>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</si>
  <si>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</si>
  <si>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</si>
  <si>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</si>
  <si>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</si>
  <si>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</si>
  <si>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</si>
  <si>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</si>
  <si>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</si>
  <si>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</si>
  <si>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</si>
  <si>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</si>
  <si>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</si>
  <si>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</si>
  <si>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</si>
  <si>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</si>
  <si>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</si>
  <si>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</si>
  <si>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</si>
  <si>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</si>
  <si>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</si>
  <si>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</si>
  <si>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</si>
  <si>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</si>
  <si>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</si>
  <si>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</si>
  <si>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</si>
  <si>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</si>
  <si>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</si>
  <si>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</si>
  <si>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</si>
  <si>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</si>
  <si>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</si>
  <si>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</si>
  <si>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</si>
  <si>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</si>
  <si>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</si>
  <si>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</si>
  <si>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</si>
  <si>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</si>
  <si>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</si>
  <si>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</si>
  <si>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</si>
  <si>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</si>
  <si>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</si>
  <si>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</si>
  <si>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</si>
  <si>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</si>
  <si>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</si>
  <si>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</si>
  <si>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</si>
  <si>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</si>
  <si>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</si>
  <si>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</si>
  <si>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</si>
  <si>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</si>
  <si>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</si>
  <si>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</si>
  <si>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</si>
  <si>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</si>
  <si>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</si>
  <si>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</si>
  <si>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</si>
  <si>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</si>
  <si>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</si>
  <si>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</si>
  <si>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</si>
  <si>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</si>
  <si>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</si>
  <si>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</si>
  <si>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</si>
  <si>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</si>
  <si>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</si>
  <si>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</si>
  <si>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</si>
  <si>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</si>
  <si>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</si>
  <si>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</si>
  <si>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</si>
  <si>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</si>
  <si>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</si>
  <si>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</si>
  <si>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</si>
  <si>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</si>
  <si>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</si>
  <si>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</si>
  <si>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</si>
  <si>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</si>
  <si>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</si>
  <si>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</si>
  <si>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</si>
  <si>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</si>
  <si>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</si>
  <si>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</si>
  <si>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</si>
  <si>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</si>
  <si>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</si>
  <si>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</si>
  <si>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</si>
  <si>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</si>
  <si>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</si>
  <si>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</si>
  <si>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</si>
  <si>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</si>
  <si>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</si>
  <si>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</si>
  <si>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</si>
  <si>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</si>
  <si>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</si>
  <si>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</si>
  <si>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</si>
  <si>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</si>
  <si>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</si>
  <si>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</si>
  <si>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</si>
  <si>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</si>
  <si>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</si>
  <si>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</si>
  <si>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</si>
  <si>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</si>
  <si>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</si>
  <si>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</si>
  <si>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</si>
  <si>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</si>
  <si>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</si>
  <si>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</si>
  <si>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</si>
  <si>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</si>
  <si>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</si>
  <si>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</si>
  <si>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</si>
  <si>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</si>
  <si>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</si>
  <si>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</si>
  <si>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</si>
  <si>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</si>
  <si>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</si>
  <si>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</si>
  <si>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</si>
  <si>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</si>
  <si>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</si>
  <si>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</si>
  <si>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</si>
  <si>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</si>
  <si>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</si>
  <si>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</si>
  <si>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</si>
  <si>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</si>
  <si>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</si>
  <si>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</si>
  <si>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</si>
  <si>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</si>
  <si>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</si>
  <si>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</si>
  <si>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</si>
  <si>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</si>
  <si>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</si>
  <si>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</si>
  <si>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</si>
  <si>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</si>
  <si>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</si>
  <si>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</si>
  <si>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</si>
  <si>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</si>
  <si>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</si>
  <si>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</si>
  <si>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</si>
  <si>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</si>
  <si>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</si>
  <si>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</si>
  <si>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</si>
  <si>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</si>
  <si>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</si>
  <si>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</si>
  <si>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</si>
  <si>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</si>
  <si>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</si>
  <si>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</si>
  <si>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</si>
  <si>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</si>
  <si>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</si>
  <si>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</si>
  <si>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</si>
  <si>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</si>
  <si>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</si>
  <si>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</si>
  <si>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</si>
  <si>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</si>
  <si>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</si>
  <si>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</si>
  <si>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</si>
  <si>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</si>
  <si>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</si>
  <si>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</si>
  <si>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</si>
  <si>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</si>
  <si>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</si>
  <si>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</si>
  <si>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</si>
  <si>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</si>
  <si>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</si>
  <si>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</si>
  <si>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</si>
  <si>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</si>
  <si>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</si>
  <si>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</si>
  <si>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</si>
  <si>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</si>
  <si>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</si>
  <si>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</si>
  <si>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</si>
  <si>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</si>
  <si>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</si>
  <si>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</si>
  <si>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</si>
  <si>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</si>
  <si>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</si>
  <si>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</si>
  <si>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</si>
  <si>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</si>
  <si>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</si>
  <si>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</si>
  <si>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</si>
  <si>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</si>
  <si>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</si>
  <si>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</si>
  <si>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</si>
  <si>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</si>
  <si>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</si>
  <si>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</si>
  <si>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</si>
  <si>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</si>
  <si>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</si>
  <si>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</si>
  <si>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</si>
  <si>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</si>
  <si>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</si>
  <si>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</si>
  <si>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</si>
  <si>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</si>
  <si>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</si>
  <si>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</si>
  <si>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</si>
  <si>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</si>
  <si>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</si>
  <si>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</si>
  <si>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</si>
  <si>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</si>
  <si>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</si>
  <si>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</si>
  <si>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</si>
  <si>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</si>
  <si>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</si>
  <si>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</si>
  <si>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</si>
  <si>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</si>
  <si>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</si>
  <si>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</si>
  <si>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</si>
  <si>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</si>
  <si>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</si>
  <si>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</si>
  <si>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</si>
  <si>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</si>
  <si>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</si>
  <si>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</si>
  <si>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</si>
  <si>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</si>
  <si>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</si>
  <si>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</si>
  <si>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</si>
  <si>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</si>
  <si>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</si>
  <si>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</si>
  <si>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</si>
  <si>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</si>
  <si>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</si>
  <si>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</si>
  <si>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</si>
  <si>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</si>
  <si>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</si>
  <si>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</si>
  <si>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</si>
  <si>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</si>
  <si>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</si>
  <si>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</si>
  <si>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</si>
  <si>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</si>
  <si>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</si>
  <si>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</si>
  <si>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</si>
  <si>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</si>
  <si>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</si>
  <si>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</si>
  <si>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</si>
  <si>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</si>
  <si>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</si>
  <si>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</si>
  <si>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</si>
  <si>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</si>
  <si>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</si>
  <si>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</si>
  <si>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</si>
  <si>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</si>
  <si>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</si>
  <si>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</si>
  <si>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</si>
  <si>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</si>
  <si>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</si>
  <si>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</si>
  <si>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</si>
  <si>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</si>
  <si>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</si>
  <si>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</si>
  <si>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</si>
  <si>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</si>
  <si>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</si>
  <si>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</si>
  <si>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</si>
  <si>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</si>
  <si>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</si>
  <si>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</si>
  <si>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</si>
  <si>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</si>
  <si>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</si>
  <si>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</si>
  <si>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</si>
  <si>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</si>
  <si>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</si>
  <si>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</si>
  <si>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</si>
  <si>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</si>
  <si>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</si>
  <si>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</si>
  <si>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</si>
  <si>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</si>
  <si>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</si>
  <si>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</si>
  <si>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</si>
  <si>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</si>
  <si>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</si>
  <si>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</si>
  <si>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</si>
  <si>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</si>
  <si>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</si>
  <si>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</si>
  <si>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</si>
  <si>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</si>
  <si>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</si>
  <si>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</si>
  <si>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</si>
  <si>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</si>
  <si>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</si>
  <si>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</si>
  <si>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</si>
  <si>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</si>
  <si>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</si>
  <si>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</si>
  <si>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</si>
  <si>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</si>
  <si>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</si>
  <si>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</si>
  <si>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</si>
  <si>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</si>
  <si>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</si>
  <si>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</si>
  <si>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</si>
  <si>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</si>
  <si>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</si>
  <si>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</si>
  <si>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</si>
  <si>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</si>
  <si>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</si>
  <si>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</si>
  <si>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</si>
  <si>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</si>
  <si>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</si>
  <si>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</si>
  <si>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</si>
  <si>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</si>
  <si>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</si>
  <si>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</si>
  <si>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</si>
  <si>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</si>
  <si>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</si>
  <si>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</si>
  <si>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</si>
  <si>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</si>
  <si>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</si>
  <si>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</si>
  <si>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</si>
  <si>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</si>
  <si>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</si>
  <si>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</si>
  <si>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</si>
  <si>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</si>
  <si>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</si>
  <si>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</si>
  <si>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</si>
  <si>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</si>
  <si>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</si>
  <si>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</si>
  <si>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</si>
  <si>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</si>
  <si>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</si>
  <si>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</si>
  <si>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</si>
  <si>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</si>
  <si>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</si>
  <si>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</si>
  <si>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</si>
  <si>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</si>
  <si>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</si>
  <si>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</si>
  <si>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</si>
  <si>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</si>
  <si>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</si>
  <si>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</si>
  <si>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</si>
  <si>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</si>
  <si>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</si>
  <si>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</si>
  <si>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</si>
  <si>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</si>
  <si>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</si>
  <si>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</si>
  <si>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</si>
  <si>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</si>
  <si>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</si>
  <si>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</si>
  <si>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</si>
  <si>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</si>
  <si>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</si>
  <si>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</si>
  <si>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</si>
  <si>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</si>
  <si>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</si>
  <si>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</si>
  <si>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</si>
  <si>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</si>
  <si>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</si>
  <si>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</si>
  <si>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</si>
  <si>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</si>
  <si>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</si>
  <si>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</si>
  <si>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</si>
  <si>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</si>
  <si>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</si>
  <si>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</si>
  <si>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</si>
  <si>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</si>
  <si>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</si>
  <si>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</si>
  <si>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</si>
  <si>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</si>
  <si>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</si>
  <si>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</si>
  <si>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</si>
  <si>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</si>
  <si>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</si>
  <si>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</si>
  <si>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</si>
  <si>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</si>
  <si>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</si>
  <si>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</si>
  <si>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</si>
  <si>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</si>
  <si>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</si>
  <si>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</si>
  <si>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</si>
  <si>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</si>
  <si>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</si>
  <si>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</si>
  <si>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</si>
  <si>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</si>
  <si>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</si>
  <si>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</si>
  <si>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</si>
  <si>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</si>
  <si>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</si>
  <si>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</si>
  <si>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</si>
  <si>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</si>
  <si>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</si>
  <si>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</si>
  <si>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</si>
  <si>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</si>
  <si>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</si>
  <si>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</si>
  <si>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</si>
  <si>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</si>
  <si>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</si>
  <si>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</si>
  <si>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</si>
  <si>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</si>
  <si>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</si>
  <si>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</si>
  <si>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</si>
  <si>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</si>
  <si>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</si>
  <si>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</si>
  <si>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</si>
  <si>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</si>
  <si>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</si>
  <si>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</si>
  <si>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</si>
  <si>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</si>
  <si>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</si>
  <si>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</si>
  <si>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</si>
  <si>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</si>
  <si>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</si>
  <si>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</si>
  <si>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</si>
  <si>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</si>
  <si>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</si>
  <si>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</si>
  <si>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</si>
  <si>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</si>
  <si>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</si>
  <si>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</si>
  <si>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</si>
  <si>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</si>
  <si>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</si>
  <si>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</si>
  <si>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</si>
  <si>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</si>
  <si>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</si>
  <si>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</si>
  <si>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</si>
  <si>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</si>
  <si>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</si>
  <si>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</si>
  <si>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</si>
  <si>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</si>
  <si>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</si>
  <si>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</si>
  <si>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</si>
  <si>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</si>
  <si>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</si>
  <si>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</si>
  <si>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</si>
  <si>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</si>
  <si>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</si>
  <si>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</si>
  <si>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</si>
  <si>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</si>
  <si>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</si>
  <si>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</si>
  <si>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</si>
  <si>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</si>
  <si>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</si>
  <si>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</si>
  <si>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</si>
  <si>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</si>
  <si>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</si>
  <si>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</si>
  <si>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</si>
  <si>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</si>
  <si>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</si>
  <si>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</si>
  <si>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</si>
  <si>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</si>
  <si>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</si>
  <si>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</si>
  <si>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</si>
  <si>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</si>
  <si>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</si>
  <si>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</si>
  <si>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</si>
  <si>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</si>
  <si>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</si>
  <si>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</si>
  <si>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</si>
  <si>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</si>
  <si>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</si>
  <si>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</si>
  <si>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</si>
  <si>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</si>
  <si>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</si>
  <si>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</si>
  <si>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</si>
  <si>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</si>
  <si>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</si>
  <si>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</si>
  <si>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</si>
  <si>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</si>
  <si>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</si>
  <si>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</si>
  <si>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</si>
  <si>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</si>
  <si>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</si>
  <si>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</si>
  <si>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</si>
  <si>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</si>
  <si>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</si>
  <si>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</si>
  <si>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</si>
  <si>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</si>
  <si>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</si>
  <si>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</si>
  <si>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</si>
  <si>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</si>
  <si>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</si>
  <si>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</si>
  <si>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</si>
  <si>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</si>
  <si>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</si>
  <si>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</si>
  <si>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</si>
  <si>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</si>
  <si>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</si>
  <si>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</si>
  <si>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</si>
  <si>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</si>
  <si>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</si>
  <si>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</si>
  <si>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</si>
  <si>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</si>
  <si>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</si>
  <si>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</si>
  <si>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</si>
  <si>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</si>
  <si>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</si>
  <si>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</si>
  <si>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</si>
  <si>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</si>
  <si>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</si>
  <si>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</si>
  <si>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</si>
  <si>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</si>
  <si>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</si>
  <si>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</si>
  <si>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</si>
  <si>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</si>
  <si>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</si>
  <si>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</si>
  <si>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</si>
  <si>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</si>
  <si>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</si>
  <si>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</si>
  <si>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</si>
  <si>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</si>
  <si>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</si>
  <si>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</si>
  <si>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</si>
  <si>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</si>
  <si>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</si>
  <si>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</si>
  <si>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</si>
  <si>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</si>
  <si>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</si>
  <si>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</si>
  <si>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</si>
  <si>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</si>
  <si>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</si>
  <si>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</si>
  <si>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</si>
  <si>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</si>
  <si>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</si>
  <si>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</si>
  <si>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</si>
  <si>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</si>
  <si>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</si>
  <si>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</si>
  <si>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</si>
  <si>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</si>
  <si>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</si>
  <si>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</si>
  <si>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</si>
  <si>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</si>
  <si>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</si>
  <si>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</si>
  <si>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</si>
  <si>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</si>
  <si>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</si>
  <si>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</si>
  <si>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</si>
  <si>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</si>
  <si>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</si>
  <si>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</si>
  <si>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</si>
  <si>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</si>
  <si>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</si>
  <si>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</si>
  <si>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</si>
  <si>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</si>
  <si>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</si>
  <si>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</si>
  <si>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</si>
  <si>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</si>
  <si>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</si>
  <si>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</si>
  <si>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</si>
  <si>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</si>
  <si>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</si>
  <si>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</si>
  <si>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</si>
  <si>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</si>
  <si>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</si>
  <si>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</si>
  <si>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</si>
  <si>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</si>
  <si>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</si>
  <si>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</si>
  <si>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</si>
  <si>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</si>
  <si>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</si>
  <si>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</si>
  <si>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</si>
  <si>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</si>
  <si>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</si>
  <si>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</si>
  <si>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</si>
  <si>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</si>
  <si>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</si>
  <si>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</si>
  <si>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</si>
  <si>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</si>
  <si>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</si>
  <si>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</si>
  <si>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</si>
  <si>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</si>
  <si>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</si>
  <si>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</si>
  <si>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</si>
  <si>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</si>
  <si>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</si>
  <si>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</si>
  <si>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</si>
  <si>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</si>
  <si>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</si>
  <si>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</si>
  <si>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</si>
  <si>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</si>
  <si>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</si>
  <si>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</si>
  <si>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</si>
  <si>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</si>
  <si>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</si>
  <si>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</si>
  <si>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</si>
  <si>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</si>
  <si>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</si>
  <si>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</si>
  <si>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</si>
  <si>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</si>
  <si>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</si>
  <si>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</si>
  <si>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</si>
  <si>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</si>
  <si>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</si>
  <si>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</si>
  <si>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</si>
  <si>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</si>
  <si>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</si>
  <si>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</si>
  <si>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</si>
  <si>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</si>
  <si>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</si>
  <si>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</si>
  <si>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</si>
  <si>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</si>
  <si>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</si>
  <si>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</si>
  <si>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</si>
  <si>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</si>
  <si>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</si>
  <si>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</si>
  <si>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</si>
  <si>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</si>
  <si>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</si>
  <si>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</si>
  <si>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</si>
  <si>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</si>
  <si>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</si>
  <si>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</si>
  <si>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</si>
  <si>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</si>
  <si>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</si>
  <si>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</si>
  <si>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</si>
  <si>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</si>
  <si>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</si>
  <si>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</si>
  <si>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</si>
  <si>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</si>
  <si>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</si>
  <si>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</si>
  <si>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</si>
  <si>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</si>
  <si>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</si>
  <si>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</si>
  <si>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</si>
  <si>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</si>
  <si>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</si>
  <si>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</si>
  <si>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</si>
  <si>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</si>
  <si>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</si>
  <si>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</si>
  <si>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</si>
  <si>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</si>
  <si>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</si>
  <si>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</si>
  <si>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</si>
  <si>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</si>
  <si>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</si>
  <si>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</si>
  <si>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</si>
  <si>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</si>
  <si>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</si>
  <si>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</si>
  <si>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</si>
  <si>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</si>
  <si>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</si>
  <si>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</si>
  <si>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</si>
  <si>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</si>
  <si>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</si>
  <si>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</si>
  <si>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</si>
  <si>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</si>
  <si>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</si>
  <si>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</si>
  <si>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</si>
  <si>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</si>
  <si>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</si>
  <si>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</si>
  <si>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</si>
  <si>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</si>
  <si>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</si>
  <si>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</si>
  <si>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</si>
  <si>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</si>
  <si>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</si>
  <si>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</si>
  <si>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</si>
  <si>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</si>
  <si>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</si>
  <si>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</si>
  <si>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</si>
  <si>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</si>
  <si>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</si>
  <si>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</si>
  <si>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</si>
  <si>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</si>
  <si>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</si>
  <si>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</si>
  <si>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</si>
  <si>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</si>
  <si>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</si>
  <si>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</si>
  <si>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</si>
  <si>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</si>
  <si>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</si>
  <si>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</si>
  <si>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</si>
  <si>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</si>
  <si>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</si>
  <si>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</si>
  <si>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</si>
  <si>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</si>
  <si>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</si>
  <si>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</si>
  <si>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</si>
  <si>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</si>
  <si>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</si>
  <si>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</si>
  <si>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</si>
  <si>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</si>
  <si>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</si>
  <si>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</si>
  <si>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</si>
  <si>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</si>
  <si>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</si>
  <si>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</si>
  <si>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</si>
  <si>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</si>
  <si>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</si>
  <si>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</si>
  <si>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</si>
  <si>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</si>
  <si>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</si>
  <si>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</si>
  <si>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</si>
  <si>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</si>
  <si>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</si>
  <si>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</si>
  <si>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</si>
  <si>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</si>
  <si>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</si>
  <si>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</si>
  <si>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</si>
  <si>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</si>
  <si>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</si>
  <si>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</si>
  <si>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</si>
  <si>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</si>
  <si>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</si>
  <si>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</si>
  <si>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</si>
  <si>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</si>
  <si>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</si>
  <si>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</si>
  <si>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</si>
  <si>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</si>
  <si>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</si>
  <si>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</si>
  <si>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</si>
  <si>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</si>
  <si>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</si>
  <si>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</si>
  <si>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</si>
  <si>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</si>
  <si>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</si>
  <si>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</si>
  <si>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</si>
  <si>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</si>
  <si>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</si>
  <si>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</si>
  <si>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</si>
  <si>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</si>
  <si>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</si>
  <si>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</si>
  <si>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</si>
  <si>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</si>
  <si>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</si>
  <si>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</si>
  <si>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</si>
  <si>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</si>
  <si>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</si>
  <si>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</si>
  <si>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</si>
  <si>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</si>
  <si>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</si>
  <si>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</si>
  <si>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</si>
  <si>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</si>
  <si>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</si>
  <si>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</si>
  <si>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</si>
  <si>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</si>
  <si>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</si>
  <si>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</si>
  <si>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</si>
  <si>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</si>
  <si>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</si>
  <si>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</si>
  <si>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</si>
  <si>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</si>
  <si>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</si>
  <si>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</si>
  <si>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</si>
  <si>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</si>
  <si>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</si>
  <si>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</si>
  <si>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</si>
  <si>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</si>
  <si>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</si>
  <si>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</si>
  <si>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</si>
  <si>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</si>
  <si>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</si>
  <si>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</si>
  <si>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</si>
  <si>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</si>
  <si>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</si>
  <si>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</si>
  <si>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</si>
  <si>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</si>
  <si>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</si>
  <si>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</si>
  <si>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</si>
  <si>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</si>
  <si>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</si>
  <si>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</si>
  <si>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</si>
  <si>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</si>
  <si>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</si>
  <si>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</si>
  <si>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</si>
  <si>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</si>
  <si>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</si>
  <si>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</si>
  <si>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</si>
  <si>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</si>
  <si>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</si>
  <si>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</si>
  <si>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</si>
  <si>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</si>
  <si>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</si>
  <si>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</si>
  <si>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</si>
  <si>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</si>
  <si>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</si>
  <si>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</si>
  <si>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</si>
  <si>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</si>
  <si>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</si>
  <si>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</si>
  <si>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</si>
  <si>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</si>
  <si>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</si>
  <si>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</si>
  <si>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</si>
  <si>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</si>
  <si>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</si>
  <si>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</si>
  <si>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</si>
  <si>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</si>
  <si>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</si>
  <si>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</si>
  <si>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</si>
  <si>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</si>
  <si>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</si>
  <si>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</si>
  <si>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</si>
  <si>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</si>
  <si>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</si>
  <si>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</si>
  <si>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</si>
  <si>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</si>
  <si>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</si>
  <si>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</si>
  <si>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</si>
  <si>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</si>
  <si>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</si>
  <si>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</si>
  <si>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</si>
  <si>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</si>
  <si>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</si>
  <si>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</si>
  <si>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</si>
  <si>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</si>
  <si>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</si>
  <si>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</si>
  <si>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</si>
  <si>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</si>
  <si>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</si>
  <si>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</si>
  <si>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</si>
  <si>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</si>
  <si>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</si>
  <si>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</si>
  <si>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</si>
  <si>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</si>
  <si>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</si>
  <si>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</si>
  <si>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</si>
  <si>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</si>
  <si>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</si>
  <si>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</si>
  <si>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</si>
  <si>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</si>
  <si>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</si>
  <si>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</si>
  <si>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</si>
  <si>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</si>
  <si>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</si>
  <si>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</si>
  <si>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</si>
  <si>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</si>
  <si>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</si>
  <si>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</si>
  <si>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</si>
  <si>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</si>
  <si>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</si>
  <si>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</si>
  <si>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</si>
  <si>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</si>
  <si>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</si>
  <si>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</si>
  <si>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</si>
  <si>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</si>
  <si>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</si>
  <si>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</si>
  <si>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</si>
  <si>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</si>
  <si>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</si>
  <si>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</si>
  <si>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</si>
  <si>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</si>
  <si>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</si>
  <si>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</si>
  <si>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</si>
  <si>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</si>
  <si>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</si>
  <si>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</si>
  <si>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</si>
  <si>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</si>
  <si>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</si>
  <si>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</si>
  <si>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</si>
  <si>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</si>
  <si>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</si>
  <si>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</si>
  <si>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</si>
  <si>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</si>
  <si>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</si>
  <si>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</si>
  <si>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</si>
  <si>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</si>
  <si>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</si>
  <si>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</si>
  <si>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</si>
  <si>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</si>
  <si>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</si>
  <si>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</si>
  <si>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</si>
  <si>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</si>
  <si>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</si>
  <si>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</si>
  <si>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</si>
  <si>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</si>
  <si>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</si>
  <si>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</si>
  <si>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</si>
  <si>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</si>
  <si>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</si>
  <si>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</si>
  <si>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</si>
  <si>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</si>
  <si>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</si>
  <si>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</si>
  <si>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</si>
  <si>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</si>
  <si>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</si>
  <si>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</si>
  <si>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</si>
  <si>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</si>
  <si>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</si>
  <si>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</si>
  <si>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</si>
  <si>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</si>
  <si>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</si>
  <si>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</si>
  <si>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</si>
  <si>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</si>
  <si>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</si>
  <si>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</si>
  <si>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</si>
  <si>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</si>
  <si>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</si>
  <si>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</si>
  <si>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</si>
  <si>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</si>
  <si>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</si>
  <si>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</si>
  <si>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</si>
  <si>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</si>
  <si>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</si>
  <si>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</si>
  <si>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</si>
  <si>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</si>
  <si>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</si>
  <si>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</si>
  <si>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</si>
  <si>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</si>
  <si>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</si>
  <si>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</si>
  <si>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</si>
  <si>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</si>
  <si>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</si>
  <si>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</si>
  <si>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</si>
  <si>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</si>
  <si>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</si>
  <si>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</si>
  <si>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</si>
  <si>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</si>
  <si>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</si>
  <si>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</si>
  <si>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</si>
  <si>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</si>
  <si>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</si>
  <si>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</si>
  <si>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</si>
  <si>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</si>
  <si>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</si>
  <si>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</si>
  <si>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</si>
  <si>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</si>
  <si>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</si>
  <si>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</si>
  <si>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</si>
  <si>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</si>
  <si>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</si>
  <si>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</si>
  <si>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</si>
  <si>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</si>
  <si>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</si>
  <si>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</si>
  <si>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</si>
  <si>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</si>
  <si>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</si>
  <si>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</si>
  <si>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</si>
  <si>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</si>
  <si>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</si>
  <si>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</si>
  <si>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</si>
  <si>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</si>
  <si>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</si>
  <si>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</si>
  <si>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</si>
  <si>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</si>
  <si>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</si>
  <si>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</si>
  <si>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</si>
  <si>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</si>
  <si>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</si>
  <si>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</si>
  <si>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</si>
  <si>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</si>
  <si>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</si>
  <si>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</si>
  <si>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</si>
  <si>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</si>
  <si>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</si>
  <si>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</si>
  <si>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</si>
  <si>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</si>
  <si>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</si>
  <si>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</si>
  <si>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</si>
  <si>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</si>
  <si>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</si>
  <si>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</si>
  <si>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</si>
  <si>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</si>
  <si>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</si>
  <si>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</si>
  <si>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</si>
  <si>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</si>
  <si>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</si>
  <si>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</si>
  <si>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</si>
  <si>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</si>
  <si>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</si>
  <si>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</si>
  <si>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</si>
  <si>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</si>
  <si>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</si>
  <si>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</si>
  <si>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</si>
  <si>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</si>
  <si>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</si>
  <si>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</si>
  <si>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</si>
  <si>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</si>
  <si>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</si>
  <si>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</si>
  <si>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</si>
  <si>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</si>
  <si>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</si>
  <si>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</si>
  <si>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</si>
  <si>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</si>
  <si>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</si>
  <si>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</si>
  <si>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</si>
  <si>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</si>
  <si>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</si>
  <si>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</si>
  <si>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</si>
  <si>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</si>
  <si>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</si>
  <si>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</si>
  <si>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</si>
  <si>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</si>
  <si>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</si>
  <si>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</si>
  <si>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</si>
  <si>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</si>
  <si>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</si>
  <si>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</si>
  <si>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</si>
  <si>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</si>
  <si>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</si>
  <si>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</si>
  <si>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</si>
  <si>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</si>
  <si>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</si>
  <si>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</si>
  <si>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</si>
  <si>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</si>
  <si>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</si>
  <si>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</si>
  <si>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</si>
  <si>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</si>
  <si>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</si>
  <si>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</si>
  <si>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</si>
  <si>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</si>
  <si>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</si>
  <si>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</si>
  <si>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</si>
  <si>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</si>
  <si>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</si>
  <si>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</si>
  <si>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</si>
  <si>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</si>
  <si>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</si>
  <si>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</si>
  <si>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</si>
  <si>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</si>
  <si>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</si>
  <si>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</si>
  <si>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</si>
  <si>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</si>
  <si>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</si>
  <si>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</si>
  <si>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</si>
  <si>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</si>
  <si>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</si>
  <si>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</si>
  <si>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</si>
  <si>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</si>
  <si>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</si>
  <si>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</si>
  <si>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</si>
  <si>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</si>
  <si>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</si>
  <si>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</si>
  <si>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</si>
  <si>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</si>
  <si>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</si>
  <si>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</si>
  <si>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</si>
  <si>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</si>
  <si>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</si>
  <si>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</si>
  <si>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</si>
  <si>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</si>
  <si>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</si>
  <si>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</si>
  <si>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</si>
  <si>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</si>
  <si>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</si>
  <si>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</si>
  <si>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</si>
  <si>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</si>
  <si>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</si>
  <si>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</si>
  <si>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</si>
  <si>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</si>
  <si>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</si>
  <si>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</si>
  <si>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</si>
  <si>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</si>
  <si>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</si>
  <si>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</si>
  <si>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</si>
  <si>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</si>
  <si>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</si>
  <si>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</si>
  <si>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</si>
  <si>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</si>
  <si>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</si>
  <si>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</si>
  <si>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</si>
  <si>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</si>
  <si>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</si>
  <si>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</si>
  <si>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</si>
  <si>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</si>
  <si>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</si>
  <si>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</si>
  <si>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</si>
  <si>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</si>
  <si>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</si>
  <si>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</si>
  <si>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</si>
  <si>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</si>
  <si>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</si>
  <si>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</si>
  <si>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</si>
  <si>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</si>
  <si>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</si>
  <si>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</si>
  <si>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</si>
  <si>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</si>
  <si>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</si>
  <si>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</si>
  <si>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</si>
  <si>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</si>
  <si>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</si>
  <si>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</si>
  <si>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</si>
  <si>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</si>
  <si>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</si>
  <si>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</si>
  <si>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</si>
  <si>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</si>
  <si>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</si>
  <si>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</si>
  <si>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</si>
  <si>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</si>
  <si>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</si>
  <si>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</si>
  <si>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</si>
  <si>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</si>
  <si>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</si>
  <si>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</si>
  <si>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</si>
  <si>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</si>
  <si>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</si>
  <si>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</si>
  <si>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</si>
  <si>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</si>
  <si>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</si>
  <si>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</si>
  <si>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</si>
  <si>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</si>
  <si>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</si>
  <si>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</si>
  <si>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</si>
  <si>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</si>
  <si>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</si>
  <si>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</si>
  <si>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</si>
  <si>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</si>
  <si>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</si>
  <si>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</si>
  <si>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</si>
  <si>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</si>
  <si>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</si>
  <si>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</si>
  <si>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</si>
  <si>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</si>
  <si>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</si>
  <si>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</si>
  <si>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</si>
  <si>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</si>
  <si>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</si>
  <si>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</si>
  <si>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</si>
  <si>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</si>
  <si>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</si>
  <si>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</si>
  <si>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</si>
  <si>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</si>
  <si>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</si>
  <si>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</si>
  <si>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</si>
  <si>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</si>
  <si>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</si>
  <si>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</si>
  <si>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</si>
  <si>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</si>
  <si>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</si>
  <si>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</si>
  <si>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</si>
  <si>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</si>
  <si>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</si>
  <si>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</si>
  <si>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</si>
  <si>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</si>
  <si>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</si>
  <si>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</si>
  <si>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</si>
  <si>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</si>
  <si>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</si>
  <si>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</si>
  <si>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</si>
  <si>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</si>
  <si>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</si>
  <si>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</si>
  <si>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</si>
  <si>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</si>
  <si>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</si>
  <si>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</si>
  <si>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</si>
  <si>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</si>
  <si>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</si>
  <si>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</si>
  <si>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</si>
  <si>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</si>
  <si>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</si>
  <si>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</si>
  <si>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</si>
  <si>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</si>
  <si>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</si>
  <si>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</si>
  <si>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</si>
  <si>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</si>
  <si>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</si>
  <si>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</si>
  <si>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</si>
  <si>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</si>
  <si>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</si>
  <si>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</si>
  <si>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</si>
  <si>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</si>
  <si>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</si>
  <si>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</si>
  <si>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</si>
  <si>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</si>
  <si>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</si>
  <si>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</si>
  <si>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</si>
  <si>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</si>
  <si>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</si>
  <si>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</si>
  <si>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</si>
  <si>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</si>
  <si>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</si>
  <si>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</si>
  <si>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</si>
  <si>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</si>
  <si>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</si>
  <si>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</si>
  <si>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</si>
  <si>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</si>
  <si>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</si>
  <si>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</si>
  <si>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</si>
  <si>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</si>
  <si>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</si>
  <si>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</si>
  <si>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</si>
  <si>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</si>
  <si>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</si>
  <si>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</si>
  <si>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</si>
  <si>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</si>
  <si>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</si>
  <si>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</si>
  <si>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</si>
  <si>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</si>
  <si>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</si>
  <si>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</si>
  <si>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</si>
  <si>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</si>
  <si>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</si>
  <si>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</si>
  <si>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</si>
  <si>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</si>
  <si>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</si>
  <si>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</si>
  <si>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</si>
  <si>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</si>
  <si>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</si>
  <si>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</si>
  <si>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</si>
  <si>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</si>
  <si>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</si>
  <si>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</si>
  <si>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</si>
  <si>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</si>
  <si>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</si>
  <si>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</si>
  <si>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</si>
  <si>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</si>
  <si>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</si>
  <si>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</si>
  <si>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</si>
  <si>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</si>
  <si>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</si>
  <si>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</si>
  <si>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</si>
  <si>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</si>
  <si>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</si>
  <si>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</si>
  <si>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</si>
  <si>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</si>
  <si>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</si>
  <si>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</si>
  <si>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</si>
  <si>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</si>
  <si>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</si>
  <si>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</si>
  <si>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</si>
  <si>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</si>
  <si>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</si>
  <si>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</si>
  <si>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</si>
  <si>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</si>
  <si>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</si>
  <si>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</si>
  <si>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</si>
  <si>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</si>
  <si>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</si>
  <si>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</si>
  <si>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</si>
  <si>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</si>
  <si>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</si>
  <si>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</si>
  <si>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</si>
  <si>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</si>
  <si>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</si>
  <si>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</si>
  <si>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</si>
  <si>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</si>
  <si>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</si>
  <si>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</si>
  <si>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</si>
  <si>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</si>
  <si>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</si>
  <si>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</si>
  <si>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</si>
  <si>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</si>
  <si>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</si>
  <si>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</si>
  <si>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</si>
  <si>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</si>
  <si>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</si>
  <si>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</si>
  <si>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</si>
  <si>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</si>
  <si>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</si>
  <si>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</si>
  <si>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</si>
  <si>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</si>
  <si>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</si>
  <si>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</si>
  <si>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</si>
  <si>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</si>
  <si>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</si>
  <si>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</si>
  <si>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</si>
  <si>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</si>
  <si>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</si>
  <si>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</si>
  <si>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</si>
  <si>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</si>
  <si>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</si>
  <si>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</si>
  <si>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</si>
  <si>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</si>
  <si>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</si>
  <si>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</si>
  <si>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</si>
  <si>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</si>
  <si>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</si>
  <si>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</si>
  <si>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</si>
  <si>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</si>
  <si>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</si>
  <si>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</si>
  <si>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</si>
  <si>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</si>
  <si>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</si>
  <si>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</si>
  <si>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</si>
  <si>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</si>
  <si>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</si>
  <si>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</si>
  <si>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</si>
  <si>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</si>
  <si>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</si>
  <si>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</si>
  <si>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</si>
  <si>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</si>
  <si>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</si>
  <si>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</si>
  <si>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</si>
  <si>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</si>
  <si>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</si>
  <si>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</si>
  <si>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</si>
  <si>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</si>
  <si>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</si>
  <si>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</si>
  <si>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</si>
  <si>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</si>
  <si>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</si>
  <si>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</si>
  <si>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</si>
  <si>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</si>
  <si>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</si>
  <si>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</si>
  <si>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</si>
  <si>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</si>
  <si>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</si>
  <si>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</si>
  <si>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</si>
  <si>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</si>
  <si>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</si>
  <si>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</si>
  <si>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</si>
  <si>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</si>
  <si>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</si>
  <si>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</si>
  <si>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</si>
  <si>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</si>
  <si>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</si>
  <si>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</si>
  <si>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</si>
  <si>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</si>
  <si>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</si>
  <si>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</si>
  <si>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</si>
  <si>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</si>
  <si>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</si>
  <si>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</si>
  <si>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</si>
  <si>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</si>
  <si>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</si>
  <si>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</si>
  <si>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</si>
  <si>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</si>
  <si>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</si>
  <si>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</si>
  <si>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</si>
  <si>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</si>
  <si>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</si>
  <si>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</si>
  <si>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</si>
  <si>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</si>
  <si>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</si>
  <si>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</si>
  <si>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</si>
  <si>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</si>
  <si>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</si>
  <si>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</si>
  <si>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</si>
  <si>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</si>
  <si>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</si>
  <si>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</si>
  <si>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</si>
  <si>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</si>
  <si>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</si>
  <si>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</si>
  <si>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</si>
  <si>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</si>
  <si>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</si>
  <si>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</si>
  <si>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</si>
  <si>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</si>
  <si>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</si>
  <si>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</si>
  <si>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</si>
  <si>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</si>
  <si>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</si>
  <si>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</si>
  <si>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</si>
  <si>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</si>
  <si>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</si>
  <si>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</si>
  <si>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</si>
  <si>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</si>
  <si>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</si>
  <si>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</si>
  <si>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</si>
  <si>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</si>
  <si>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</si>
  <si>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</si>
  <si>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</si>
  <si>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</si>
  <si>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</si>
  <si>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</si>
  <si>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</si>
  <si>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</si>
  <si>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</si>
  <si>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</si>
  <si>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</si>
  <si>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</si>
  <si>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</si>
  <si>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</si>
  <si>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</si>
  <si>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</si>
  <si>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</si>
  <si>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</si>
  <si>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</si>
  <si>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</si>
  <si>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</si>
  <si>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</si>
  <si>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</si>
  <si>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</si>
  <si>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</si>
  <si>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</si>
  <si>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</si>
  <si>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</si>
  <si>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</si>
  <si>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</si>
  <si>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</si>
  <si>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</si>
  <si>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</si>
  <si>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</si>
  <si>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</si>
  <si>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</si>
  <si>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</si>
  <si>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</si>
  <si>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</si>
  <si>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</si>
  <si>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</si>
  <si>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</si>
  <si>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</si>
  <si>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</si>
  <si>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</si>
  <si>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</si>
  <si>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</si>
  <si>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</si>
  <si>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</si>
  <si>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</si>
  <si>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</si>
  <si>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</si>
  <si>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</si>
  <si>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</si>
  <si>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</si>
  <si>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</si>
  <si>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</si>
  <si>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</si>
  <si>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</si>
  <si>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</si>
  <si>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</si>
  <si>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</si>
  <si>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</si>
  <si>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</si>
  <si>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</si>
  <si>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</si>
  <si>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</si>
  <si>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</si>
  <si>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</si>
  <si>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</si>
  <si>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</si>
  <si>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</si>
  <si>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</si>
  <si>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</si>
  <si>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</si>
  <si>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</si>
  <si>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</si>
  <si>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</si>
  <si>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</si>
  <si>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</si>
  <si>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</si>
  <si>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</si>
  <si>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</si>
  <si>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</si>
  <si>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</si>
  <si>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</si>
  <si>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</si>
  <si>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</si>
  <si>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</si>
  <si>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</si>
  <si>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</si>
  <si>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</si>
  <si>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</si>
  <si>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</si>
  <si>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</si>
  <si>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</si>
  <si>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</si>
  <si>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</si>
  <si>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</si>
  <si>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</si>
  <si>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</si>
  <si>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</si>
  <si>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</si>
  <si>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</si>
  <si>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</si>
  <si>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</si>
  <si>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</si>
  <si>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</si>
  <si>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</si>
  <si>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</si>
  <si>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</si>
  <si>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</si>
  <si>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</si>
  <si>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</si>
  <si>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</si>
  <si>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</si>
  <si>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</si>
  <si>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</si>
  <si>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</si>
  <si>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</si>
  <si>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</si>
  <si>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</si>
  <si>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</si>
  <si>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</si>
  <si>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</si>
  <si>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</si>
  <si>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</si>
  <si>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</si>
  <si>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</si>
  <si>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</si>
  <si>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</si>
  <si>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</si>
  <si>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</si>
  <si>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</si>
  <si>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</si>
  <si>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</si>
  <si>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</si>
  <si>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</si>
  <si>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</si>
  <si>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</si>
  <si>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</si>
  <si>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</si>
  <si>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</si>
  <si>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</si>
  <si>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</si>
  <si>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</si>
  <si>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</si>
  <si>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</si>
  <si>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</si>
  <si>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</si>
  <si>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</si>
  <si>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</si>
  <si>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</si>
  <si>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</si>
  <si>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</si>
  <si>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</si>
  <si>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</si>
  <si>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</si>
  <si>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</si>
  <si>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</si>
  <si>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</si>
  <si>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</si>
  <si>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</si>
  <si>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</si>
  <si>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</si>
  <si>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</si>
  <si>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</si>
  <si>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</si>
  <si>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</si>
  <si>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</si>
  <si>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</si>
  <si>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</si>
  <si>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</si>
  <si>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</si>
  <si>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</si>
  <si>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</si>
  <si>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</si>
  <si>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</si>
  <si>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</si>
  <si>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</si>
  <si>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</si>
  <si>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</si>
  <si>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</si>
  <si>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</si>
  <si>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</si>
  <si>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</si>
  <si>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</si>
  <si>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</si>
  <si>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</si>
  <si>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</si>
  <si>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</si>
  <si>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</si>
  <si>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</si>
  <si>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</si>
  <si>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</si>
  <si>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</si>
  <si>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</si>
  <si>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</si>
  <si>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</si>
  <si>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</si>
  <si>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</si>
  <si>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</si>
  <si>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</si>
  <si>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</si>
  <si>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</si>
  <si>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</si>
  <si>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</si>
  <si>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</si>
  <si>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</si>
  <si>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</si>
  <si>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</si>
  <si>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</si>
  <si>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</si>
  <si>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</si>
  <si>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</si>
  <si>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</si>
  <si>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</si>
  <si>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</si>
  <si>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</si>
  <si>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</si>
  <si>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</si>
  <si>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</si>
  <si>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</si>
  <si>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</si>
  <si>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</si>
  <si>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</si>
  <si>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</si>
  <si>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</si>
  <si>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</si>
  <si>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</si>
  <si>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</si>
  <si>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</si>
  <si>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</si>
  <si>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</si>
  <si>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</si>
  <si>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</si>
  <si>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</si>
  <si>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</si>
  <si>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</si>
  <si>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</si>
  <si>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</si>
  <si>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</si>
  <si>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</si>
  <si>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</si>
  <si>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</si>
  <si>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</si>
  <si>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</si>
  <si>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</si>
  <si>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</si>
  <si>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</si>
  <si>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</si>
  <si>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</si>
  <si>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</si>
  <si>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</si>
  <si>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</si>
  <si>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</si>
  <si>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</si>
  <si>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</si>
  <si>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</si>
  <si>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</si>
  <si>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</si>
  <si>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</si>
  <si>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</si>
  <si>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</si>
  <si>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</si>
  <si>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</si>
  <si>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</si>
  <si>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</si>
  <si>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</si>
  <si>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</si>
  <si>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</si>
  <si>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</si>
  <si>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</si>
  <si>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</si>
  <si>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</si>
  <si>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</si>
  <si>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</si>
  <si>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</si>
  <si>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</si>
  <si>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</si>
  <si>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</si>
  <si>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</si>
  <si>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</si>
  <si>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</si>
  <si>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</si>
  <si>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</si>
  <si>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</si>
  <si>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</si>
  <si>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</si>
  <si>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</si>
  <si>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</si>
  <si>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</si>
  <si>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</si>
  <si>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</si>
  <si>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</si>
  <si>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</si>
  <si>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</si>
  <si>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</si>
  <si>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</si>
  <si>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</si>
  <si>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</si>
  <si>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</si>
  <si>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</si>
  <si>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</si>
  <si>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</si>
  <si>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</si>
  <si>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</si>
  <si>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</si>
  <si>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</si>
  <si>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</si>
  <si>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</si>
  <si>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</si>
  <si>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</si>
  <si>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</si>
  <si>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</si>
  <si>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</si>
  <si>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</si>
  <si>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</si>
  <si>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</si>
  <si>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</si>
  <si>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</si>
  <si>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</si>
  <si>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</si>
  <si>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</si>
  <si>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</si>
  <si>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</si>
  <si>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</si>
  <si>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</si>
  <si>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</si>
  <si>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</si>
  <si>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</si>
  <si>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</si>
  <si>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</si>
  <si>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</si>
  <si>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</si>
  <si>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</si>
  <si>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</si>
  <si>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</si>
  <si>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</si>
  <si>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</si>
  <si>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</si>
  <si>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</si>
  <si>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</si>
  <si>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</si>
  <si>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</si>
  <si>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</si>
  <si>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</si>
  <si>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</si>
  <si>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</si>
  <si>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</si>
  <si>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</si>
  <si>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</si>
  <si>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</si>
  <si>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</si>
  <si>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</si>
  <si>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</si>
  <si>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</si>
  <si>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</si>
  <si>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</si>
  <si>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</si>
  <si>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</si>
  <si>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</si>
  <si>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</si>
  <si>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</si>
  <si>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</si>
  <si>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</si>
  <si>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</si>
  <si>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</si>
  <si>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</si>
  <si>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</si>
  <si>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</si>
  <si>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</si>
  <si>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</si>
  <si>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</si>
  <si>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</si>
  <si>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</si>
  <si>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</si>
  <si>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</si>
  <si>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</si>
  <si>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</si>
  <si>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</si>
  <si>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</si>
  <si>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</si>
  <si>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</si>
  <si>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</si>
  <si>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</si>
  <si>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</si>
  <si>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</si>
  <si>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</si>
  <si>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</si>
  <si>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</si>
  <si>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</si>
  <si>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</si>
  <si>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</si>
  <si>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</si>
  <si>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</si>
  <si>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</si>
  <si>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</si>
  <si>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</si>
  <si>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</si>
  <si>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</si>
  <si>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</si>
  <si>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</si>
  <si>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</si>
  <si>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</si>
  <si>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</si>
  <si>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</si>
  <si>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</si>
  <si>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</si>
  <si>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</si>
  <si>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</si>
  <si>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</si>
  <si>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</si>
  <si>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</si>
  <si>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</si>
  <si>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</si>
  <si>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</si>
  <si>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</si>
  <si>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</si>
  <si>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</si>
  <si>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</si>
  <si>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</si>
  <si>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</si>
  <si>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</si>
  <si>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</si>
  <si>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</si>
  <si>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</si>
  <si>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</si>
  <si>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</si>
  <si>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</si>
  <si>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</si>
  <si>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</si>
  <si>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</si>
  <si>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</si>
  <si>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</si>
  <si>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</si>
  <si>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</si>
  <si>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</si>
  <si>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</si>
  <si>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</si>
  <si>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</si>
  <si>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</si>
  <si>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</si>
  <si>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</si>
  <si>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</si>
  <si>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</si>
  <si>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</si>
  <si>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</si>
  <si>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</si>
  <si>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</si>
  <si>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</si>
  <si>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</si>
  <si>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</si>
  <si>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</si>
  <si>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</si>
  <si>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</si>
  <si>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</si>
  <si>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</si>
  <si>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</si>
  <si>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</si>
  <si>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</si>
  <si>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</si>
  <si>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</si>
  <si>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</si>
  <si>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</si>
  <si>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</si>
  <si>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</si>
  <si>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</si>
  <si>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</si>
  <si>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</si>
  <si>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</si>
  <si>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</si>
  <si>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</si>
  <si>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</si>
  <si>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</si>
  <si>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</si>
  <si>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</si>
  <si>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</si>
  <si>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</si>
  <si>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</si>
  <si>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</si>
  <si>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</si>
  <si>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</si>
  <si>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</si>
  <si>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</si>
  <si>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</si>
  <si>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</si>
  <si>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</si>
  <si>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</si>
  <si>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</si>
  <si>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</si>
  <si>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</si>
  <si>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</si>
  <si>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</si>
  <si>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</si>
  <si>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</si>
  <si>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</si>
  <si>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</si>
  <si>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</si>
  <si>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</si>
  <si>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</si>
  <si>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</si>
  <si>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</si>
  <si>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</si>
  <si>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</si>
  <si>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</si>
  <si>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</si>
  <si>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</si>
  <si>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</si>
  <si>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</si>
  <si>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</si>
  <si>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</si>
  <si>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</si>
  <si>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</si>
  <si>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</si>
  <si>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</si>
  <si>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</si>
  <si>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</si>
  <si>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</si>
  <si>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</si>
  <si>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</si>
  <si>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</si>
  <si>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</si>
  <si>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</si>
  <si>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</si>
  <si>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</si>
  <si>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</si>
  <si>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</si>
  <si>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</si>
  <si>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</si>
  <si>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</si>
  <si>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</si>
  <si>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</si>
  <si>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</si>
  <si>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</si>
  <si>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</si>
  <si>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</si>
  <si>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</si>
  <si>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</si>
  <si>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</si>
  <si>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</si>
  <si>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</si>
  <si>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</si>
  <si>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</si>
  <si>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</si>
  <si>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</si>
  <si>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</si>
  <si>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</si>
  <si>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</si>
  <si>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</si>
  <si>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</si>
  <si>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</si>
  <si>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</si>
  <si>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</si>
  <si>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</si>
  <si>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</si>
  <si>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</si>
  <si>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</si>
  <si>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</si>
  <si>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</si>
  <si>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</si>
  <si>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</si>
  <si>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</si>
  <si>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</si>
  <si>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</si>
  <si>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</si>
  <si>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</si>
  <si>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</si>
  <si>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</si>
  <si>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</si>
  <si>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</si>
  <si>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</si>
  <si>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</si>
  <si>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</si>
  <si>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</si>
  <si>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</si>
  <si>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</si>
  <si>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</si>
  <si>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</si>
  <si>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</si>
  <si>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</si>
  <si>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</si>
  <si>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</si>
  <si>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</si>
  <si>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</si>
  <si>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</si>
  <si>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</si>
  <si>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</si>
  <si>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</si>
  <si>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</si>
  <si>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</si>
  <si>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</si>
  <si>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</si>
  <si>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</si>
  <si>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</si>
  <si>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</si>
  <si>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</si>
  <si>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</si>
  <si>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</si>
  <si>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</si>
  <si>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</si>
  <si>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</si>
  <si>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</si>
  <si>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</si>
  <si>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</si>
  <si>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</si>
  <si>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</si>
  <si>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</si>
  <si>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</si>
  <si>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</si>
  <si>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</si>
  <si>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</si>
  <si>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</si>
  <si>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</si>
  <si>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</si>
  <si>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</si>
  <si>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</si>
  <si>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</si>
  <si>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</si>
  <si>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</si>
  <si>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</si>
  <si>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</si>
  <si>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</si>
  <si>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</si>
  <si>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</si>
  <si>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</si>
  <si>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</si>
  <si>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</si>
  <si>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</si>
  <si>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</si>
  <si>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</si>
  <si>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</si>
  <si>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</si>
  <si>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</si>
  <si>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</si>
  <si>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</si>
  <si>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</si>
  <si>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</si>
  <si>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</si>
  <si>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</si>
  <si>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</si>
  <si>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</si>
  <si>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</si>
  <si>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</si>
  <si>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</si>
  <si>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</si>
  <si>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</si>
  <si>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</si>
  <si>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</si>
  <si>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</si>
  <si>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</si>
  <si>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</si>
  <si>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</si>
  <si>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</si>
  <si>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</si>
  <si>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</si>
  <si>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</si>
  <si>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</si>
  <si>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</si>
  <si>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</si>
  <si>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</si>
  <si>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</si>
  <si>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</si>
  <si>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</si>
  <si>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</si>
  <si>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</si>
  <si>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</si>
  <si>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</si>
  <si>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</si>
  <si>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</si>
  <si>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</si>
  <si>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</si>
  <si>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</si>
  <si>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</si>
  <si>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</si>
  <si>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</si>
  <si>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</si>
  <si>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</si>
  <si>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</si>
  <si>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</si>
  <si>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</si>
  <si>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</si>
  <si>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</si>
  <si>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</si>
  <si>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</si>
  <si>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</si>
  <si>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</si>
  <si>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</si>
  <si>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</si>
  <si>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</si>
  <si>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</si>
  <si>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</si>
  <si>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</si>
  <si>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</si>
  <si>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</si>
  <si>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</si>
  <si>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</si>
  <si>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</si>
  <si>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</si>
  <si>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</si>
  <si>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</si>
  <si>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</si>
  <si>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</si>
  <si>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</si>
  <si>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</si>
  <si>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</si>
  <si>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</si>
  <si>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</si>
  <si>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</si>
  <si>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</si>
  <si>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</si>
  <si>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</si>
  <si>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</si>
  <si>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</si>
  <si>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</si>
  <si>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</si>
  <si>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</si>
  <si>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</si>
  <si>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</si>
  <si>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</si>
  <si>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</si>
  <si>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</si>
  <si>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</si>
  <si>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</si>
  <si>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</si>
  <si>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</si>
  <si>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</si>
  <si>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</si>
  <si>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</si>
  <si>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</si>
  <si>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</si>
  <si>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</si>
  <si>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</si>
  <si>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</si>
  <si>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</si>
  <si>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</si>
  <si>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</si>
  <si>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</si>
  <si>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</si>
  <si>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</si>
  <si>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</si>
  <si>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</si>
  <si>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</si>
  <si>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</si>
  <si>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</si>
  <si>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</si>
  <si>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</si>
  <si>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</si>
  <si>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</si>
  <si>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</si>
  <si>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</si>
  <si>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</si>
  <si>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</si>
  <si>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</si>
  <si>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</si>
  <si>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</si>
  <si>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</si>
  <si>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</si>
  <si>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</si>
  <si>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</si>
  <si>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</si>
  <si>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</si>
  <si>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</si>
  <si>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</si>
  <si>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</si>
  <si>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</si>
  <si>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</si>
  <si>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</si>
  <si>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</si>
  <si>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</si>
  <si>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</si>
  <si>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</si>
  <si>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</si>
  <si>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</si>
  <si>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</si>
  <si>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</si>
  <si>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</si>
  <si>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</si>
  <si>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</si>
  <si>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</si>
  <si>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</si>
  <si>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</si>
  <si>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</si>
  <si>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</si>
  <si>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</si>
  <si>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</si>
  <si>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</si>
  <si>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</si>
  <si>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</si>
  <si>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</si>
  <si>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</si>
  <si>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</si>
  <si>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</si>
  <si>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</si>
  <si>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</si>
  <si>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</si>
  <si>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</si>
  <si>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</si>
  <si>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</si>
  <si>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</si>
  <si>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</si>
  <si>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</si>
  <si>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</si>
  <si>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</si>
  <si>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</si>
  <si>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</si>
  <si>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</si>
  <si>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</si>
  <si>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</si>
  <si>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</si>
  <si>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</si>
  <si>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</si>
  <si>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</si>
  <si>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</si>
  <si>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</si>
  <si>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</si>
  <si>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</si>
  <si>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</si>
  <si>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</si>
  <si>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</si>
  <si>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</si>
  <si>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</si>
  <si>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</si>
  <si>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</si>
  <si>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</si>
  <si>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</si>
  <si>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</si>
  <si>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</si>
  <si>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</si>
  <si>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</si>
  <si>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</si>
  <si>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</si>
  <si>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</si>
  <si>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</si>
  <si>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</si>
  <si>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</si>
  <si>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</si>
  <si>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</si>
  <si>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</si>
  <si>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</si>
  <si>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</si>
  <si>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</si>
  <si>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</si>
  <si>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</si>
  <si>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</si>
  <si>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</si>
  <si>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</si>
  <si>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</si>
  <si>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</si>
  <si>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</si>
  <si>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</si>
  <si>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</si>
  <si>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</si>
  <si>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</si>
  <si>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</si>
  <si>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</si>
  <si>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</si>
  <si>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</si>
  <si>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</si>
  <si>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</si>
  <si>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</si>
  <si>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</si>
  <si>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</si>
  <si>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</si>
  <si>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</si>
  <si>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</si>
  <si>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</si>
  <si>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</si>
  <si>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</si>
  <si>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</si>
  <si>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</si>
  <si>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</si>
  <si>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</si>
  <si>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</si>
  <si>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</si>
  <si>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</si>
  <si>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</si>
  <si>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</si>
  <si>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</si>
  <si>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</si>
  <si>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</si>
  <si>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</si>
  <si>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</si>
  <si>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</si>
  <si>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</si>
  <si>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</si>
  <si>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</si>
  <si>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</si>
  <si>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</si>
  <si>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</si>
  <si>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</si>
  <si>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</si>
  <si>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</si>
  <si>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</si>
  <si>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</si>
  <si>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</si>
  <si>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</si>
  <si>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</si>
  <si>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</si>
  <si>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</si>
  <si>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</si>
  <si>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</si>
  <si>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</si>
  <si>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</si>
  <si>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</si>
  <si>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</si>
  <si>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</si>
  <si>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</si>
  <si>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</si>
  <si>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</si>
  <si>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</si>
  <si>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</si>
  <si>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</si>
  <si>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</si>
  <si>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</si>
  <si>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</si>
  <si>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</si>
  <si>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</si>
  <si>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</si>
  <si>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</si>
  <si>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</si>
  <si>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</si>
  <si>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</si>
  <si>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</si>
  <si>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</si>
  <si>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</si>
  <si>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</si>
  <si>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</si>
  <si>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</si>
  <si>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</si>
  <si>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</si>
  <si>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</si>
  <si>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</si>
  <si>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</si>
  <si>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</si>
  <si>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</si>
  <si>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</si>
  <si>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</si>
  <si>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</si>
  <si>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</si>
  <si>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</si>
  <si>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</si>
  <si>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</si>
  <si>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</si>
  <si>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</si>
  <si>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</si>
  <si>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</si>
  <si>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</si>
  <si>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</si>
  <si>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</si>
  <si>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</si>
  <si>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</si>
  <si>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</si>
  <si>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</si>
  <si>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</si>
  <si>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</si>
  <si>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</si>
  <si>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</si>
  <si>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</si>
  <si>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</si>
  <si>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</si>
  <si>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</si>
  <si>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</si>
  <si>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</si>
  <si>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</si>
  <si>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</si>
  <si>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</si>
  <si>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</si>
  <si>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</si>
  <si>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</si>
  <si>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</si>
  <si>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</si>
  <si>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</si>
  <si>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</si>
  <si>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</si>
  <si>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</si>
  <si>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</si>
  <si>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</si>
  <si>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</si>
  <si>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</si>
  <si>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</si>
  <si>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</si>
  <si>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</si>
  <si>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</si>
  <si>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</si>
  <si>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</si>
  <si>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</si>
  <si>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</si>
  <si>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</si>
  <si>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</si>
  <si>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</si>
  <si>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</si>
  <si>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</si>
  <si>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</si>
  <si>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</si>
  <si>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</si>
  <si>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</si>
  <si>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</si>
  <si>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</si>
  <si>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</si>
  <si>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</si>
  <si>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</si>
  <si>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</si>
  <si>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</si>
  <si>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</si>
  <si>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</si>
  <si>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</si>
  <si>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</si>
  <si>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</si>
  <si>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</si>
  <si>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</si>
  <si>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</si>
  <si>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</si>
  <si>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</si>
  <si>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</si>
  <si>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</si>
  <si>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</si>
  <si>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</si>
  <si>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</si>
  <si>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</si>
  <si>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</si>
  <si>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</si>
  <si>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</si>
  <si>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</si>
  <si>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</si>
  <si>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</si>
  <si>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</si>
  <si>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</si>
  <si>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</si>
  <si>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</si>
  <si>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</si>
  <si>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</si>
  <si>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</si>
  <si>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</si>
  <si>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</si>
  <si>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</si>
  <si>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</si>
  <si>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</si>
  <si>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</si>
  <si>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</si>
  <si>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</si>
  <si>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</si>
  <si>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</si>
  <si>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</si>
  <si>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</si>
  <si>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</si>
  <si>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</si>
  <si>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</si>
  <si>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</si>
  <si>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</si>
  <si>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</si>
  <si>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</si>
  <si>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</si>
  <si>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</si>
  <si>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</si>
  <si>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</si>
  <si>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</si>
  <si>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</si>
  <si>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</si>
  <si>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</si>
  <si>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</si>
  <si>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</si>
  <si>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</si>
  <si>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</si>
  <si>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</si>
  <si>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</si>
  <si>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</si>
  <si>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</si>
  <si>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</si>
  <si>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</si>
  <si>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</si>
  <si>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</si>
  <si>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</si>
  <si>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</si>
  <si>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</si>
  <si>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</si>
  <si>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</si>
  <si>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</si>
  <si>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</si>
  <si>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</si>
  <si>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</si>
  <si>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</si>
  <si>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</si>
  <si>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</si>
  <si>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</si>
  <si>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</si>
  <si>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</si>
  <si>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</si>
  <si>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</si>
  <si>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</si>
  <si>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</si>
  <si>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</si>
  <si>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</si>
  <si>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</si>
  <si>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</si>
  <si>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</si>
  <si>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</si>
  <si>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</si>
  <si>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</si>
  <si>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</si>
  <si>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</si>
  <si>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</si>
  <si>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</si>
  <si>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</si>
  <si>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</si>
  <si>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</si>
  <si>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</si>
  <si>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</si>
  <si>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</si>
  <si>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</si>
  <si>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</si>
  <si>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</si>
  <si>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</si>
  <si>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</si>
  <si>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</si>
  <si>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</si>
  <si>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</si>
  <si>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</si>
  <si>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</si>
  <si>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</si>
  <si>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</si>
  <si>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</si>
  <si>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</si>
  <si>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</si>
  <si>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</si>
  <si>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</si>
  <si>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</si>
  <si>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</si>
  <si>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</si>
  <si>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</si>
  <si>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</si>
  <si>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</si>
  <si>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</si>
  <si>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</si>
  <si>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</si>
  <si>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</si>
  <si>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</si>
  <si>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</si>
  <si>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</si>
  <si>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</si>
  <si>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</si>
  <si>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</si>
  <si>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</si>
  <si>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</si>
  <si>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</si>
  <si>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</si>
  <si>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</si>
  <si>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</si>
  <si>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</si>
  <si>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</si>
  <si>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</si>
  <si>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</si>
  <si>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</si>
  <si>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</si>
  <si>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</si>
  <si>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</si>
  <si>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</si>
  <si>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</si>
  <si>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</si>
  <si>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</si>
  <si>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</si>
  <si>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</si>
  <si>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</si>
  <si>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</si>
  <si>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</si>
  <si>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</si>
  <si>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</si>
  <si>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</si>
  <si>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</si>
  <si>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</si>
  <si>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</si>
  <si>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</si>
  <si>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</si>
  <si>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</si>
  <si>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</si>
  <si>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</si>
  <si>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</si>
  <si>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</si>
  <si>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</si>
  <si>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</si>
  <si>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</si>
  <si>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</si>
  <si>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</si>
  <si>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</si>
  <si>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</si>
  <si>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</si>
  <si>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</si>
  <si>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</si>
  <si>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</si>
  <si>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</si>
  <si>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</si>
  <si>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</si>
  <si>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</si>
  <si>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</si>
  <si>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</si>
  <si>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</si>
  <si>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</si>
  <si>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</si>
  <si>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</si>
  <si>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</si>
  <si>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</si>
  <si>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</si>
  <si>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</si>
  <si>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</si>
  <si>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</si>
  <si>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</si>
  <si>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</si>
  <si>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</si>
  <si>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</si>
  <si>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</si>
  <si>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</si>
  <si>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</si>
  <si>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</si>
  <si>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</si>
  <si>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</si>
  <si>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</si>
  <si>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</si>
  <si>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</si>
  <si>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</si>
  <si>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</si>
  <si>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</si>
  <si>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</si>
  <si>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</si>
  <si>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</si>
  <si>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</si>
  <si>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</si>
  <si>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</si>
  <si>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</si>
  <si>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</si>
  <si>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</si>
  <si>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</si>
  <si>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</si>
  <si>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</si>
  <si>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</si>
  <si>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</si>
  <si>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</si>
  <si>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</si>
  <si>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</si>
  <si>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</si>
  <si>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</si>
  <si>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</si>
  <si>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</si>
  <si>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</si>
  <si>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</si>
  <si>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</si>
  <si>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</si>
  <si>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</si>
  <si>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</si>
  <si>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</si>
  <si>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</si>
  <si>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</si>
  <si>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</si>
  <si>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</si>
  <si>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</si>
  <si>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</si>
  <si>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</si>
  <si>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</si>
  <si>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</si>
  <si>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</si>
  <si>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</si>
  <si>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</si>
  <si>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</si>
  <si>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</si>
  <si>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</si>
  <si>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</si>
  <si>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</si>
  <si>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</si>
  <si>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</si>
  <si>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</si>
  <si>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</si>
  <si>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</si>
  <si>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</si>
  <si>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</si>
  <si>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</si>
  <si>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</si>
  <si>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</si>
  <si>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</si>
  <si>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</si>
  <si>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</si>
  <si>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</si>
  <si>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</si>
  <si>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</si>
  <si>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</si>
  <si>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</si>
  <si>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</si>
  <si>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</si>
  <si>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</si>
  <si>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</si>
  <si>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</si>
  <si>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</si>
  <si>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</si>
  <si>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</si>
  <si>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</si>
  <si>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</si>
  <si>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</si>
  <si>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</si>
  <si>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</si>
  <si>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</si>
  <si>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</si>
  <si>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</si>
  <si>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</si>
  <si>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</si>
  <si>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</si>
  <si>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</si>
  <si>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</si>
  <si>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</si>
  <si>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</si>
  <si>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</si>
  <si>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</si>
  <si>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</si>
  <si>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</si>
  <si>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</si>
  <si>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</si>
  <si>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</si>
  <si>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</si>
  <si>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</si>
  <si>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</si>
  <si>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</si>
  <si>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</si>
  <si>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</si>
  <si>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</si>
  <si>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</si>
  <si>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</si>
  <si>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</si>
  <si>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</si>
  <si>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</si>
  <si>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</si>
  <si>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</si>
  <si>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</si>
  <si>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</si>
  <si>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</si>
  <si>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</si>
  <si>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</si>
  <si>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</si>
  <si>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</si>
  <si>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</si>
  <si>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</si>
  <si>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</si>
  <si>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</si>
  <si>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</si>
  <si>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</si>
  <si>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</si>
  <si>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</si>
  <si>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</si>
  <si>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</si>
  <si>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</si>
  <si>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</si>
  <si>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</si>
  <si>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</si>
  <si>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</si>
  <si>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</si>
  <si>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</si>
  <si>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</si>
  <si>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</si>
  <si>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</si>
  <si>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</si>
  <si>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</si>
  <si>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</si>
  <si>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</si>
  <si>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</si>
  <si>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</si>
  <si>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</si>
  <si>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</si>
  <si>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</si>
  <si>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</si>
  <si>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</si>
  <si>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</si>
  <si>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</si>
  <si>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</si>
  <si>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</si>
  <si>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</si>
  <si>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</si>
  <si>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</si>
  <si>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</si>
  <si>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</si>
  <si>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</si>
  <si>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</si>
  <si>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</si>
  <si>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</si>
  <si>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</si>
  <si>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</si>
  <si>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</si>
  <si>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</si>
  <si>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</si>
  <si>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</si>
  <si>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</si>
  <si>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</si>
  <si>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</si>
  <si>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</si>
  <si>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</si>
  <si>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</si>
  <si>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</si>
  <si>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</si>
  <si>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</si>
  <si>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</si>
  <si>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</si>
  <si>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</si>
  <si>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</si>
  <si>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</si>
  <si>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</si>
  <si>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</si>
  <si>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</si>
  <si>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</si>
  <si>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</si>
  <si>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</si>
  <si>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</si>
  <si>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</si>
  <si>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</si>
  <si>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</si>
  <si>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</si>
  <si>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</si>
  <si>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</si>
  <si>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</si>
  <si>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</si>
  <si>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</si>
  <si>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</si>
  <si>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</si>
  <si>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</si>
  <si>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</si>
  <si>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</si>
  <si>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</si>
  <si>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</si>
  <si>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</si>
  <si>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</si>
  <si>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</si>
  <si>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</si>
  <si>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</si>
  <si>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</si>
  <si>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</si>
  <si>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</si>
  <si>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</si>
  <si>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</si>
  <si>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</si>
  <si>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</si>
  <si>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</si>
  <si>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</si>
  <si>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</si>
  <si>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</si>
  <si>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</si>
  <si>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</si>
  <si>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</si>
  <si>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</si>
  <si>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</si>
  <si>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</si>
  <si>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</si>
  <si>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</si>
  <si>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</si>
  <si>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</si>
  <si>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</si>
  <si>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</si>
  <si>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</si>
  <si>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</si>
  <si>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</si>
  <si>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</si>
  <si>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</si>
  <si>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</si>
  <si>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</si>
  <si>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</si>
  <si>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</si>
  <si>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</si>
  <si>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</si>
  <si>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</si>
  <si>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</si>
  <si>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</si>
  <si>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</si>
  <si>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</si>
  <si>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</si>
  <si>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</si>
  <si>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</si>
  <si>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</si>
  <si>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</si>
  <si>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</si>
  <si>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</si>
  <si>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</si>
  <si>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</si>
  <si>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</si>
  <si>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</si>
  <si>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</si>
  <si>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</si>
  <si>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</si>
  <si>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</si>
  <si>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</si>
  <si>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</si>
  <si>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</si>
  <si>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</si>
  <si>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</si>
  <si>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</si>
  <si>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</si>
  <si>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</si>
  <si>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</si>
  <si>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</si>
  <si>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</si>
  <si>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</si>
  <si>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</si>
  <si>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</si>
  <si>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</si>
  <si>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</si>
  <si>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</si>
  <si>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</si>
  <si>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</si>
  <si>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</si>
  <si>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</si>
  <si>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</si>
  <si>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</si>
  <si>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</si>
  <si>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</si>
  <si>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</si>
  <si>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</si>
  <si>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</si>
  <si>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</si>
  <si>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</si>
  <si>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</si>
  <si>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</si>
  <si>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</si>
  <si>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</si>
  <si>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</si>
  <si>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</si>
  <si>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</si>
  <si>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</si>
  <si>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</si>
  <si>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</si>
  <si>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</si>
  <si>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</si>
  <si>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</si>
  <si>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</si>
  <si>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</si>
  <si>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</si>
  <si>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</si>
  <si>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</si>
  <si>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</si>
  <si>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</si>
  <si>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</si>
  <si>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</si>
  <si>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</si>
  <si>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</si>
  <si>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</si>
  <si>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</si>
  <si>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</si>
  <si>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</si>
  <si>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</si>
  <si>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</si>
  <si>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</si>
  <si>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</si>
  <si>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</si>
  <si>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</si>
  <si>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</si>
  <si>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</si>
  <si>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</si>
  <si>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</si>
  <si>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</si>
  <si>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</si>
  <si>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</si>
  <si>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</si>
  <si>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</si>
  <si>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</si>
  <si>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</si>
  <si>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</si>
  <si>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</si>
  <si>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</si>
  <si>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</si>
  <si>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</si>
  <si>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</si>
  <si>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</si>
  <si>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</si>
  <si>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</si>
  <si>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</si>
  <si>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</si>
  <si>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</si>
  <si>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</si>
  <si>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</si>
  <si>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</si>
  <si>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</si>
  <si>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</si>
  <si>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</si>
  <si>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</si>
  <si>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</si>
  <si>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</si>
  <si>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</si>
  <si>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</si>
  <si>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</si>
  <si>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</si>
  <si>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</si>
  <si>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</si>
  <si>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</si>
  <si>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</si>
  <si>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</si>
  <si>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</si>
  <si>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</si>
  <si>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</si>
  <si>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</si>
  <si>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</si>
  <si>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</si>
  <si>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</si>
  <si>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</si>
  <si>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</si>
  <si>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</si>
  <si>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</si>
  <si>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</si>
  <si>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</si>
  <si>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</si>
  <si>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</si>
  <si>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</si>
  <si>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</si>
  <si>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</si>
  <si>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</si>
  <si>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</si>
  <si>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</si>
  <si>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</si>
  <si>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</si>
  <si>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</si>
  <si>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</si>
  <si>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</si>
  <si>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</si>
  <si>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</si>
  <si>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</si>
  <si>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</si>
  <si>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</si>
  <si>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</si>
  <si>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</si>
  <si>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</si>
  <si>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</si>
  <si>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</si>
  <si>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</si>
  <si>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</si>
  <si>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</si>
  <si>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</si>
  <si>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</si>
  <si>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</si>
  <si>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</si>
  <si>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</si>
  <si>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</si>
  <si>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</si>
  <si>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</si>
  <si>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</si>
  <si>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</si>
  <si>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</si>
  <si>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</si>
  <si>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</si>
  <si>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</si>
  <si>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</si>
  <si>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</si>
  <si>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</si>
  <si>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</si>
  <si>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</si>
  <si>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</si>
  <si>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</si>
  <si>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</si>
  <si>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</si>
  <si>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</si>
  <si>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</si>
  <si>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</si>
  <si>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</si>
  <si>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</si>
  <si>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</si>
  <si>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</si>
  <si>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</si>
  <si>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</si>
  <si>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</si>
  <si>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</si>
  <si>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</si>
  <si>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</si>
  <si>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</si>
  <si>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</si>
  <si>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</si>
  <si>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</si>
  <si>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</si>
  <si>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</si>
  <si>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</si>
  <si>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</si>
  <si>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</si>
  <si>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</si>
  <si>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</si>
  <si>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</si>
  <si>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</si>
  <si>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</si>
  <si>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</si>
  <si>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</si>
  <si>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</si>
  <si>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</si>
  <si>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</si>
  <si>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</si>
  <si>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</si>
  <si>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</si>
  <si>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</si>
  <si>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</si>
  <si>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</si>
  <si>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</si>
  <si>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</si>
  <si>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</si>
  <si>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</si>
  <si>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</si>
  <si>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</si>
  <si>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</si>
  <si>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</si>
  <si>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</si>
  <si>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</si>
  <si>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</si>
  <si>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</si>
  <si>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</si>
  <si>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</si>
  <si>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</si>
  <si>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</si>
  <si>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</si>
  <si>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</si>
  <si>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</si>
  <si>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</si>
  <si>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</si>
  <si>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</si>
  <si>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</si>
  <si>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</si>
  <si>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</si>
  <si>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</si>
  <si>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</si>
  <si>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</si>
  <si>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</si>
  <si>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</si>
  <si>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</si>
  <si>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</si>
  <si>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</si>
  <si>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</si>
  <si>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</si>
  <si>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</si>
  <si>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</si>
  <si>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</si>
  <si>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</si>
  <si>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</si>
  <si>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</si>
  <si>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</si>
  <si>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</si>
  <si>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</si>
  <si>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</si>
  <si>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</si>
  <si>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</si>
  <si>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</si>
  <si>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</si>
  <si>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</si>
  <si>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</si>
  <si>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</si>
  <si>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</si>
  <si>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</si>
  <si>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</si>
  <si>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</si>
  <si>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</si>
  <si>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</si>
  <si>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</si>
  <si>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</si>
  <si>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</si>
  <si>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</si>
  <si>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</si>
  <si>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</si>
  <si>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</si>
  <si>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</si>
  <si>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</si>
  <si>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</si>
  <si>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</si>
  <si>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</si>
  <si>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</si>
  <si>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</si>
  <si>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</si>
  <si>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</si>
  <si>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</si>
  <si>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</si>
  <si>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</si>
  <si>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</si>
  <si>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</si>
  <si>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</si>
  <si>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</si>
  <si>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</si>
  <si>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</si>
  <si>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</si>
  <si>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</si>
  <si>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</si>
  <si>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</si>
  <si>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</si>
  <si>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</si>
  <si>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</si>
  <si>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</si>
  <si>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</si>
  <si>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</si>
  <si>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</si>
  <si>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</si>
  <si>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</si>
  <si>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</si>
  <si>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</si>
  <si>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</si>
  <si>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</si>
  <si>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</si>
  <si>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</si>
  <si>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</si>
  <si>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</si>
  <si>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</si>
  <si>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</si>
  <si>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</si>
  <si>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</si>
  <si>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</si>
  <si>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</si>
  <si>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</si>
  <si>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</si>
  <si>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</si>
  <si>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</si>
  <si>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</si>
  <si>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</si>
  <si>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</si>
  <si>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</si>
  <si>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</si>
  <si>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</si>
  <si>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</si>
  <si>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</si>
  <si>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</si>
  <si>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</si>
  <si>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</si>
  <si>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</si>
  <si>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</si>
  <si>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</si>
  <si>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</si>
  <si>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</si>
  <si>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</si>
  <si>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</si>
  <si>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</si>
  <si>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</si>
  <si>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</si>
  <si>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</si>
  <si>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</si>
  <si>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</si>
  <si>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</si>
  <si>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</si>
  <si>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</si>
  <si>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</si>
  <si>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</si>
  <si>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</si>
  <si>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</si>
  <si>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</si>
  <si>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</si>
  <si>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</si>
  <si>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</si>
  <si>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</si>
  <si>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</si>
  <si>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</si>
  <si>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</si>
  <si>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</si>
  <si>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</si>
  <si>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</si>
  <si>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</si>
  <si>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</si>
  <si>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</si>
  <si>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</si>
  <si>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</si>
  <si>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</si>
  <si>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</si>
  <si>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</si>
  <si>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</si>
  <si>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</si>
  <si>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</si>
  <si>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</si>
  <si>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</si>
  <si>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</si>
  <si>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</si>
  <si>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</si>
  <si>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</si>
  <si>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</si>
  <si>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</si>
  <si>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</si>
  <si>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</si>
  <si>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</si>
  <si>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</si>
  <si>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</si>
  <si>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</si>
  <si>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</si>
  <si>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</si>
  <si>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</si>
  <si>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</si>
  <si>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</si>
  <si>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</si>
  <si>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</si>
  <si>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</si>
  <si>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</si>
  <si>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</si>
  <si>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</si>
  <si>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</si>
  <si>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</si>
  <si>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</si>
  <si>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</si>
  <si>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</si>
  <si>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</si>
  <si>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</si>
  <si>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</si>
  <si>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</si>
  <si>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</si>
  <si>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</si>
  <si>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</si>
  <si>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</si>
  <si>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</si>
  <si>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</si>
  <si>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</si>
  <si>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</si>
  <si>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</si>
  <si>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</si>
  <si>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</si>
  <si>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</si>
  <si>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</si>
  <si>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</si>
  <si>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</si>
  <si>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</si>
  <si>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</si>
  <si>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</si>
  <si>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</si>
  <si>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</si>
  <si>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</si>
  <si>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</si>
  <si>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</si>
  <si>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</si>
  <si>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</si>
  <si>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</si>
  <si>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</si>
  <si>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</si>
  <si>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</si>
  <si>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</si>
  <si>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</si>
  <si>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</si>
  <si>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</si>
  <si>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</si>
  <si>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</si>
  <si>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</si>
  <si>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</si>
  <si>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</si>
  <si>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</si>
  <si>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</si>
  <si>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</si>
  <si>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</si>
  <si>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</si>
  <si>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</si>
  <si>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</si>
  <si>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</si>
  <si>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</si>
  <si>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</si>
  <si>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</si>
  <si>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</si>
  <si>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</si>
  <si>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</si>
  <si>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</si>
  <si>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</si>
  <si>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</si>
  <si>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</si>
  <si>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</si>
  <si>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</si>
  <si>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</si>
  <si>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</si>
  <si>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</si>
  <si>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</si>
  <si>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</si>
  <si>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</si>
  <si>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</si>
  <si>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</si>
  <si>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</si>
  <si>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</si>
  <si>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</si>
  <si>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</si>
  <si>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</si>
  <si>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</si>
  <si>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</si>
  <si>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</si>
  <si>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</si>
  <si>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</si>
  <si>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</si>
  <si>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</si>
  <si>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</si>
  <si>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</si>
  <si>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</si>
  <si>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</si>
  <si>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</si>
  <si>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</si>
  <si>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</si>
  <si>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</si>
  <si>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</si>
  <si>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</si>
  <si>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</si>
  <si>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</si>
  <si>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</si>
  <si>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</si>
  <si>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</si>
  <si>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</si>
  <si>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</si>
  <si>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</si>
  <si>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</si>
  <si>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</si>
  <si>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</si>
  <si>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</si>
  <si>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</si>
  <si>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</si>
  <si>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</si>
  <si>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</si>
  <si>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</si>
  <si>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</si>
  <si>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</si>
  <si>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</si>
  <si>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</si>
  <si>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</si>
  <si>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</si>
  <si>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</si>
  <si>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</si>
  <si>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</si>
  <si>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</si>
  <si>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</si>
  <si>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</si>
  <si>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</si>
  <si>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</si>
  <si>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</si>
  <si>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</si>
  <si>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</si>
  <si>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</si>
  <si>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</si>
  <si>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</si>
  <si>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</si>
  <si>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</si>
  <si>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</si>
  <si>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</si>
  <si>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</si>
  <si>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</si>
  <si>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</si>
  <si>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</si>
  <si>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</si>
  <si>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</si>
  <si>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</si>
  <si>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</si>
  <si>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</si>
  <si>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</si>
  <si>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</si>
  <si>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</si>
  <si>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</si>
  <si>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</si>
  <si>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</si>
  <si>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</si>
  <si>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</si>
  <si>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</si>
  <si>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</si>
  <si>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</si>
  <si>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</si>
  <si>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</si>
  <si>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</si>
  <si>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</si>
  <si>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</si>
  <si>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</si>
  <si>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</si>
  <si>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</si>
  <si>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</si>
  <si>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</si>
  <si>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</si>
  <si>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</si>
  <si>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</si>
  <si>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</si>
  <si>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</si>
  <si>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</si>
  <si>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</si>
  <si>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</si>
  <si>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</si>
  <si>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</si>
  <si>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</si>
  <si>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</si>
  <si>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</si>
  <si>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</si>
  <si>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</si>
  <si>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</si>
  <si>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</si>
  <si>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</si>
  <si>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</si>
  <si>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</si>
  <si>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</si>
  <si>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</si>
  <si>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</si>
  <si>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</si>
  <si>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</si>
  <si>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</si>
  <si>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</si>
  <si>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</si>
  <si>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</si>
  <si>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</si>
  <si>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</si>
  <si>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</si>
  <si>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</si>
  <si>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</si>
  <si>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</si>
  <si>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</si>
  <si>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</si>
  <si>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</si>
  <si>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</si>
  <si>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</si>
  <si>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</si>
  <si>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</si>
  <si>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</si>
  <si>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</si>
  <si>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</si>
  <si>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</si>
  <si>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</si>
  <si>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</si>
  <si>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</si>
  <si>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</si>
  <si>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</si>
  <si>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</si>
  <si>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</si>
  <si>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</si>
  <si>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</si>
  <si>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</si>
  <si>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</si>
  <si>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</si>
  <si>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</si>
  <si>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</si>
  <si>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</si>
  <si>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</si>
  <si>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</si>
  <si>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</si>
  <si>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</si>
  <si>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</si>
  <si>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</si>
  <si>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</si>
  <si>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</si>
  <si>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</si>
  <si>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</si>
  <si>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</si>
  <si>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</si>
  <si>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</si>
  <si>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</si>
  <si>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</si>
  <si>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</si>
  <si>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</si>
  <si>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</si>
  <si>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</si>
  <si>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</si>
  <si>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</si>
  <si>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</si>
  <si>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</si>
  <si>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</si>
  <si>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</si>
  <si>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</si>
  <si>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</si>
  <si>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</si>
  <si>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</si>
  <si>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</si>
  <si>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</si>
  <si>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</si>
  <si>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</si>
  <si>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</si>
  <si>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</si>
  <si>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</si>
  <si>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</si>
  <si>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</si>
  <si>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</si>
  <si>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</si>
  <si>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</si>
  <si>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</si>
  <si>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</si>
  <si>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</si>
  <si>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</si>
  <si>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</si>
  <si>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</si>
  <si>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</si>
  <si>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</si>
  <si>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</si>
  <si>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</si>
  <si>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</si>
  <si>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</si>
  <si>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</si>
  <si>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</si>
  <si>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</si>
  <si>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</si>
  <si>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</si>
  <si>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</si>
  <si>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</si>
  <si>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</si>
  <si>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</si>
  <si>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</si>
  <si>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</si>
  <si>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</si>
  <si>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</si>
  <si>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</si>
  <si>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</si>
  <si>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</si>
  <si>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</si>
  <si>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</si>
  <si>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</si>
  <si>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</si>
  <si>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</si>
  <si>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</si>
  <si>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</si>
  <si>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</si>
  <si>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</si>
  <si>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</si>
  <si>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</si>
  <si>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</si>
  <si>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</si>
  <si>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</si>
  <si>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</si>
  <si>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</si>
  <si>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</si>
  <si>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</si>
  <si>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</si>
  <si>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</si>
  <si>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</si>
  <si>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</si>
  <si>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</si>
  <si>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</si>
  <si>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</si>
  <si>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</si>
  <si>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</si>
  <si>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</si>
  <si>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</si>
  <si>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</si>
  <si>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</si>
  <si>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</si>
  <si>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</si>
  <si>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</si>
  <si>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</si>
  <si>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</si>
  <si>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</si>
  <si>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</si>
  <si>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</si>
  <si>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</si>
  <si>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</si>
  <si>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</si>
  <si>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</si>
  <si>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</si>
  <si>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</si>
  <si>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</si>
  <si>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</si>
  <si>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</si>
  <si>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</si>
  <si>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</si>
  <si>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</si>
  <si>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</si>
  <si>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</si>
  <si>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</si>
  <si>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</si>
  <si>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</si>
  <si>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</si>
  <si>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</si>
  <si>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</si>
  <si>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</si>
  <si>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</si>
  <si>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</si>
  <si>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</si>
  <si>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</si>
  <si>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</si>
  <si>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</si>
  <si>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</si>
  <si>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</si>
  <si>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</si>
  <si>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</si>
  <si>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</si>
  <si>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</si>
  <si>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</si>
  <si>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</si>
  <si>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</si>
  <si>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</si>
  <si>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</si>
  <si>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</si>
  <si>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</si>
  <si>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</si>
  <si>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</si>
  <si>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</si>
  <si>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</si>
  <si>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</si>
  <si>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</si>
  <si>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</si>
  <si>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</si>
  <si>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</si>
  <si>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</si>
  <si>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</si>
  <si>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</si>
  <si>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</si>
  <si>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</si>
  <si>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</si>
  <si>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</si>
  <si>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</si>
  <si>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</si>
  <si>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</si>
  <si>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</si>
  <si>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</si>
  <si>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</si>
  <si>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</si>
  <si>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</si>
  <si>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</si>
  <si>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</si>
  <si>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</si>
  <si>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</si>
  <si>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</si>
  <si>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</si>
  <si>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</si>
  <si>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</si>
  <si>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</si>
  <si>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</si>
  <si>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</si>
  <si>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</si>
  <si>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</si>
  <si>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</si>
  <si>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</si>
  <si>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</si>
  <si>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</si>
  <si>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</si>
  <si>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</si>
  <si>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</si>
  <si>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</si>
  <si>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</si>
  <si>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</si>
  <si>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</si>
  <si>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</si>
  <si>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</si>
  <si>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</si>
  <si>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</si>
  <si>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</si>
  <si>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</si>
  <si>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</si>
  <si>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</si>
  <si>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</si>
  <si>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</si>
  <si>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</si>
  <si>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</si>
  <si>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</si>
  <si>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</si>
  <si>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</si>
  <si>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</si>
  <si>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</si>
  <si>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</si>
  <si>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</si>
  <si>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</si>
  <si>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</si>
  <si>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</si>
  <si>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</si>
  <si>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</si>
  <si>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</si>
  <si>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</si>
  <si>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</si>
  <si>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</si>
  <si>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</si>
  <si>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</si>
  <si>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</si>
  <si>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</si>
  <si>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</si>
  <si>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</si>
  <si>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</si>
  <si>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</si>
  <si>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</si>
  <si>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</si>
  <si>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</si>
  <si>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</si>
  <si>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</si>
  <si>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</si>
  <si>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</si>
  <si>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</si>
  <si>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</si>
  <si>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</si>
  <si>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</si>
  <si>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</si>
  <si>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</si>
  <si>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</si>
  <si>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</si>
  <si>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</si>
  <si>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</si>
  <si>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</si>
  <si>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</si>
  <si>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</si>
  <si>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</si>
  <si>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</si>
  <si>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</si>
  <si>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</si>
  <si>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</si>
  <si>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</si>
  <si>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</si>
  <si>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</si>
  <si>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</si>
  <si>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</si>
  <si>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</si>
  <si>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</si>
  <si>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</si>
  <si>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</si>
  <si>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</si>
  <si>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</si>
  <si>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</si>
  <si>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</si>
  <si>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</si>
  <si>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</si>
  <si>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</si>
  <si>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</si>
  <si>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</si>
  <si>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</si>
  <si>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</si>
  <si>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</si>
  <si>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</si>
  <si>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</si>
  <si>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</si>
  <si>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</si>
  <si>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</si>
  <si>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</si>
  <si>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</si>
  <si>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</si>
  <si>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</si>
  <si>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</si>
  <si>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</si>
  <si>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</si>
  <si>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</si>
  <si>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</si>
  <si>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</si>
  <si>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</si>
  <si>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</si>
  <si>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</si>
  <si>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</si>
  <si>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</si>
  <si>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</si>
  <si>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</si>
  <si>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</si>
  <si>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</si>
  <si>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</si>
  <si>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</si>
  <si>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</si>
  <si>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</si>
  <si>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</si>
  <si>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</si>
  <si>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</si>
  <si>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</si>
  <si>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</si>
  <si>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</si>
  <si>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</si>
  <si>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</si>
  <si>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</si>
  <si>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</si>
  <si>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</si>
  <si>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</si>
  <si>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</si>
  <si>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</si>
  <si>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</si>
  <si>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</si>
  <si>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</si>
  <si>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</si>
  <si>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</si>
  <si>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</si>
  <si>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</si>
  <si>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</si>
  <si>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</si>
  <si>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</si>
  <si>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</si>
  <si>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</si>
  <si>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</si>
  <si>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</si>
  <si>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</si>
  <si>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</si>
  <si>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</si>
  <si>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</si>
  <si>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</si>
  <si>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</si>
  <si>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</si>
  <si>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</si>
  <si>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</si>
  <si>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</si>
  <si>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</si>
  <si>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</si>
  <si>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</si>
  <si>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</si>
  <si>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</si>
  <si>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</si>
  <si>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</si>
  <si>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</si>
  <si>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</si>
  <si>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</si>
  <si>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</si>
  <si>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</si>
  <si>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</si>
  <si>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</si>
  <si>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</si>
  <si>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</si>
  <si>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</si>
  <si>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</si>
  <si>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</si>
  <si>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</si>
  <si>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</si>
  <si>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</si>
  <si>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</si>
  <si>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</si>
  <si>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</si>
  <si>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</si>
  <si>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</si>
  <si>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</si>
  <si>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</si>
  <si>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</si>
  <si>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</si>
  <si>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</si>
  <si>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</si>
  <si>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</si>
  <si>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</si>
  <si>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</si>
  <si>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</si>
  <si>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</si>
  <si>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</si>
  <si>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</si>
  <si>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</si>
  <si>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</si>
  <si>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</si>
  <si>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</si>
  <si>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</si>
  <si>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</si>
  <si>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</si>
  <si>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</si>
  <si>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</si>
  <si>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</si>
  <si>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</si>
  <si>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</si>
  <si>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</si>
  <si>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</si>
  <si>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</si>
  <si>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</si>
  <si>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</si>
  <si>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</si>
  <si>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</si>
  <si>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</si>
  <si>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</si>
  <si>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</si>
  <si>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</si>
  <si>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</si>
  <si>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</si>
  <si>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</si>
  <si>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</si>
  <si>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</si>
  <si>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</si>
  <si>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</si>
  <si>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</si>
  <si>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</si>
  <si>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</si>
  <si>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</si>
  <si>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</si>
  <si>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</si>
  <si>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</si>
  <si>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</si>
  <si>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</si>
  <si>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</si>
  <si>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</si>
  <si>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</si>
  <si>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</si>
  <si>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</si>
  <si>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</si>
  <si>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</si>
  <si>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</si>
  <si>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</si>
  <si>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</si>
  <si>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</si>
  <si>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</si>
  <si>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</si>
  <si>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</si>
  <si>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</si>
  <si>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</si>
  <si>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</si>
  <si>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</si>
  <si>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</si>
  <si>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</si>
  <si>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</si>
  <si>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</si>
  <si>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</si>
  <si>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</si>
  <si>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</si>
  <si>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</si>
  <si>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</si>
  <si>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</si>
  <si>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</si>
  <si>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</si>
  <si>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</si>
  <si>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</si>
  <si>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</si>
  <si>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</si>
  <si>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</si>
  <si>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</si>
  <si>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</si>
  <si>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</si>
  <si>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</si>
  <si>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</si>
  <si>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</si>
  <si>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</si>
  <si>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</si>
  <si>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</si>
  <si>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</si>
  <si>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</si>
  <si>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</si>
  <si>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</si>
  <si>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</si>
  <si>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</si>
  <si>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</si>
  <si>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</si>
  <si>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</si>
  <si>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</si>
  <si>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</si>
  <si>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</si>
  <si>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</si>
  <si>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</si>
  <si>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</si>
  <si>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</si>
  <si>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</si>
  <si>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</si>
  <si>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</si>
  <si>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</si>
  <si>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</si>
  <si>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</si>
  <si>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</si>
  <si>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</si>
  <si>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</si>
  <si>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</si>
  <si>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</si>
  <si>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</si>
  <si>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</si>
  <si>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</si>
  <si>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</si>
  <si>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</si>
  <si>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</si>
  <si>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</si>
  <si>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</si>
  <si>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</si>
  <si>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</si>
  <si>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</si>
  <si>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</si>
  <si>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</si>
  <si>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</si>
  <si>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</si>
  <si>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</si>
  <si>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</si>
  <si>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</si>
  <si>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</si>
  <si>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</si>
  <si>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</si>
  <si>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</si>
  <si>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</si>
  <si>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</si>
  <si>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</si>
  <si>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</si>
  <si>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</si>
  <si>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</si>
  <si>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</si>
  <si>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</si>
  <si>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</si>
  <si>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</si>
  <si>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</si>
  <si>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</si>
  <si>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</si>
  <si>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</si>
  <si>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</si>
  <si>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</si>
  <si>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</si>
  <si>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</si>
  <si>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</si>
  <si>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</si>
  <si>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</si>
  <si>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</si>
  <si>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</si>
  <si>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</si>
  <si>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</si>
  <si>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</si>
  <si>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</si>
  <si>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</si>
  <si>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</si>
  <si>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</si>
  <si>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</si>
  <si>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</si>
  <si>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</si>
  <si>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</si>
  <si>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</si>
  <si>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</si>
  <si>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</si>
  <si>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</si>
  <si>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</si>
  <si>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</si>
  <si>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</si>
  <si>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</si>
  <si>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</si>
  <si>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</si>
  <si>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</si>
  <si>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</si>
  <si>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</si>
  <si>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</si>
  <si>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</si>
  <si>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</si>
  <si>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</si>
  <si>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</si>
  <si>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</si>
  <si>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</si>
  <si>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</si>
  <si>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</si>
  <si>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</si>
  <si>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</si>
  <si>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</si>
  <si>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</si>
  <si>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</si>
  <si>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</si>
  <si>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</si>
  <si>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</si>
  <si>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</si>
  <si>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</si>
  <si>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</si>
  <si>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</si>
  <si>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</si>
  <si>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</si>
  <si>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</si>
  <si>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</si>
  <si>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</si>
  <si>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</si>
  <si>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</si>
  <si>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</si>
  <si>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</si>
  <si>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</si>
  <si>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</si>
  <si>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</si>
  <si>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</si>
  <si>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</si>
  <si>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</si>
  <si>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</si>
  <si>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</si>
  <si>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</si>
  <si>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</si>
  <si>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</si>
  <si>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</si>
  <si>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</si>
  <si>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</si>
  <si>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</si>
  <si>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</si>
  <si>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</si>
  <si>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</si>
  <si>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</si>
  <si>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</si>
  <si>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</si>
  <si>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</si>
  <si>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</si>
  <si>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</si>
  <si>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</si>
  <si>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</si>
  <si>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</si>
  <si>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</si>
  <si>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</si>
  <si>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</si>
  <si>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</si>
  <si>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</si>
  <si>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</si>
  <si>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</si>
  <si>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</si>
  <si>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</si>
  <si>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</si>
  <si>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</si>
  <si>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</si>
  <si>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</si>
  <si>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</si>
  <si>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</si>
  <si>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</si>
  <si>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</si>
  <si>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</si>
  <si>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</si>
  <si>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</si>
  <si>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</si>
  <si>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</si>
  <si>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</si>
  <si>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</si>
  <si>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</si>
  <si>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</si>
  <si>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</si>
  <si>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</si>
  <si>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</si>
  <si>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</si>
  <si>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</si>
  <si>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</si>
  <si>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</si>
  <si>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</si>
  <si>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</si>
  <si>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</si>
  <si>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</si>
  <si>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</si>
  <si>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</si>
  <si>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</si>
  <si>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</si>
  <si>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</si>
  <si>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</si>
  <si>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</si>
  <si>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</si>
  <si>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</si>
  <si>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</si>
  <si>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</si>
  <si>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</si>
  <si>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</si>
  <si>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</si>
  <si>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</si>
  <si>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</si>
  <si>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</si>
  <si>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</si>
  <si>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</si>
  <si>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</si>
  <si>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</si>
  <si>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</si>
  <si>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</si>
  <si>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</si>
  <si>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</si>
  <si>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</si>
  <si>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</si>
  <si>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</si>
  <si>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</si>
  <si>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</si>
  <si>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</si>
  <si>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</si>
  <si>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</si>
  <si>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</si>
  <si>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</si>
  <si>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</si>
  <si>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</si>
  <si>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</si>
  <si>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</si>
  <si>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</si>
  <si>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</si>
  <si>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</si>
  <si>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</si>
  <si>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</si>
  <si>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</si>
  <si>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</si>
  <si>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</si>
  <si>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</si>
  <si>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</si>
  <si>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</si>
  <si>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</si>
  <si>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</si>
  <si>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</si>
  <si>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</si>
  <si>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</si>
  <si>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</si>
  <si>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</si>
  <si>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</si>
  <si>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</si>
  <si>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</si>
  <si>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</si>
  <si>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</si>
  <si>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</si>
  <si>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</si>
  <si>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</si>
  <si>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</si>
  <si>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</si>
  <si>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</si>
  <si>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</si>
  <si>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</si>
  <si>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</si>
  <si>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</si>
  <si>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</si>
  <si>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</si>
  <si>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</si>
  <si>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</si>
  <si>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</si>
  <si>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</si>
  <si>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</si>
  <si>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</si>
  <si>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</si>
  <si>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</si>
  <si>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</si>
  <si>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</si>
  <si>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</si>
  <si>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</si>
  <si>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</si>
  <si>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</si>
  <si>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</si>
  <si>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</si>
  <si>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</si>
  <si>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</si>
  <si>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</si>
  <si>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</si>
  <si>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</si>
  <si>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</si>
  <si>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</si>
  <si>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</si>
  <si>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</si>
  <si>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</si>
  <si>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</si>
  <si>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</si>
  <si>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</si>
  <si>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</si>
  <si>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</si>
  <si>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</si>
  <si>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</si>
  <si>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</si>
  <si>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</si>
  <si>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</si>
  <si>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</si>
  <si>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</si>
  <si>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</si>
  <si>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</si>
  <si>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</si>
  <si>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</si>
  <si>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</si>
  <si>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</si>
  <si>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</si>
  <si>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</si>
  <si>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</si>
  <si>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</si>
  <si>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</si>
  <si>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</si>
  <si>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</si>
  <si>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</si>
  <si>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</si>
  <si>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</si>
  <si>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</si>
  <si>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</si>
  <si>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</si>
  <si>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</si>
  <si>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</si>
  <si>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</si>
  <si>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</si>
  <si>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</si>
  <si>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</si>
  <si>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</si>
  <si>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</si>
  <si>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</si>
  <si>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</si>
  <si>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</si>
  <si>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</si>
  <si>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</si>
  <si>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</si>
  <si>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</si>
  <si>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</si>
  <si>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</si>
  <si>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</si>
  <si>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</si>
  <si>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</si>
  <si>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</si>
  <si>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</si>
  <si>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</si>
  <si>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</si>
  <si>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</si>
  <si>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</si>
  <si>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</si>
  <si>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</si>
  <si>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</si>
  <si>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</si>
  <si>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</si>
  <si>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</si>
  <si>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</si>
  <si>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</si>
  <si>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</si>
  <si>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</si>
  <si>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</si>
  <si>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</si>
  <si>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</si>
  <si>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</si>
  <si>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</si>
  <si>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</si>
  <si>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</si>
  <si>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</si>
  <si>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</si>
  <si>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</si>
  <si>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</si>
  <si>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</si>
  <si>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</si>
  <si>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</si>
  <si>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</si>
  <si>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</si>
  <si>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</si>
  <si>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</si>
  <si>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</si>
  <si>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</si>
  <si>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</si>
  <si>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</si>
  <si>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</si>
  <si>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</si>
  <si>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</si>
  <si>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</si>
  <si>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</si>
  <si>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</si>
  <si>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</si>
  <si>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</si>
  <si>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</si>
  <si>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</si>
  <si>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</si>
  <si>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</si>
  <si>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</si>
  <si>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</si>
  <si>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</si>
  <si>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</si>
  <si>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</si>
  <si>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</si>
  <si>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</si>
  <si>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</si>
  <si>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</si>
  <si>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</si>
  <si>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</si>
  <si>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</si>
  <si>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</si>
  <si>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</si>
  <si>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</si>
  <si>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</si>
  <si>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</si>
  <si>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</si>
  <si>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</si>
  <si>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</si>
  <si>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</si>
  <si>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</si>
  <si>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</si>
  <si>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</si>
  <si>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</si>
  <si>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</si>
  <si>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</si>
  <si>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</si>
  <si>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</si>
  <si>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</si>
  <si>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</si>
  <si>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</si>
  <si>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</si>
  <si>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</si>
  <si>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</si>
  <si>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</si>
  <si>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</si>
  <si>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</si>
  <si>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</si>
  <si>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</si>
  <si>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</si>
  <si>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</si>
  <si>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</si>
  <si>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</si>
  <si>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</si>
  <si>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</si>
  <si>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</si>
  <si>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</si>
  <si>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</si>
  <si>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</si>
  <si>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</si>
  <si>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</si>
  <si>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</si>
  <si>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</si>
  <si>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</si>
  <si>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</si>
  <si>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</si>
  <si>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</si>
  <si>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</si>
  <si>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</si>
  <si>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</si>
  <si>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</si>
  <si>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</si>
  <si>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</si>
  <si>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</si>
  <si>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</si>
  <si>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</si>
  <si>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</si>
  <si>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</si>
  <si>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</si>
  <si>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</si>
  <si>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</si>
  <si>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</si>
  <si>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</si>
  <si>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</si>
  <si>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</si>
  <si>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</si>
  <si>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</si>
  <si>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</si>
  <si>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</si>
  <si>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</si>
  <si>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</si>
  <si>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</si>
  <si>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</si>
  <si>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</si>
  <si>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</si>
  <si>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</si>
  <si>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</si>
  <si>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</si>
  <si>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</si>
  <si>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</si>
  <si>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</si>
  <si>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</si>
  <si>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</si>
  <si>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</si>
  <si>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</si>
  <si>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</si>
  <si>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</si>
  <si>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</si>
  <si>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</si>
  <si>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</si>
  <si>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</si>
  <si>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</si>
  <si>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</si>
  <si>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</si>
  <si>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</si>
  <si>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</si>
  <si>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</si>
  <si>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</si>
  <si>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</si>
  <si>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</si>
  <si>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</si>
  <si>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</si>
  <si>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</si>
  <si>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</si>
  <si>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</si>
  <si>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</si>
  <si>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</si>
  <si>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</si>
  <si>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</si>
  <si>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</si>
  <si>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</si>
  <si>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</si>
  <si>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</si>
  <si>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</si>
  <si>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</si>
  <si>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</si>
  <si>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</si>
  <si>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</si>
  <si>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</si>
  <si>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</si>
  <si>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</si>
  <si>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</si>
  <si>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</si>
  <si>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</si>
  <si>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</si>
  <si>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</si>
  <si>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</si>
  <si>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</si>
  <si>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</si>
  <si>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</si>
  <si>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</si>
  <si>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</si>
  <si>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</si>
  <si>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</si>
  <si>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</si>
  <si>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</si>
  <si>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</si>
  <si>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</si>
  <si>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</si>
  <si>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</si>
  <si>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</si>
  <si>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</si>
  <si>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</si>
  <si>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</si>
  <si>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</si>
  <si>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</si>
  <si>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</si>
  <si>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</si>
  <si>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</si>
  <si>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</si>
  <si>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</si>
  <si>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</si>
  <si>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</si>
  <si>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</si>
  <si>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</si>
  <si>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</si>
  <si>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</si>
  <si>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</si>
  <si>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</si>
  <si>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</si>
  <si>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</si>
  <si>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</si>
  <si>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</si>
  <si>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</si>
  <si>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</si>
  <si>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</si>
  <si>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</si>
  <si>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</si>
  <si>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</si>
  <si>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</si>
  <si>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</si>
  <si>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</si>
  <si>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</si>
  <si>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</si>
  <si>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</si>
  <si>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</si>
  <si>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</si>
  <si>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</si>
  <si>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</si>
  <si>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</si>
  <si>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</si>
  <si>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</si>
  <si>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</si>
  <si>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</si>
  <si>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</si>
  <si>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</si>
  <si>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</si>
  <si>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</si>
  <si>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</si>
  <si>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</si>
  <si>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</si>
  <si>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</si>
  <si>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</si>
  <si>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</si>
  <si>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</si>
  <si>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</si>
  <si>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</si>
  <si>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</si>
  <si>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</si>
  <si>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</si>
  <si>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</si>
  <si>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</si>
  <si>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</si>
  <si>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</si>
  <si>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</si>
  <si>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</si>
  <si>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</si>
  <si>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</si>
  <si>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</si>
  <si>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</si>
  <si>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</si>
  <si>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</si>
  <si>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</si>
  <si>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</si>
  <si>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</si>
  <si>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</si>
  <si>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</si>
  <si>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</si>
  <si>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</si>
  <si>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</si>
  <si>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</si>
  <si>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</si>
  <si>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</si>
  <si>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</si>
  <si>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</si>
  <si>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</si>
  <si>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</si>
  <si>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</si>
  <si>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</si>
  <si>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</si>
  <si>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</si>
  <si>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</si>
  <si>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</si>
  <si>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</si>
  <si>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</si>
  <si>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</si>
  <si>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</si>
  <si>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</si>
  <si>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</si>
  <si>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</si>
  <si>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</si>
  <si>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</si>
  <si>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</si>
  <si>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</si>
  <si>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</si>
  <si>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</si>
  <si>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</si>
  <si>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</si>
  <si>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</si>
  <si>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</si>
  <si>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</si>
  <si>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</si>
  <si>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</si>
  <si>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</si>
  <si>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</si>
  <si>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</si>
  <si>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</si>
  <si>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</si>
  <si>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</si>
  <si>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</si>
  <si>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</si>
  <si>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</si>
  <si>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</si>
  <si>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</si>
  <si>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</si>
  <si>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</si>
  <si>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</si>
  <si>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</si>
  <si>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</si>
  <si>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</si>
  <si>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</si>
  <si>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</si>
  <si>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</si>
  <si>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</si>
  <si>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</si>
  <si>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</si>
  <si>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</si>
  <si>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</si>
  <si>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</si>
  <si>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</si>
  <si>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</si>
  <si>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</si>
  <si>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</si>
  <si>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</si>
  <si>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</si>
  <si>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</si>
  <si>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</si>
  <si>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</si>
  <si>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</si>
  <si>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</si>
  <si>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</si>
  <si>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</si>
  <si>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</si>
  <si>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</si>
  <si>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</si>
  <si>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</si>
  <si>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</si>
  <si>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</si>
  <si>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</si>
  <si>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</si>
  <si>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</si>
  <si>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</si>
  <si>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</si>
  <si>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</si>
  <si>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</si>
  <si>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</si>
  <si>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</si>
  <si>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</si>
  <si>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</si>
  <si>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</si>
  <si>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</si>
  <si>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</si>
  <si>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</si>
  <si>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</si>
  <si>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</si>
  <si>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</si>
  <si>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</si>
  <si>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</si>
  <si>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</si>
  <si>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</si>
  <si>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</si>
  <si>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</si>
  <si>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</si>
  <si>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</si>
  <si>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</si>
  <si>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</si>
  <si>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</si>
  <si>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</si>
  <si>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</si>
  <si>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</si>
  <si>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</si>
  <si>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</si>
  <si>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</si>
  <si>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</si>
  <si>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</si>
  <si>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</si>
  <si>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</si>
  <si>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</si>
  <si>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</si>
  <si>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</si>
  <si>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</si>
  <si>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</si>
  <si>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</si>
  <si>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</si>
  <si>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</si>
  <si>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</si>
  <si>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</si>
  <si>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</si>
  <si>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</si>
  <si>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</si>
  <si>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</si>
  <si>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</si>
  <si>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</si>
  <si>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</si>
  <si>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</si>
  <si>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</si>
  <si>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</si>
  <si>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</si>
  <si>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</si>
  <si>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</si>
  <si>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</si>
  <si>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</si>
  <si>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</si>
  <si>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</si>
  <si>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</si>
  <si>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</si>
  <si>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</si>
  <si>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</si>
  <si>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</si>
  <si>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</si>
  <si>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</si>
  <si>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</si>
  <si>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</si>
  <si>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</si>
  <si>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</si>
  <si>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</si>
  <si>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</si>
  <si>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</si>
  <si>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</si>
  <si>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</si>
  <si>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</si>
  <si>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</si>
  <si>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</si>
  <si>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</si>
  <si>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</si>
  <si>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</si>
  <si>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</si>
  <si>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</si>
  <si>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</si>
  <si>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</si>
  <si>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</si>
  <si>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</si>
  <si>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</si>
  <si>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</si>
  <si>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</si>
  <si>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</si>
  <si>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</si>
  <si>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</si>
  <si>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</si>
  <si>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</si>
  <si>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</si>
  <si>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</si>
  <si>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</si>
  <si>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</si>
  <si>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</si>
  <si>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</si>
  <si>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</si>
  <si>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</si>
  <si>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</si>
  <si>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</si>
  <si>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</si>
  <si>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</si>
  <si>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</si>
  <si>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</si>
  <si>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</si>
  <si>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</si>
  <si>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</si>
  <si>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</si>
  <si>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</si>
  <si>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</si>
  <si>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</si>
  <si>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</si>
  <si>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</si>
  <si>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</si>
  <si>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</si>
  <si>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</si>
  <si>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</si>
  <si>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</si>
  <si>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</si>
  <si>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</si>
  <si>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</si>
  <si>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</si>
  <si>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</si>
  <si>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</si>
  <si>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</si>
  <si>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</si>
  <si>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</si>
  <si>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</si>
  <si>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</si>
  <si>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</si>
  <si>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</si>
  <si>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</si>
  <si>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</si>
  <si>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</si>
  <si>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</si>
  <si>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</si>
  <si>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</si>
  <si>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</si>
  <si>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</si>
  <si>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</si>
  <si>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</si>
  <si>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</si>
  <si>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</si>
  <si>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</si>
  <si>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</si>
  <si>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</si>
  <si>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</si>
  <si>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</si>
  <si>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</si>
  <si>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</si>
  <si>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</si>
  <si>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</si>
  <si>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</si>
  <si>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</si>
  <si>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</si>
  <si>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</si>
  <si>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</si>
  <si>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</si>
  <si>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</si>
  <si>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</si>
  <si>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</si>
  <si>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</si>
  <si>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</si>
  <si>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</si>
  <si>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</si>
  <si>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</si>
  <si>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</si>
  <si>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</si>
  <si>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</si>
  <si>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</si>
  <si>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</si>
  <si>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</si>
  <si>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</si>
  <si>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</si>
  <si>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</si>
  <si>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</si>
  <si>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</si>
  <si>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</si>
  <si>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</si>
  <si>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</si>
  <si>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</si>
  <si>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</si>
  <si>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</si>
  <si>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</si>
  <si>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</si>
  <si>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</si>
  <si>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</si>
  <si>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</si>
  <si>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</si>
  <si>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</si>
  <si>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</si>
  <si>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</si>
  <si>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</si>
  <si>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</si>
  <si>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</si>
  <si>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</si>
  <si>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</si>
  <si>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</si>
  <si>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</si>
  <si>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</si>
  <si>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</si>
  <si>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</si>
  <si>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</si>
  <si>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</si>
  <si>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</si>
  <si>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</si>
  <si>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</si>
  <si>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</si>
  <si>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</si>
  <si>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</si>
  <si>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</si>
  <si>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</si>
  <si>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</si>
  <si>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</si>
  <si>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</si>
  <si>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</si>
  <si>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</si>
  <si>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</si>
  <si>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</si>
  <si>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</si>
  <si>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</si>
  <si>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</si>
  <si>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</si>
  <si>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</si>
  <si>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</si>
  <si>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</si>
  <si>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</si>
  <si>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</si>
  <si>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</si>
  <si>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</si>
  <si>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</si>
  <si>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</si>
  <si>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</si>
  <si>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</si>
  <si>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</si>
  <si>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</si>
  <si>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</si>
  <si>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</si>
  <si>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</si>
  <si>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</si>
  <si>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</si>
  <si>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</si>
  <si>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</si>
  <si>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</si>
  <si>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</si>
  <si>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</si>
  <si>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</si>
  <si>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</si>
  <si>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</si>
  <si>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</si>
  <si>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</si>
  <si>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</si>
  <si>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</si>
  <si>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</si>
  <si>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</si>
  <si>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</si>
  <si>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</si>
  <si>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</si>
  <si>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</si>
  <si>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</si>
  <si>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</si>
  <si>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</si>
  <si>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</si>
  <si>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</si>
  <si>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</si>
  <si>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</si>
  <si>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</si>
  <si>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</si>
  <si>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</si>
  <si>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</si>
  <si>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</si>
  <si>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</si>
  <si>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</si>
  <si>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</si>
  <si>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</si>
  <si>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</si>
  <si>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</si>
  <si>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</si>
  <si>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</si>
  <si>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</si>
  <si>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</si>
  <si>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</si>
  <si>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</si>
  <si>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</si>
  <si>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</si>
  <si>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</si>
  <si>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</si>
  <si>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</si>
  <si>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</si>
  <si>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</si>
  <si>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</si>
  <si>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</si>
  <si>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</si>
  <si>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</si>
  <si>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</si>
  <si>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</si>
  <si>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</si>
  <si>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</si>
  <si>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</si>
  <si>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</si>
  <si>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</si>
  <si>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</si>
  <si>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</si>
  <si>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</si>
  <si>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</si>
  <si>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</si>
  <si>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</si>
  <si>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</si>
  <si>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</si>
  <si>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</si>
  <si>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</si>
  <si>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</si>
  <si>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</si>
  <si>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</si>
  <si>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</si>
  <si>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</si>
  <si>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</si>
  <si>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</si>
  <si>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</si>
  <si>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</si>
  <si>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</si>
  <si>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</si>
  <si>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</si>
  <si>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</si>
  <si>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</si>
  <si>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</si>
  <si>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</si>
  <si>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</si>
  <si>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</si>
  <si>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</si>
  <si>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</si>
  <si>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</si>
  <si>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</si>
  <si>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</si>
  <si>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</si>
  <si>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</si>
  <si>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</si>
  <si>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</si>
  <si>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</si>
  <si>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</si>
  <si>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</si>
  <si>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</si>
  <si>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</si>
  <si>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</si>
  <si>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</si>
  <si>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</si>
  <si>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</si>
  <si>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</si>
  <si>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</si>
  <si>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</si>
  <si>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</si>
  <si>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</si>
  <si>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</si>
  <si>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</si>
  <si>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</si>
  <si>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</si>
  <si>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</si>
  <si>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</si>
  <si>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</si>
  <si>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</si>
  <si>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</si>
  <si>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</si>
  <si>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</si>
  <si>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</si>
  <si>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</si>
  <si>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</si>
  <si>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</si>
  <si>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</si>
  <si>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</si>
  <si>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</si>
  <si>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</si>
  <si>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</si>
  <si>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</si>
  <si>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</si>
  <si>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</si>
  <si>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</si>
  <si>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</si>
  <si>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</si>
  <si>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</si>
  <si>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</si>
  <si>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</si>
  <si>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</si>
  <si>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</si>
  <si>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</si>
  <si>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</si>
  <si>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</si>
  <si>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</si>
  <si>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</si>
  <si>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</si>
  <si>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</si>
  <si>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</si>
  <si>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</si>
  <si>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</si>
  <si>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</si>
  <si>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</si>
  <si>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</si>
  <si>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</si>
  <si>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</si>
  <si>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</si>
  <si>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</si>
  <si>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</si>
  <si>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</si>
  <si>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</si>
  <si>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</si>
  <si>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</si>
  <si>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</si>
  <si>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</si>
  <si>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</si>
  <si>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</si>
  <si>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</si>
  <si>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</si>
  <si>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</si>
  <si>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</si>
  <si>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</si>
  <si>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</si>
  <si>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</si>
  <si>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</si>
  <si>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</si>
  <si>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</si>
  <si>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</si>
  <si>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</si>
  <si>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</si>
  <si>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</si>
  <si>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</si>
  <si>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</si>
  <si>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</si>
  <si>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</si>
  <si>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</si>
  <si>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</si>
  <si>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</si>
  <si>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</si>
  <si>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</si>
  <si>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</si>
  <si>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</si>
  <si>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</si>
  <si>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</si>
  <si>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</si>
  <si>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</si>
  <si>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</si>
  <si>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</si>
  <si>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</si>
  <si>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</si>
  <si>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</si>
  <si>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</si>
  <si>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</si>
  <si>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</si>
  <si>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</si>
  <si>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</si>
  <si>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</si>
  <si>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</si>
  <si>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</si>
  <si>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</si>
  <si>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</si>
  <si>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</si>
  <si>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</si>
  <si>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</si>
  <si>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</si>
  <si>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</si>
  <si>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</si>
  <si>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</si>
  <si>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</si>
  <si>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</si>
  <si>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</si>
  <si>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</si>
  <si>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</si>
  <si>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</si>
  <si>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</si>
  <si>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</si>
  <si>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</si>
  <si>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</si>
  <si>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</si>
  <si>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</si>
  <si>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</si>
  <si>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</si>
  <si>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</si>
  <si>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</si>
  <si>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</si>
  <si>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</si>
  <si>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</si>
  <si>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</si>
  <si>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</si>
  <si>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</si>
  <si>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</si>
  <si>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</si>
  <si>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</si>
  <si>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</si>
  <si>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</si>
  <si>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</si>
  <si>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</si>
  <si>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</si>
  <si>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</si>
  <si>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</si>
  <si>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</si>
  <si>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</si>
  <si>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</si>
  <si>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</si>
  <si>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</si>
  <si>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</si>
  <si>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</si>
  <si>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</si>
  <si>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</si>
  <si>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</si>
  <si>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</si>
  <si>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</si>
  <si>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</si>
  <si>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</si>
  <si>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</si>
  <si>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</si>
  <si>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</si>
  <si>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</si>
  <si>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</si>
  <si>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</si>
  <si>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</si>
  <si>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</si>
  <si>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</si>
  <si>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</si>
  <si>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</si>
  <si>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</si>
  <si>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</si>
  <si>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</si>
  <si>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</si>
  <si>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</si>
  <si>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</si>
  <si>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</si>
  <si>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</si>
  <si>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</si>
  <si>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</si>
  <si>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</si>
  <si>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</si>
  <si>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</si>
  <si>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</si>
  <si>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</si>
  <si>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</si>
  <si>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</si>
  <si>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</si>
  <si>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</si>
  <si>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</si>
  <si>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</si>
  <si>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</si>
  <si>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</si>
  <si>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</si>
  <si>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</si>
  <si>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</si>
  <si>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</si>
  <si>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</si>
  <si>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</si>
  <si>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</si>
  <si>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</si>
  <si>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</si>
  <si>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</si>
  <si>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</si>
  <si>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</si>
  <si>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</si>
  <si>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</si>
  <si>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</si>
  <si>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</si>
  <si>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</si>
  <si>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</si>
  <si>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</si>
  <si>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</si>
  <si>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</si>
  <si>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</si>
  <si>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</si>
  <si>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</si>
  <si>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</si>
  <si>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</si>
  <si>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</si>
  <si>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</si>
  <si>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</si>
  <si>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</si>
  <si>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</si>
  <si>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</si>
  <si>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</si>
  <si>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</si>
  <si>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</si>
  <si>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</si>
  <si>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</si>
  <si>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</si>
  <si>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</si>
  <si>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</si>
  <si>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</si>
  <si>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</si>
  <si>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</si>
  <si>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</si>
  <si>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</si>
  <si>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</si>
  <si>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</si>
  <si>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</si>
  <si>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</si>
  <si>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</si>
  <si>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</si>
  <si>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</si>
  <si>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</si>
  <si>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</si>
  <si>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</si>
  <si>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</si>
  <si>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</si>
  <si>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</si>
  <si>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</si>
  <si>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</si>
  <si>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</si>
  <si>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</si>
  <si>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</si>
  <si>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</si>
  <si>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</si>
  <si>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</si>
  <si>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</si>
  <si>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</si>
  <si>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</si>
  <si>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</si>
  <si>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</si>
  <si>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</si>
  <si>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</si>
  <si>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</si>
  <si>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</si>
  <si>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</si>
  <si>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</si>
  <si>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</si>
  <si>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</si>
  <si>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</si>
  <si>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</si>
  <si>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</si>
  <si>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</si>
  <si>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</si>
  <si>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</si>
  <si>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</si>
  <si>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</si>
  <si>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</si>
  <si>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</si>
  <si>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</si>
  <si>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</si>
  <si>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</si>
  <si>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</si>
  <si>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</si>
  <si>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</si>
  <si>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</si>
  <si>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</si>
  <si>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</si>
  <si>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</si>
  <si>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</si>
  <si>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</si>
  <si>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</si>
  <si>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</si>
  <si>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</si>
  <si>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</si>
  <si>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</si>
  <si>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</si>
  <si>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</si>
  <si>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</si>
  <si>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</si>
  <si>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</si>
  <si>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</si>
  <si>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</si>
  <si>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</si>
  <si>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</si>
  <si>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</si>
  <si>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</si>
  <si>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</si>
  <si>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</si>
  <si>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</si>
  <si>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</si>
  <si>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</si>
  <si>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</si>
  <si>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</si>
  <si>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</si>
  <si>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</si>
  <si>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</si>
  <si>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</si>
  <si>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</si>
  <si>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</si>
  <si>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</si>
  <si>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</si>
  <si>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</si>
  <si>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</si>
  <si>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</si>
  <si>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</si>
  <si>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</si>
  <si>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</si>
  <si>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</si>
  <si>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</si>
  <si>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</si>
  <si>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</si>
  <si>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</si>
  <si>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</si>
  <si>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</si>
  <si>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</si>
  <si>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</si>
  <si>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</si>
  <si>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</si>
  <si>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</si>
  <si>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</si>
  <si>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</si>
  <si>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</si>
  <si>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</si>
  <si>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</si>
  <si>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</si>
  <si>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</si>
  <si>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</si>
  <si>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</si>
  <si>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</si>
  <si>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</si>
  <si>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</si>
  <si>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</si>
  <si>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</si>
  <si>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</si>
  <si>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</si>
  <si>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</si>
  <si>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</si>
  <si>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</si>
  <si>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</si>
  <si>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</si>
  <si>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</si>
  <si>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</si>
  <si>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</si>
  <si>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</si>
  <si>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</si>
  <si>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</si>
  <si>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</si>
  <si>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</si>
  <si>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</si>
  <si>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</si>
  <si>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</si>
  <si>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</si>
  <si>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</si>
  <si>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</si>
  <si>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</si>
  <si>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</si>
  <si>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</si>
  <si>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</si>
  <si>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</si>
  <si>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</si>
  <si>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</si>
  <si>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</si>
  <si>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</si>
  <si>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</si>
  <si>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</si>
  <si>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</si>
  <si>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</si>
  <si>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</si>
  <si>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</si>
  <si>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</si>
  <si>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</si>
  <si>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</si>
  <si>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</si>
  <si>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</si>
  <si>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</si>
  <si>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</si>
  <si>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</si>
  <si>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</si>
  <si>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</si>
  <si>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</si>
  <si>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</si>
  <si>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</si>
  <si>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</si>
  <si>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</si>
  <si>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</si>
  <si>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</si>
  <si>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</si>
  <si>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</si>
  <si>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</si>
  <si>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</si>
  <si>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</si>
  <si>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</si>
  <si>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</si>
  <si>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</si>
  <si>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</si>
  <si>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</si>
  <si>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</si>
  <si>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</si>
  <si>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</si>
  <si>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</si>
  <si>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</si>
  <si>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</si>
  <si>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</si>
  <si>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</si>
  <si>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</si>
  <si>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</si>
  <si>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</si>
  <si>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</si>
  <si>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</si>
  <si>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</si>
  <si>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</si>
  <si>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</si>
  <si>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</si>
  <si>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</si>
  <si>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</si>
  <si>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</si>
  <si>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</si>
  <si>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</si>
  <si>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</si>
  <si>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</si>
  <si>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</si>
  <si>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</si>
  <si>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</si>
  <si>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</si>
  <si>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</si>
  <si>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</si>
  <si>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</si>
  <si>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</si>
  <si>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</si>
  <si>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</si>
  <si>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</si>
  <si>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</si>
  <si>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</si>
  <si>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</si>
  <si>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</si>
  <si>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</si>
  <si>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</si>
  <si>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</si>
  <si>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</si>
  <si>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</si>
  <si>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</si>
  <si>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</si>
  <si>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</si>
  <si>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</si>
  <si>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</si>
  <si>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</si>
  <si>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</si>
  <si>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</si>
  <si>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</si>
  <si>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</si>
  <si>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</si>
  <si>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</si>
  <si>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</si>
  <si>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</si>
  <si>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</si>
  <si>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</si>
  <si>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</si>
  <si>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</si>
  <si>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</si>
  <si>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</si>
  <si>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</si>
  <si>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</si>
  <si>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</si>
  <si>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</si>
  <si>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</si>
  <si>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</si>
  <si>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</si>
  <si>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</si>
  <si>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</si>
  <si>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</si>
  <si>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</si>
  <si>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</si>
  <si>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</si>
  <si>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</si>
  <si>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</si>
  <si>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</si>
  <si>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</si>
  <si>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</si>
  <si>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</si>
  <si>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</si>
  <si>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</si>
  <si>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</si>
  <si>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</si>
  <si>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</si>
  <si>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</si>
  <si>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</si>
  <si>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</si>
  <si>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</si>
  <si>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</si>
  <si>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</si>
  <si>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</si>
  <si>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</si>
  <si>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</si>
  <si>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</si>
  <si>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</si>
  <si>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</si>
  <si>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</si>
  <si>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</si>
  <si>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</si>
  <si>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</si>
  <si>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</si>
  <si>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</si>
  <si>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</si>
  <si>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</si>
  <si>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</si>
  <si>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</si>
  <si>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</si>
  <si>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</si>
  <si>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</si>
  <si>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</si>
  <si>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</si>
  <si>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</si>
  <si>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</si>
  <si>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</si>
  <si>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</si>
  <si>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</si>
  <si>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</si>
  <si>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</si>
  <si>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</si>
  <si>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</si>
  <si>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</si>
  <si>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</si>
  <si>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</si>
  <si>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</si>
  <si>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</si>
  <si>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</si>
  <si>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</si>
  <si>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</si>
  <si>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</si>
  <si>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</si>
  <si>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</si>
  <si>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</si>
  <si>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</si>
  <si>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</si>
  <si>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</si>
  <si>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</si>
  <si>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</si>
  <si>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</si>
  <si>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</si>
  <si>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</si>
  <si>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</si>
  <si>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</si>
  <si>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</si>
  <si>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</si>
  <si>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</si>
  <si>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</si>
  <si>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</si>
  <si>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</si>
  <si>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</si>
  <si>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</si>
  <si>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</si>
  <si>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</si>
  <si>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</si>
  <si>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</si>
  <si>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</si>
  <si>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</si>
  <si>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</si>
  <si>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</si>
  <si>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</si>
  <si>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</si>
  <si>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</si>
  <si>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</si>
  <si>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</si>
  <si>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</si>
  <si>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</si>
  <si>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</si>
  <si>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</si>
  <si>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</si>
  <si>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</si>
  <si>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</si>
  <si>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</si>
  <si>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</si>
  <si>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</si>
  <si>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</si>
  <si>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</si>
  <si>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</si>
  <si>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</si>
  <si>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</si>
  <si>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</si>
  <si>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</si>
  <si>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</si>
  <si>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</si>
  <si>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</si>
  <si>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</si>
  <si>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</si>
  <si>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</si>
  <si>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</si>
  <si>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</si>
  <si>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</si>
  <si>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</si>
  <si>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</si>
  <si>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</si>
  <si>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</si>
  <si>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</si>
  <si>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</si>
  <si>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</si>
  <si>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</si>
  <si>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</si>
  <si>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</si>
  <si>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</si>
  <si>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</si>
  <si>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</si>
  <si>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</si>
  <si>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</si>
  <si>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</si>
  <si>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</si>
  <si>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</si>
  <si>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</si>
  <si>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</si>
  <si>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</si>
  <si>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</si>
  <si>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</si>
  <si>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</si>
  <si>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</si>
  <si>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</si>
  <si>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</si>
  <si>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</si>
  <si>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</si>
  <si>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</si>
  <si>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</si>
  <si>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</si>
  <si>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</si>
  <si>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</si>
  <si>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</si>
  <si>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</si>
  <si>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</si>
  <si>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</si>
  <si>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</si>
  <si>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</si>
  <si>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</si>
  <si>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</si>
  <si>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</si>
  <si>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</si>
  <si>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</si>
  <si>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</si>
  <si>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</si>
  <si>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</si>
  <si>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</si>
  <si>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</si>
  <si>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</si>
  <si>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</si>
  <si>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</si>
  <si>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</si>
  <si>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</si>
  <si>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</si>
  <si>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</si>
  <si>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</si>
  <si>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</si>
  <si>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</si>
  <si>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</si>
  <si>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</si>
  <si>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</si>
  <si>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</si>
  <si>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</si>
  <si>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</si>
  <si>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</si>
  <si>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</si>
  <si>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</si>
  <si>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</si>
  <si>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</si>
  <si>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</si>
  <si>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</si>
  <si>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</si>
  <si>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</si>
  <si>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</si>
  <si>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</si>
  <si>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</si>
  <si>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</si>
  <si>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</si>
  <si>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</si>
  <si>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</si>
  <si>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</si>
  <si>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</si>
  <si>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</si>
  <si>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</si>
  <si>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</si>
  <si>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</si>
  <si>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</si>
  <si>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</si>
  <si>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</si>
  <si>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</si>
  <si>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</si>
  <si>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</si>
  <si>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</si>
  <si>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</si>
  <si>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</si>
  <si>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</si>
  <si>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</si>
  <si>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</si>
  <si>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</si>
  <si>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</si>
  <si>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</si>
  <si>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</si>
  <si>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</si>
  <si>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</si>
  <si>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</si>
  <si>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</si>
  <si>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</si>
  <si>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</si>
  <si>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</si>
  <si>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</si>
  <si>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</si>
  <si>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</si>
  <si>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</si>
  <si>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</si>
  <si>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</si>
  <si>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</si>
  <si>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</si>
  <si>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</si>
  <si>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</si>
  <si>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</si>
  <si>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</si>
  <si>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</si>
  <si>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</si>
  <si>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</si>
  <si>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</si>
  <si>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</si>
  <si>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</si>
  <si>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</si>
  <si>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</si>
  <si>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</si>
  <si>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</si>
  <si>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</si>
  <si>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</si>
  <si>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</si>
  <si>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</si>
  <si>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</si>
  <si>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</si>
  <si>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</si>
  <si>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</si>
  <si>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</si>
  <si>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</si>
  <si>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</si>
  <si>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</si>
  <si>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</si>
  <si>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</si>
  <si>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</si>
  <si>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</si>
  <si>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</si>
  <si>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</si>
  <si>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</si>
  <si>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</si>
  <si>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</si>
  <si>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</si>
  <si>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</si>
  <si>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</si>
  <si>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</si>
  <si>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</si>
  <si>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</si>
  <si>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</si>
  <si>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</si>
  <si>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</si>
  <si>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</si>
  <si>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</si>
  <si>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</si>
  <si>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</si>
  <si>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</si>
  <si>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</si>
  <si>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</si>
  <si>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</si>
  <si>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</si>
  <si>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</si>
  <si>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</si>
  <si>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</si>
  <si>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</si>
  <si>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</si>
  <si>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</si>
  <si>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</si>
  <si>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</si>
  <si>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</si>
  <si>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</si>
  <si>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</si>
  <si>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</si>
  <si>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</si>
  <si>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</si>
  <si>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</si>
  <si>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</si>
  <si>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</si>
  <si>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</si>
  <si>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</si>
  <si>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</si>
  <si>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</si>
  <si>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</si>
  <si>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</si>
  <si>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</si>
  <si>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</si>
  <si>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</si>
  <si>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</si>
  <si>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</si>
  <si>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</si>
  <si>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</si>
  <si>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</si>
  <si>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</si>
  <si>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</si>
  <si>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</si>
  <si>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</si>
  <si>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</si>
  <si>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</si>
  <si>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</si>
  <si>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</si>
  <si>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</si>
  <si>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</si>
  <si>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</si>
  <si>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</si>
  <si>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</si>
  <si>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</si>
  <si>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</si>
  <si>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</si>
  <si>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</si>
  <si>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</si>
  <si>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</si>
  <si>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</si>
  <si>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</si>
  <si>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</si>
  <si>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</si>
  <si>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</si>
  <si>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</si>
  <si>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</si>
  <si>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</si>
  <si>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</si>
  <si>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</si>
  <si>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</si>
  <si>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</si>
  <si>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</si>
  <si>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</si>
  <si>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</si>
  <si>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</si>
  <si>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</si>
  <si>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</si>
  <si>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</si>
  <si>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</si>
  <si>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</si>
  <si>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</si>
  <si>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</si>
  <si>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</si>
  <si>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</si>
  <si>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</si>
  <si>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</si>
  <si>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</si>
  <si>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</si>
  <si>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</si>
  <si>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</si>
  <si>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</si>
  <si>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</si>
  <si>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</si>
  <si>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</si>
  <si>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</si>
  <si>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</si>
  <si>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</si>
  <si>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</si>
  <si>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</si>
  <si>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</si>
  <si>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</si>
  <si>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</si>
  <si>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</si>
  <si>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</si>
  <si>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</si>
  <si>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</si>
  <si>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</si>
  <si>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</si>
  <si>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</si>
  <si>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</si>
  <si>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</si>
  <si>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</si>
  <si>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</si>
  <si>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</si>
  <si>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</si>
  <si>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</si>
  <si>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</si>
  <si>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</si>
  <si>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</si>
  <si>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</si>
  <si>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</si>
  <si>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</si>
  <si>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</si>
  <si>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</si>
  <si>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</si>
  <si>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</si>
  <si>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</si>
  <si>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</si>
  <si>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</si>
  <si>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</si>
  <si>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</si>
  <si>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</si>
  <si>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</si>
  <si>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</si>
  <si>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</si>
  <si>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</si>
  <si>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</si>
  <si>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</si>
  <si>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</si>
  <si>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</si>
  <si>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</si>
  <si>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</si>
  <si>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</si>
  <si>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</si>
  <si>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</si>
  <si>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</si>
  <si>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</si>
  <si>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</si>
  <si>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</si>
  <si>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</si>
  <si>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</si>
  <si>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</si>
  <si>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</si>
  <si>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</si>
  <si>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</si>
  <si>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</si>
  <si>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</si>
  <si>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</si>
  <si>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</si>
  <si>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</si>
  <si>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</si>
  <si>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</si>
  <si>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</si>
  <si>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</si>
  <si>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</si>
  <si>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</si>
  <si>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</si>
  <si>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</si>
  <si>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</si>
  <si>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</si>
  <si>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</si>
  <si>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</si>
  <si>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</si>
  <si>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</si>
  <si>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</si>
  <si>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</si>
  <si>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</si>
  <si>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</si>
  <si>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</si>
  <si>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</si>
  <si>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</si>
  <si>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</si>
  <si>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</si>
  <si>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</si>
  <si>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</si>
  <si>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</si>
  <si>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</si>
  <si>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</si>
  <si>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</si>
  <si>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</si>
  <si>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</si>
  <si>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</si>
  <si>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</si>
  <si>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</si>
  <si>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</si>
  <si>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</si>
  <si>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</si>
  <si>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</si>
  <si>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</si>
  <si>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</si>
  <si>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</si>
  <si>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</si>
  <si>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</si>
  <si>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</si>
  <si>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</si>
  <si>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</si>
  <si>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</si>
  <si>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</si>
  <si>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</si>
  <si>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</si>
  <si>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</si>
  <si>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</si>
  <si>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</si>
  <si>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</si>
  <si>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</si>
  <si>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</si>
  <si>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</si>
  <si>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</si>
  <si>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</si>
  <si>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</si>
  <si>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</si>
  <si>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</si>
  <si>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</si>
  <si>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</si>
  <si>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</si>
  <si>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</si>
  <si>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</si>
  <si>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</si>
  <si>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</si>
  <si>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</si>
  <si>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</si>
  <si>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</si>
  <si>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</si>
  <si>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</si>
  <si>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</si>
  <si>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</si>
  <si>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</si>
  <si>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</si>
  <si>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</si>
  <si>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</si>
  <si>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</si>
  <si>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</si>
  <si>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</si>
  <si>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</si>
  <si>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</si>
  <si>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</si>
  <si>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</si>
  <si>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</si>
  <si>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</si>
  <si>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</si>
  <si>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</si>
  <si>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</si>
  <si>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</si>
  <si>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</si>
  <si>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</si>
  <si>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</si>
  <si>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</si>
  <si>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</si>
  <si>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</si>
  <si>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</si>
  <si>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</si>
  <si>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</si>
  <si>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</si>
  <si>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</si>
  <si>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</si>
  <si>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</si>
  <si>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</si>
  <si>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</si>
  <si>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</si>
  <si>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</si>
  <si>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</si>
  <si>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</si>
  <si>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</si>
  <si>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</si>
  <si>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</si>
  <si>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</si>
  <si>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</si>
  <si>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</si>
  <si>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</si>
  <si>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</si>
  <si>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</si>
  <si>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</si>
  <si>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</si>
  <si>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</si>
  <si>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</si>
  <si>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</si>
  <si>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</si>
  <si>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</si>
  <si>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</si>
  <si>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</si>
  <si>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</si>
  <si>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</si>
  <si>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</si>
  <si>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</si>
  <si>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</si>
  <si>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</si>
  <si>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</si>
  <si>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</si>
  <si>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</si>
  <si>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</si>
  <si>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</si>
  <si>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</si>
  <si>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</si>
  <si>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</si>
  <si>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</si>
  <si>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</si>
  <si>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</si>
  <si>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</si>
  <si>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</si>
  <si>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</si>
  <si>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</si>
  <si>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</si>
  <si>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</si>
  <si>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</si>
  <si>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</si>
  <si>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</si>
  <si>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</si>
  <si>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</si>
  <si>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</si>
  <si>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</si>
  <si>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</si>
  <si>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</si>
  <si>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</si>
  <si>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</si>
  <si>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</si>
  <si>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</si>
  <si>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</si>
  <si>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</si>
  <si>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</si>
  <si>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</si>
  <si>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</si>
  <si>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</si>
  <si>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</si>
  <si>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</si>
  <si>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</si>
  <si>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</si>
  <si>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</si>
  <si>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</si>
  <si>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</si>
  <si>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</si>
  <si>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</si>
  <si>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</si>
  <si>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</si>
  <si>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</si>
  <si>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</si>
  <si>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</si>
  <si>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</si>
  <si>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</si>
  <si>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</si>
  <si>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</si>
  <si>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</si>
  <si>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</si>
  <si>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</si>
  <si>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</si>
  <si>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</si>
  <si>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</si>
  <si>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</si>
  <si>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</si>
  <si>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</si>
  <si>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</si>
  <si>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</si>
  <si>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</si>
  <si>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</si>
  <si>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</si>
  <si>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</si>
  <si>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</si>
  <si>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</si>
  <si>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</si>
  <si>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</si>
  <si>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</si>
  <si>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</si>
  <si>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</si>
  <si>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</si>
  <si>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</si>
  <si>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</si>
  <si>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</si>
  <si>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</si>
  <si>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</si>
  <si>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</si>
  <si>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</si>
  <si>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</si>
  <si>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</si>
  <si>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</si>
  <si>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</si>
  <si>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</si>
  <si>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</si>
  <si>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</si>
  <si>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</si>
  <si>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</si>
  <si>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</si>
  <si>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</si>
  <si>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</si>
  <si>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</si>
  <si>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</si>
  <si>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</si>
  <si>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</si>
  <si>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</si>
  <si>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</si>
  <si>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</si>
  <si>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</si>
  <si>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</si>
  <si>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</si>
  <si>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</si>
  <si>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</si>
  <si>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</si>
  <si>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</si>
  <si>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</si>
  <si>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</si>
  <si>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</si>
  <si>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</si>
  <si>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</si>
  <si>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</si>
  <si>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</si>
  <si>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</si>
  <si>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</si>
  <si>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</si>
  <si>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</si>
  <si>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</si>
  <si>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</si>
  <si>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</si>
  <si>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</si>
  <si>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</si>
  <si>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</si>
  <si>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</si>
  <si>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</si>
  <si>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</si>
  <si>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</si>
  <si>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</si>
  <si>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</si>
  <si>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</si>
  <si>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</si>
  <si>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</si>
  <si>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</si>
  <si>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</si>
  <si>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</si>
  <si>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</si>
  <si>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</si>
  <si>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</si>
  <si>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</si>
  <si>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</si>
  <si>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</si>
  <si>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</si>
  <si>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</si>
  <si>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</si>
  <si>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</si>
  <si>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</si>
  <si>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</si>
  <si>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</si>
  <si>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</si>
  <si>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</si>
  <si>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</si>
  <si>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</si>
  <si>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</si>
  <si>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</si>
  <si>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</si>
  <si>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</si>
  <si>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</si>
  <si>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</si>
  <si>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</si>
  <si>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</si>
  <si>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</si>
  <si>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</si>
  <si>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</si>
  <si>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</si>
  <si>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</si>
  <si>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</si>
  <si>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</si>
  <si>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</si>
  <si>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</si>
  <si>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</si>
  <si>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</si>
  <si>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</si>
  <si>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</si>
  <si>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</si>
  <si>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</si>
  <si>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</si>
  <si>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</si>
  <si>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</si>
  <si>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</si>
  <si>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</si>
  <si>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</si>
  <si>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</si>
  <si>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</si>
  <si>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</si>
  <si>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</si>
  <si>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</si>
  <si>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</si>
  <si>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</si>
  <si>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</si>
  <si>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</si>
  <si>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</si>
  <si>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</si>
  <si>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</si>
  <si>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</si>
  <si>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</si>
  <si>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</si>
  <si>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</si>
  <si>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</si>
  <si>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</si>
  <si>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</si>
  <si>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</si>
  <si>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</si>
  <si>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</si>
  <si>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</si>
  <si>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</si>
  <si>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</si>
  <si>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</si>
  <si>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</si>
  <si>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</si>
  <si>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</si>
  <si>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</si>
  <si>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</si>
  <si>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</si>
  <si>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</si>
  <si>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</si>
  <si>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</si>
  <si>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</si>
  <si>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</si>
  <si>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</si>
  <si>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</si>
  <si>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</si>
  <si>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</si>
  <si>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</si>
  <si>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</si>
  <si>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</si>
  <si>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</si>
  <si>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</si>
  <si>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</si>
  <si>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</si>
  <si>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</si>
  <si>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</si>
  <si>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</si>
  <si>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</si>
  <si>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</si>
  <si>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</si>
  <si>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</si>
  <si>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</si>
  <si>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</si>
  <si>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</si>
  <si>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</si>
  <si>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</si>
  <si>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</si>
  <si>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</si>
  <si>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</si>
  <si>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</si>
  <si>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</si>
  <si>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</si>
  <si>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</si>
  <si>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</si>
  <si>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</si>
  <si>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</si>
  <si>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</si>
  <si>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</si>
  <si>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</si>
  <si>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</si>
  <si>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</si>
  <si>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</si>
  <si>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</si>
  <si>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</si>
  <si>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</si>
  <si>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</si>
  <si>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</si>
  <si>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</si>
  <si>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</si>
  <si>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</si>
  <si>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</si>
  <si>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</si>
  <si>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</si>
  <si>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</si>
  <si>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</si>
  <si>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</si>
  <si>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</si>
  <si>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</si>
  <si>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</si>
  <si>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</si>
  <si>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</si>
  <si>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</si>
  <si>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</si>
  <si>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</si>
  <si>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</si>
  <si>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</si>
  <si>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</si>
  <si>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</si>
  <si>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</si>
  <si>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</si>
  <si>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</si>
  <si>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</si>
  <si>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</si>
  <si>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</si>
  <si>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</si>
  <si>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</si>
  <si>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</si>
  <si>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</si>
  <si>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</si>
  <si>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</si>
  <si>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</si>
  <si>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</si>
  <si>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</si>
  <si>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</si>
  <si>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</si>
  <si>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</si>
  <si>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</si>
  <si>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</si>
  <si>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</si>
  <si>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</si>
  <si>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</si>
  <si>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</si>
  <si>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</si>
  <si>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</si>
  <si>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</si>
  <si>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</si>
  <si>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</si>
  <si>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</si>
  <si>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</si>
  <si>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</si>
  <si>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</si>
  <si>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</si>
  <si>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</si>
  <si>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</si>
  <si>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</si>
  <si>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</si>
  <si>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</si>
  <si>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</si>
  <si>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</si>
  <si>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</si>
  <si>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</si>
  <si>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</si>
  <si>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</si>
  <si>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</si>
  <si>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</si>
  <si>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</si>
  <si>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</si>
  <si>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</si>
  <si>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</si>
  <si>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</si>
  <si>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</si>
  <si>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</si>
  <si>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</si>
  <si>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</si>
  <si>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</si>
  <si>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</si>
  <si>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</si>
  <si>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</si>
  <si>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</si>
  <si>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</si>
  <si>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</si>
  <si>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</si>
  <si>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</si>
  <si>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</si>
  <si>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</si>
  <si>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</si>
  <si>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</si>
  <si>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</si>
  <si>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</si>
  <si>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</si>
  <si>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</si>
  <si>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</si>
  <si>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</si>
  <si>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</si>
  <si>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</si>
  <si>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</si>
  <si>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</si>
  <si>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</si>
  <si>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</si>
  <si>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</si>
  <si>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</si>
  <si>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</si>
  <si>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</si>
  <si>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</si>
  <si>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</si>
  <si>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</si>
  <si>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</si>
  <si>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</si>
  <si>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</si>
  <si>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</si>
  <si>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</si>
  <si>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</si>
  <si>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</si>
  <si>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</si>
  <si>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</si>
  <si>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</si>
  <si>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</si>
  <si>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</si>
  <si>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</si>
  <si>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</si>
  <si>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</si>
  <si>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</si>
  <si>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</si>
  <si>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</si>
  <si>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</si>
  <si>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</si>
  <si>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</si>
  <si>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</si>
  <si>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</si>
  <si>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</si>
  <si>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</si>
  <si>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</si>
  <si>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</si>
  <si>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</si>
  <si>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</si>
  <si>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</si>
  <si>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</si>
  <si>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</si>
  <si>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</si>
  <si>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</si>
  <si>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</si>
  <si>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</si>
  <si>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</si>
  <si>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</si>
  <si>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</si>
  <si>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</si>
  <si>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</si>
  <si>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</si>
  <si>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</si>
  <si>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</si>
  <si>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</si>
  <si>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</si>
  <si>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</si>
  <si>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</si>
  <si>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</si>
  <si>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</si>
  <si>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</si>
  <si>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</si>
  <si>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</si>
  <si>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</si>
  <si>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</si>
  <si>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</si>
  <si>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</si>
  <si>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</si>
  <si>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</si>
  <si>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</si>
  <si>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</si>
  <si>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</si>
  <si>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</si>
  <si>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</si>
  <si>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</si>
  <si>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</si>
  <si>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</si>
  <si>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</si>
  <si>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</si>
  <si>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</si>
  <si>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</si>
  <si>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</si>
  <si>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</si>
  <si>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</si>
  <si>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</si>
  <si>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</si>
  <si>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</si>
  <si>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</si>
  <si>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</si>
  <si>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</si>
  <si>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</si>
  <si>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</si>
  <si>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</si>
  <si>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</si>
  <si>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</si>
  <si>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</si>
  <si>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</si>
  <si>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</si>
  <si>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</si>
  <si>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</si>
  <si>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</si>
  <si>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</si>
  <si>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</si>
  <si>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</si>
  <si>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</si>
  <si>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</si>
  <si>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</si>
  <si>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</si>
  <si>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</si>
  <si>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</si>
  <si>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</si>
  <si>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</si>
  <si>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</si>
  <si>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</si>
  <si>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</si>
  <si>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</si>
  <si>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</si>
  <si>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</si>
  <si>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</si>
  <si>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</si>
  <si>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</si>
  <si>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</si>
  <si>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</si>
  <si>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</si>
  <si>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</si>
  <si>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</si>
  <si>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</si>
  <si>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</si>
  <si>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</si>
  <si>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</si>
  <si>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</si>
  <si>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</si>
  <si>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</si>
  <si>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</si>
  <si>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</si>
  <si>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</si>
  <si>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</si>
  <si>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</si>
  <si>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</si>
  <si>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</si>
  <si>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</si>
  <si>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</si>
  <si>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</si>
  <si>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</si>
  <si>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</si>
  <si>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</si>
  <si>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</si>
  <si>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</si>
  <si>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</si>
  <si>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</si>
  <si>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</si>
  <si>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</si>
  <si>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</si>
  <si>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</si>
  <si>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</si>
  <si>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</si>
  <si>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</si>
  <si>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</si>
  <si>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</si>
  <si>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</si>
  <si>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</si>
  <si>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</si>
  <si>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</si>
  <si>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</si>
  <si>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</si>
  <si>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</si>
  <si>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</si>
  <si>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</si>
  <si>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</si>
  <si>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</si>
  <si>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</si>
  <si>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</si>
  <si>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</si>
  <si>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</si>
  <si>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</si>
  <si>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</si>
  <si>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</si>
  <si>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</si>
  <si>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</si>
  <si>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</si>
  <si>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</si>
  <si>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</si>
  <si>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</si>
  <si>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</si>
  <si>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</si>
  <si>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</si>
  <si>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</si>
  <si>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</si>
  <si>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</si>
  <si>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</si>
  <si>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</si>
  <si>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</si>
  <si>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</si>
  <si>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</si>
  <si>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</si>
  <si>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</si>
  <si>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</si>
  <si>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</si>
  <si>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</si>
  <si>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</si>
  <si>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</si>
  <si>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</si>
  <si>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</si>
  <si>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</si>
  <si>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</si>
  <si>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</si>
  <si>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</si>
  <si>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</si>
  <si>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</si>
  <si>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</si>
  <si>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</si>
  <si>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</si>
  <si>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</si>
  <si>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</si>
  <si>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</si>
  <si>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</si>
  <si>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</si>
  <si>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</si>
  <si>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</si>
  <si>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</si>
  <si>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</si>
  <si>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</si>
  <si>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</si>
  <si>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</si>
  <si>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</si>
  <si>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</si>
  <si>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</si>
  <si>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</si>
  <si>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</si>
  <si>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</si>
  <si>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</si>
  <si>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</si>
  <si>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</si>
  <si>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</si>
  <si>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</si>
  <si>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</si>
  <si>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</si>
  <si>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</si>
  <si>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</si>
  <si>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</si>
  <si>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</si>
  <si>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</si>
  <si>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</si>
  <si>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</si>
  <si>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</si>
  <si>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</si>
  <si>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</si>
  <si>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</si>
  <si>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</si>
  <si>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</si>
  <si>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</si>
  <si>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</si>
  <si>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</si>
  <si>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</si>
  <si>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</si>
  <si>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</si>
  <si>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</si>
  <si>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</si>
  <si>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</si>
  <si>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</si>
  <si>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</si>
  <si>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</si>
  <si>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</si>
  <si>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</si>
  <si>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</si>
  <si>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</si>
  <si>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</si>
  <si>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</si>
  <si>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</si>
  <si>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</si>
  <si>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</si>
  <si>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</si>
  <si>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</si>
  <si>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</si>
  <si>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</si>
  <si>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</si>
  <si>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</si>
  <si>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</si>
  <si>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</si>
  <si>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</si>
  <si>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</si>
  <si>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</si>
  <si>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</si>
  <si>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</si>
  <si>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</si>
  <si>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</si>
  <si>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</si>
  <si>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</si>
  <si>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</si>
  <si>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</si>
  <si>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</si>
  <si>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</si>
  <si>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</si>
  <si>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</si>
  <si>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</si>
  <si>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</si>
  <si>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</si>
  <si>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</si>
  <si>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</si>
  <si>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</si>
  <si>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</si>
  <si>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</si>
  <si>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</si>
  <si>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</si>
  <si>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</si>
  <si>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</si>
  <si>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</si>
  <si>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</si>
  <si>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</si>
  <si>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</si>
  <si>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</si>
  <si>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</si>
  <si>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</si>
  <si>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</si>
  <si>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</si>
  <si>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</si>
  <si>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</si>
  <si>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</si>
  <si>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</si>
  <si>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</si>
  <si>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</si>
  <si>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</si>
  <si>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</si>
  <si>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</si>
  <si>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</si>
  <si>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</si>
  <si>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</si>
  <si>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</si>
  <si>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</si>
  <si>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</si>
  <si>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</si>
  <si>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</si>
  <si>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</si>
  <si>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</si>
  <si>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</si>
  <si>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</si>
  <si>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</si>
  <si>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</si>
  <si>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</si>
  <si>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</si>
  <si>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</si>
  <si>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</si>
  <si>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</si>
  <si>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</si>
  <si>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</si>
  <si>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</si>
  <si>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</si>
  <si>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</si>
  <si>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</si>
  <si>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</si>
  <si>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</si>
  <si>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</si>
  <si>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</si>
  <si>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</si>
  <si>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</si>
  <si>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</si>
  <si>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</si>
  <si>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</si>
  <si>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</si>
  <si>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</si>
  <si>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</si>
  <si>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</si>
  <si>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</si>
  <si>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</si>
  <si>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</si>
  <si>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</si>
  <si>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</si>
  <si>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</si>
  <si>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</si>
  <si>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</si>
  <si>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</si>
  <si>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</si>
  <si>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</si>
  <si>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</si>
  <si>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</si>
  <si>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</si>
  <si>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</si>
  <si>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</si>
  <si>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</si>
  <si>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</si>
  <si>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</si>
  <si>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</si>
  <si>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</si>
  <si>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</si>
  <si>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</si>
  <si>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</si>
  <si>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</si>
  <si>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</si>
  <si>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</si>
  <si>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</si>
  <si>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</si>
  <si>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</si>
  <si>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</si>
  <si>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</si>
  <si>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</si>
  <si>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</si>
  <si>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</si>
  <si>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</si>
  <si>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</si>
  <si>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</si>
  <si>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</si>
  <si>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</si>
  <si>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</si>
  <si>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</si>
  <si>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</si>
  <si>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</si>
  <si>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</si>
  <si>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</si>
  <si>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</si>
  <si>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</si>
  <si>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</si>
  <si>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</si>
  <si>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</si>
  <si>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</si>
  <si>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</si>
  <si>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</si>
  <si>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</si>
  <si>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</si>
  <si>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</si>
  <si>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</si>
  <si>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</si>
  <si>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</si>
  <si>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</si>
  <si>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</si>
  <si>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</si>
  <si>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</si>
  <si>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</si>
  <si>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</si>
  <si>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</si>
  <si>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</si>
  <si>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</si>
  <si>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</si>
  <si>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</si>
  <si>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</si>
  <si>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</si>
  <si>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</si>
  <si>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</si>
  <si>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</si>
  <si>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</si>
  <si>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</si>
  <si>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</si>
  <si>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</si>
  <si>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</si>
  <si>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</si>
  <si>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</si>
  <si>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</si>
  <si>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</si>
  <si>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</si>
  <si>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</si>
  <si>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</si>
  <si>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</si>
  <si>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</si>
  <si>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</si>
  <si>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</si>
  <si>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</si>
  <si>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</si>
  <si>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</si>
  <si>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</si>
  <si>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</si>
  <si>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</si>
  <si>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</si>
  <si>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</si>
  <si>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</si>
  <si>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</si>
  <si>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</si>
  <si>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</si>
  <si>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</si>
  <si>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</si>
  <si>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</si>
  <si>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</si>
  <si>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</si>
  <si>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</si>
  <si>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</si>
  <si>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</si>
  <si>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</si>
  <si>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</si>
  <si>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</si>
  <si>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</si>
  <si>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</si>
  <si>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</si>
  <si>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</si>
  <si>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</si>
  <si>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</si>
  <si>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</si>
  <si>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</si>
  <si>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</si>
  <si>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</si>
  <si>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</si>
  <si>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</si>
  <si>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</si>
  <si>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</si>
  <si>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</si>
  <si>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</si>
  <si>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</si>
  <si>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</si>
  <si>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</si>
  <si>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</si>
  <si>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</si>
  <si>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</si>
  <si>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</si>
  <si>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</si>
  <si>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</si>
  <si>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</si>
  <si>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</si>
  <si>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</si>
  <si>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</si>
  <si>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</si>
  <si>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</si>
  <si>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</si>
  <si>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</si>
  <si>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</si>
  <si>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</si>
  <si>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</si>
  <si>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</si>
  <si>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</si>
  <si>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</si>
  <si>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</si>
  <si>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</si>
  <si>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</si>
  <si>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</si>
  <si>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</si>
  <si>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</si>
  <si>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</si>
  <si>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</si>
  <si>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</si>
  <si>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</si>
  <si>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</si>
  <si>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</si>
  <si>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</si>
  <si>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</si>
  <si>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</si>
  <si>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</si>
  <si>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</si>
  <si>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</si>
  <si>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</si>
  <si>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</si>
  <si>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</si>
  <si>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</si>
  <si>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</si>
  <si>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</si>
  <si>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</si>
  <si>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</si>
  <si>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</si>
  <si>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</si>
  <si>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</si>
  <si>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</si>
  <si>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</si>
  <si>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</si>
  <si>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</si>
  <si>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</si>
  <si>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</si>
  <si>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</si>
  <si>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</si>
  <si>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</si>
  <si>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</si>
  <si>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</si>
  <si>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</si>
  <si>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</si>
  <si>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</si>
  <si>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</si>
  <si>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</si>
  <si>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</si>
  <si>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</si>
  <si>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</si>
  <si>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</si>
  <si>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</si>
  <si>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</si>
  <si>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</si>
  <si>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</si>
  <si>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</si>
  <si>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</si>
  <si>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</si>
  <si>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</si>
  <si>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</si>
  <si>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</si>
  <si>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</si>
  <si>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</si>
  <si>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</si>
  <si>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</si>
  <si>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</si>
  <si>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</si>
  <si>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</si>
  <si>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</si>
  <si>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</si>
  <si>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</si>
  <si>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</si>
  <si>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</si>
  <si>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</si>
  <si>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</si>
  <si>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</si>
  <si>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</si>
  <si>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</si>
  <si>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</si>
  <si>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</si>
  <si>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</si>
  <si>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</si>
  <si>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</si>
  <si>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</si>
  <si>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</si>
  <si>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</si>
  <si>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</si>
  <si>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</si>
  <si>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</si>
  <si>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</si>
  <si>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</si>
  <si>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</si>
  <si>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</si>
  <si>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</si>
  <si>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</si>
  <si>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</si>
  <si>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</si>
  <si>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</si>
  <si>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</si>
  <si>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</si>
  <si>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</si>
  <si>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</si>
  <si>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</si>
  <si>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</si>
  <si>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</si>
  <si>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</si>
  <si>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</si>
  <si>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</si>
  <si>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</si>
  <si>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</si>
  <si>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</si>
  <si>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</si>
  <si>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</si>
  <si>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</si>
  <si>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</si>
  <si>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</si>
  <si>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</si>
  <si>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</si>
  <si>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</si>
  <si>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</si>
  <si>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</si>
  <si>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</si>
  <si>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</si>
  <si>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</si>
  <si>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</si>
  <si>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</si>
  <si>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</si>
  <si>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</si>
  <si>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</si>
  <si>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</si>
  <si>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</si>
  <si>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</si>
  <si>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</si>
  <si>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</si>
  <si>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</si>
  <si>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</si>
  <si>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</si>
  <si>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</si>
  <si>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</si>
  <si>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</si>
  <si>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</si>
  <si>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</si>
  <si>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</si>
  <si>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</si>
  <si>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</si>
  <si>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</si>
  <si>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</si>
  <si>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</si>
  <si>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</si>
  <si>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</si>
  <si>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</si>
  <si>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</si>
  <si>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</si>
  <si>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</si>
  <si>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</si>
  <si>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</si>
  <si>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</si>
  <si>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</si>
  <si>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</si>
  <si>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</si>
  <si>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</si>
  <si>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</si>
  <si>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</si>
  <si>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</si>
  <si>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</si>
  <si>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</si>
  <si>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</si>
  <si>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</si>
  <si>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</si>
  <si>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</si>
  <si>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</si>
  <si>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</si>
  <si>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</si>
  <si>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</si>
  <si>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</si>
  <si>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</si>
  <si>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</si>
  <si>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</si>
  <si>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</si>
  <si>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</si>
  <si>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</si>
  <si>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</si>
  <si>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</si>
  <si>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</si>
  <si>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</si>
  <si>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</si>
  <si>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</si>
  <si>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</si>
  <si>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</si>
  <si>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</si>
  <si>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</si>
  <si>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</si>
  <si>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</si>
  <si>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</si>
  <si>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</si>
  <si>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</si>
  <si>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</si>
  <si>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</si>
  <si>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</si>
  <si>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</si>
  <si>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</si>
  <si>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</si>
  <si>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</si>
  <si>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</si>
  <si>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</si>
  <si>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</si>
  <si>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</si>
  <si>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</si>
  <si>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</si>
  <si>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</si>
  <si>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</si>
  <si>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</si>
  <si>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</si>
  <si>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</si>
  <si>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</si>
  <si>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</si>
  <si>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</si>
  <si>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</si>
  <si>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</si>
  <si>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</si>
  <si>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</si>
  <si>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</si>
  <si>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</si>
  <si>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</si>
  <si>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</si>
  <si>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</si>
  <si>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</si>
  <si>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</si>
  <si>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</si>
  <si>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</si>
  <si>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</si>
  <si>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</si>
  <si>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</si>
  <si>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</si>
  <si>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</si>
  <si>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</si>
  <si>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</si>
  <si>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</si>
  <si>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</si>
  <si>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</si>
  <si>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</si>
  <si>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</si>
  <si>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</si>
  <si>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</si>
  <si>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</si>
  <si>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</si>
  <si>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</si>
  <si>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</si>
  <si>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</si>
  <si>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</si>
  <si>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</si>
  <si>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</si>
  <si>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</si>
  <si>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</si>
  <si>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</si>
  <si>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</si>
  <si>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</si>
  <si>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</si>
  <si>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</si>
  <si>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</si>
  <si>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</si>
  <si>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</si>
  <si>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</si>
  <si>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</si>
  <si>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</si>
  <si>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</si>
  <si>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</si>
  <si>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</si>
  <si>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</si>
  <si>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</si>
  <si>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</si>
  <si>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</si>
  <si>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</si>
  <si>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</si>
  <si>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</si>
  <si>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</si>
  <si>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</si>
  <si>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</si>
  <si>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</si>
  <si>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</si>
  <si>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</si>
  <si>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</si>
  <si>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</si>
  <si>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</si>
  <si>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</si>
  <si>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</si>
  <si>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</si>
  <si>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</si>
  <si>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</si>
  <si>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</si>
  <si>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</si>
  <si>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</si>
  <si>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</si>
  <si>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</si>
  <si>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</si>
  <si>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</si>
  <si>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</si>
  <si>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</si>
  <si>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</si>
  <si>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</si>
  <si>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</si>
  <si>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</si>
  <si>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</si>
  <si>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</si>
  <si>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</si>
  <si>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</si>
  <si>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</si>
  <si>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</si>
  <si>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</si>
  <si>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</si>
  <si>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</si>
  <si>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</si>
  <si>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</si>
  <si>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</si>
  <si>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</si>
  <si>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</si>
  <si>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</si>
  <si>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</si>
  <si>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</si>
  <si>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</si>
  <si>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</si>
  <si>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</si>
  <si>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</si>
  <si>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</si>
  <si>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</si>
  <si>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</si>
  <si>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</si>
  <si>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</si>
  <si>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</si>
  <si>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</si>
  <si>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</si>
  <si>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</si>
  <si>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</si>
  <si>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</si>
  <si>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</si>
  <si>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</si>
  <si>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</si>
  <si>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</si>
  <si>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</si>
  <si>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</si>
  <si>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</si>
  <si>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</si>
  <si>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</si>
  <si>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</si>
  <si>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</si>
  <si>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</si>
  <si>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</si>
  <si>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</si>
  <si>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</si>
  <si>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</si>
  <si>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</si>
  <si>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</si>
  <si>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</si>
  <si>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</si>
  <si>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</si>
  <si>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</si>
  <si>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</si>
  <si>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</si>
  <si>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</si>
  <si>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</si>
  <si>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</si>
  <si>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</si>
  <si>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</si>
  <si>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</si>
  <si>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</si>
  <si>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</si>
  <si>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</si>
  <si>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</si>
  <si>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</si>
  <si>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</si>
  <si>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</si>
  <si>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</si>
  <si>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</si>
  <si>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</si>
  <si>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</si>
  <si>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</si>
  <si>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</si>
  <si>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</si>
  <si>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</si>
  <si>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</si>
  <si>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</si>
  <si>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</si>
  <si>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</si>
  <si>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</si>
  <si>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</si>
  <si>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</si>
  <si>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</si>
  <si>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</si>
  <si>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</si>
  <si>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</si>
  <si>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</si>
  <si>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</si>
  <si>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</si>
  <si>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</si>
  <si>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</si>
  <si>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</si>
  <si>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</si>
  <si>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</si>
  <si>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</si>
  <si>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</si>
  <si>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</si>
  <si>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</si>
  <si>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</si>
  <si>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</si>
  <si>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</si>
  <si>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</si>
  <si>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</si>
  <si>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</si>
  <si>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</si>
  <si>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</si>
  <si>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</si>
  <si>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</si>
  <si>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</si>
  <si>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</si>
  <si>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</si>
  <si>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</si>
  <si>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</si>
  <si>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</si>
  <si>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</si>
  <si>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</si>
  <si>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</si>
  <si>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</si>
  <si>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</si>
  <si>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</si>
  <si>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</si>
  <si>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</si>
  <si>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</si>
  <si>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</si>
  <si>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</si>
  <si>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</si>
  <si>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</si>
  <si>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</si>
  <si>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</si>
  <si>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</si>
  <si>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</si>
  <si>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</si>
  <si>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</si>
  <si>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</si>
  <si>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</si>
  <si>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</si>
  <si>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</si>
  <si>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</si>
  <si>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</si>
  <si>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</si>
  <si>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</si>
  <si>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</si>
  <si>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</si>
  <si>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</si>
  <si>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</si>
  <si>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</si>
  <si>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</si>
  <si>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</si>
  <si>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</si>
  <si>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</si>
  <si>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</si>
  <si>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</si>
  <si>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</si>
  <si>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</si>
  <si>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</si>
  <si>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</si>
  <si>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</si>
  <si>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</si>
  <si>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</si>
  <si>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</si>
  <si>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</si>
  <si>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</si>
  <si>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</si>
  <si>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</si>
  <si>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</si>
  <si>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</si>
  <si>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</si>
  <si>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</si>
  <si>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</si>
  <si>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</si>
  <si>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</si>
  <si>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</si>
  <si>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</si>
  <si>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</si>
  <si>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</si>
  <si>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</si>
  <si>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</si>
  <si>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</si>
  <si>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</si>
  <si>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</si>
  <si>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</si>
  <si>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</si>
  <si>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</si>
  <si>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</si>
  <si>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</si>
  <si>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</si>
  <si>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</si>
  <si>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</si>
  <si>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</si>
  <si>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</si>
  <si>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</si>
  <si>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</si>
  <si>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</si>
  <si>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</si>
  <si>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</si>
  <si>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</si>
  <si>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</si>
  <si>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</si>
  <si>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</si>
  <si>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</si>
  <si>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</si>
  <si>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</si>
  <si>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</si>
  <si>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</si>
  <si>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</si>
  <si>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</si>
  <si>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</si>
  <si>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</si>
  <si>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</si>
  <si>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</si>
  <si>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</si>
  <si>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</si>
  <si>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</si>
  <si>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</si>
  <si>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</si>
  <si>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</si>
  <si>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</si>
  <si>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</si>
  <si>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</si>
  <si>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</si>
  <si>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</si>
  <si>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</si>
  <si>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</si>
  <si>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</si>
  <si>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</si>
  <si>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</si>
  <si>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</si>
  <si>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</si>
  <si>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</si>
  <si>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</si>
  <si>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</si>
  <si>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</si>
  <si>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</si>
  <si>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</si>
  <si>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</si>
  <si>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</si>
  <si>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</si>
  <si>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</si>
  <si>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</si>
  <si>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</si>
  <si>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</si>
  <si>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</si>
  <si>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</si>
  <si>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</si>
  <si>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</si>
  <si>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</si>
  <si>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</si>
  <si>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</si>
  <si>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</si>
  <si>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</si>
  <si>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</si>
  <si>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</si>
  <si>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</si>
  <si>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</si>
  <si>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</si>
  <si>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</si>
  <si>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</si>
  <si>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</si>
  <si>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</si>
  <si>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</si>
  <si>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</si>
  <si>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</si>
  <si>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</si>
  <si>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</si>
  <si>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</si>
  <si>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</si>
  <si>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</si>
  <si>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</si>
  <si>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</si>
  <si>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</si>
  <si>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</si>
  <si>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</si>
  <si>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</si>
  <si>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</si>
  <si>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</si>
  <si>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</si>
  <si>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</si>
  <si>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</si>
  <si>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</si>
  <si>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</si>
  <si>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</si>
  <si>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</si>
  <si>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</si>
  <si>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</si>
  <si>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</si>
  <si>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</si>
  <si>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</si>
  <si>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</si>
  <si>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</si>
  <si>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</si>
  <si>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</si>
  <si>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</si>
  <si>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</si>
  <si>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</si>
  <si>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</si>
  <si>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</si>
  <si>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</si>
  <si>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</si>
  <si>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</si>
  <si>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</si>
  <si>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</si>
  <si>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</si>
  <si>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</si>
  <si>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</si>
  <si>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</si>
  <si>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</si>
  <si>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</si>
  <si>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</si>
  <si>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</si>
  <si>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</si>
  <si>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</si>
  <si>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</si>
  <si>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</si>
  <si>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</si>
  <si>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</si>
  <si>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</si>
  <si>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</si>
  <si>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</si>
  <si>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</si>
  <si>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</si>
  <si>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</si>
  <si>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</si>
  <si>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</si>
  <si>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</si>
  <si>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</si>
  <si>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</si>
  <si>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</si>
  <si>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</si>
  <si>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</si>
  <si>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</si>
  <si>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</si>
  <si>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</si>
  <si>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</si>
  <si>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</si>
  <si>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</si>
  <si>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</si>
  <si>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</si>
  <si>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</si>
  <si>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</si>
  <si>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</si>
  <si>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</si>
  <si>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</si>
  <si>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</si>
  <si>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</si>
  <si>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</si>
  <si>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</si>
  <si>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</si>
  <si>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</si>
  <si>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</si>
  <si>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</si>
  <si>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</si>
  <si>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</si>
  <si>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</si>
  <si>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</si>
  <si>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</si>
  <si>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</si>
  <si>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</si>
  <si>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</si>
  <si>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</si>
  <si>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</si>
  <si>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</si>
  <si>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</si>
  <si>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</si>
  <si>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</si>
  <si>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</si>
  <si>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</si>
  <si>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</si>
  <si>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</si>
  <si>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</si>
  <si>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</si>
  <si>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</si>
  <si>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</si>
  <si>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</si>
  <si>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</si>
  <si>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</si>
  <si>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</si>
  <si>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</si>
  <si>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</si>
  <si>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</si>
  <si>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</si>
  <si>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</si>
  <si>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</si>
  <si>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</si>
  <si>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</si>
  <si>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</si>
  <si>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</si>
  <si>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</si>
  <si>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</si>
  <si>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</si>
  <si>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</si>
  <si>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</si>
  <si>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</si>
  <si>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</si>
  <si>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</si>
  <si>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</si>
  <si>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</si>
  <si>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</si>
  <si>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</si>
  <si>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</si>
  <si>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</si>
  <si>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</si>
  <si>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</si>
  <si>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</si>
  <si>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</si>
  <si>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</si>
  <si>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</si>
  <si>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</si>
  <si>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</si>
  <si>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</si>
  <si>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</si>
  <si>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</si>
  <si>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</si>
  <si>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</si>
  <si>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</si>
  <si>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</si>
  <si>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</si>
  <si>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</si>
  <si>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</si>
  <si>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</si>
  <si>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</si>
  <si>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</si>
  <si>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</si>
  <si>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</si>
  <si>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</si>
  <si>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</si>
  <si>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</si>
  <si>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</si>
  <si>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</si>
  <si>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</si>
  <si>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</si>
  <si>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</si>
  <si>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</si>
  <si>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</si>
  <si>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</si>
  <si>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</si>
  <si>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</si>
  <si>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</si>
  <si>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</si>
  <si>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</si>
  <si>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</si>
  <si>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</si>
  <si>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</si>
  <si>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</si>
  <si>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</si>
  <si>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</si>
  <si>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</si>
  <si>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</si>
  <si>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</si>
  <si>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</si>
  <si>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</si>
  <si>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</si>
  <si>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</si>
  <si>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</si>
  <si>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</si>
  <si>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</si>
  <si>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</si>
  <si>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</si>
  <si>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</si>
  <si>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</si>
  <si>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</si>
  <si>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</si>
  <si>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</si>
  <si>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</si>
  <si>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</si>
  <si>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</si>
  <si>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</si>
  <si>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</si>
  <si>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</si>
  <si>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</si>
  <si>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</si>
  <si>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</si>
  <si>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</si>
  <si>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</si>
  <si>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</si>
  <si>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</si>
  <si>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</si>
  <si>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</si>
  <si>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</si>
  <si>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</si>
  <si>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</si>
  <si>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</si>
  <si>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</si>
  <si>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</si>
  <si>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</si>
  <si>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</si>
  <si>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</si>
  <si>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</si>
  <si>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</si>
  <si>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</si>
  <si>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</si>
  <si>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</si>
  <si>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</si>
  <si>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</si>
  <si>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</si>
  <si>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</si>
  <si>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</si>
  <si>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</si>
  <si>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</si>
  <si>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</si>
  <si>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</si>
  <si>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</si>
  <si>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</si>
  <si>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</si>
  <si>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</si>
  <si>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</si>
  <si>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</si>
  <si>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</si>
  <si>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</si>
  <si>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</si>
  <si>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</si>
  <si>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</si>
  <si>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</si>
  <si>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</si>
  <si>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</si>
  <si>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</si>
  <si>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</si>
  <si>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</si>
  <si>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</si>
  <si>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</si>
  <si>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</si>
  <si>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</si>
  <si>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</si>
  <si>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</si>
  <si>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</si>
  <si>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</si>
  <si>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</si>
  <si>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</si>
  <si>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</si>
  <si>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</si>
  <si>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</si>
  <si>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</si>
  <si>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</si>
  <si>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</si>
  <si>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</si>
  <si>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</si>
  <si>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</si>
  <si>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</si>
  <si>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</si>
  <si>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</si>
  <si>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</si>
  <si>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</si>
  <si>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</si>
  <si>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</si>
  <si>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</si>
  <si>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</si>
  <si>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</si>
  <si>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</si>
  <si>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</si>
  <si>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</si>
  <si>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</si>
  <si>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</si>
  <si>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</si>
  <si>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</si>
  <si>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</si>
  <si>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</si>
  <si>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</si>
  <si>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</si>
  <si>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</si>
  <si>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</si>
  <si>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</si>
  <si>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</si>
  <si>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</si>
  <si>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</si>
  <si>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</si>
  <si>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</si>
  <si>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</si>
  <si>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</si>
  <si>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</si>
  <si>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</si>
  <si>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</si>
  <si>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</si>
  <si>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</si>
  <si>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</si>
  <si>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</si>
  <si>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</si>
  <si>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</si>
  <si>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</si>
  <si>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</si>
  <si>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</si>
  <si>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</si>
  <si>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</si>
  <si>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</si>
  <si>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</si>
  <si>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</si>
  <si>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</si>
  <si>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</si>
  <si>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</si>
  <si>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</si>
  <si>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</si>
  <si>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</si>
  <si>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</si>
  <si>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</si>
  <si>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</si>
  <si>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</si>
  <si>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</si>
  <si>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</si>
  <si>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</si>
  <si>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</si>
  <si>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</si>
  <si>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</si>
  <si>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</si>
  <si>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</si>
  <si>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</si>
  <si>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</si>
  <si>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</si>
  <si>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</si>
  <si>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</si>
  <si>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</si>
  <si>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</si>
  <si>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</si>
  <si>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</si>
  <si>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</si>
  <si>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</si>
  <si>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</si>
  <si>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</si>
  <si>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</si>
  <si>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</si>
  <si>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</si>
  <si>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</si>
  <si>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</si>
  <si>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</si>
  <si>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</si>
  <si>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</si>
  <si>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</si>
  <si>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</si>
  <si>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</si>
  <si>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</si>
  <si>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</si>
  <si>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</si>
  <si>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</si>
  <si>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</si>
  <si>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</si>
  <si>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</si>
  <si>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</si>
  <si>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</si>
  <si>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</si>
  <si>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</si>
  <si>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</si>
  <si>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</si>
  <si>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</si>
  <si>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</si>
  <si>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</si>
  <si>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</si>
  <si>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</si>
  <si>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</si>
  <si>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</si>
  <si>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</si>
  <si>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</si>
  <si>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</si>
  <si>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</si>
  <si>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</si>
  <si>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</si>
  <si>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</si>
  <si>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</si>
  <si>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</si>
  <si>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</si>
  <si>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</si>
  <si>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</si>
  <si>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</si>
  <si>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</si>
  <si>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</si>
  <si>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</si>
  <si>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</si>
  <si>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</si>
  <si>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</si>
  <si>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</si>
  <si>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</si>
  <si>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</si>
  <si>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</si>
  <si>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</si>
  <si>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</si>
  <si>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</si>
  <si>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</si>
  <si>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</si>
  <si>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</si>
  <si>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</si>
  <si>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</si>
  <si>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</si>
  <si>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</si>
  <si>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</si>
  <si>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</si>
  <si>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</si>
  <si>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</si>
  <si>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</si>
  <si>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</si>
  <si>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</si>
  <si>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</si>
  <si>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</si>
  <si>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</si>
  <si>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</si>
  <si>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</si>
  <si>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</si>
  <si>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</si>
  <si>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</si>
  <si>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</si>
  <si>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</si>
  <si>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</si>
  <si>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</si>
  <si>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</si>
  <si>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</si>
  <si>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</si>
  <si>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</si>
  <si>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</si>
  <si>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</si>
  <si>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</si>
  <si>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</si>
  <si>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</si>
  <si>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</si>
  <si>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</si>
  <si>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</si>
  <si>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</si>
  <si>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</si>
  <si>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</si>
  <si>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</si>
  <si>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</si>
  <si>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</si>
  <si>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</si>
  <si>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</si>
  <si>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</si>
  <si>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</si>
  <si>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</si>
  <si>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</si>
  <si>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</si>
  <si>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</si>
  <si>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</si>
  <si>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</si>
  <si>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</si>
  <si>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</si>
  <si>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</si>
  <si>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</si>
  <si>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</si>
  <si>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</si>
  <si>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</si>
  <si>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</si>
  <si>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</si>
  <si>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</si>
  <si>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</si>
  <si>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</si>
  <si>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</si>
  <si>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</si>
  <si>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</si>
  <si>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</si>
  <si>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</si>
  <si>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</si>
  <si>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</si>
  <si>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</si>
  <si>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</si>
  <si>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</si>
  <si>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</si>
  <si>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</si>
  <si>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</si>
  <si>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</si>
  <si>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</si>
  <si>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</si>
  <si>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</si>
  <si>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</si>
  <si>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</si>
  <si>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</si>
  <si>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</si>
  <si>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</si>
  <si>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</si>
  <si>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</si>
  <si>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</si>
  <si>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</si>
  <si>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</si>
  <si>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</si>
  <si>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</si>
  <si>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</si>
  <si>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</si>
  <si>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</si>
  <si>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</si>
  <si>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</si>
  <si>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</si>
  <si>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</si>
  <si>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</si>
  <si>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</si>
  <si>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</si>
  <si>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</si>
  <si>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</si>
  <si>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</si>
  <si>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</si>
  <si>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</si>
  <si>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</si>
  <si>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</si>
  <si>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</si>
  <si>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</si>
  <si>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</si>
  <si>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</si>
  <si>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</si>
  <si>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</si>
  <si>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</si>
  <si>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</si>
  <si>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</si>
  <si>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</si>
  <si>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</si>
  <si>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</si>
  <si>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</si>
  <si>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</si>
  <si>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</si>
  <si>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</si>
  <si>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</si>
  <si>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</si>
  <si>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</si>
  <si>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</si>
  <si>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</si>
  <si>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</si>
  <si>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</si>
  <si>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</si>
  <si>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</si>
  <si>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</si>
  <si>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</si>
  <si>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</si>
  <si>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</si>
  <si>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</si>
  <si>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</si>
  <si>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</si>
  <si>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</si>
  <si>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</si>
  <si>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</si>
  <si>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</si>
  <si>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</si>
  <si>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</si>
  <si>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</si>
  <si>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</si>
  <si>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</si>
  <si>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</si>
  <si>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</si>
  <si>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</si>
  <si>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</si>
  <si>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</si>
  <si>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</si>
  <si>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</si>
  <si>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</si>
  <si>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</si>
  <si>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</si>
  <si>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</si>
  <si>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</si>
  <si>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</si>
  <si>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</si>
  <si>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</si>
  <si>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</si>
  <si>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</si>
  <si>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</si>
  <si>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</si>
  <si>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</si>
  <si>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</si>
  <si>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</si>
  <si>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</si>
  <si>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</si>
  <si>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</si>
  <si>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</si>
  <si>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</si>
  <si>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</si>
  <si>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</si>
  <si>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</si>
  <si>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</si>
  <si>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</si>
  <si>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</si>
  <si>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</si>
  <si>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</si>
  <si>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</si>
  <si>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</si>
  <si>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</si>
  <si>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</si>
  <si>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</si>
  <si>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</si>
  <si>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</si>
  <si>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</si>
  <si>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</si>
  <si>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</si>
  <si>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</si>
  <si>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</si>
  <si>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</si>
  <si>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</si>
  <si>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</si>
  <si>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</si>
  <si>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</si>
  <si>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</si>
  <si>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</si>
  <si>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</si>
  <si>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</si>
  <si>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</si>
  <si>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</si>
  <si>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</si>
  <si>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</si>
  <si>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</si>
  <si>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</si>
  <si>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</si>
  <si>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</si>
  <si>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</si>
  <si>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</si>
  <si>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</si>
  <si>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</si>
  <si>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</si>
  <si>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</si>
  <si>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</si>
  <si>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</si>
  <si>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</si>
  <si>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</si>
  <si>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</si>
  <si>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</si>
  <si>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</si>
  <si>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</si>
  <si>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</si>
  <si>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</si>
  <si>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</si>
  <si>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</si>
  <si>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</si>
  <si>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</si>
  <si>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</si>
  <si>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</si>
  <si>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</si>
  <si>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</si>
  <si>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</si>
  <si>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</si>
  <si>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</si>
  <si>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</si>
  <si>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</si>
  <si>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</si>
  <si>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</si>
  <si>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</si>
  <si>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</si>
  <si>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</si>
  <si>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</si>
  <si>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</si>
  <si>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</si>
  <si>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</si>
  <si>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</si>
  <si>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</si>
  <si>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</si>
  <si>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</si>
  <si>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</si>
  <si>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</si>
  <si>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</si>
  <si>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</si>
  <si>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</si>
  <si>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</si>
  <si>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</si>
  <si>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</si>
  <si>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</si>
  <si>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</si>
  <si>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</si>
  <si>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</si>
  <si>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</si>
  <si>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</si>
  <si>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</si>
  <si>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</si>
  <si>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</si>
  <si>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</si>
  <si>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</si>
  <si>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</si>
  <si>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</si>
  <si>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</si>
  <si>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</si>
  <si>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</si>
  <si>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</si>
  <si>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</si>
  <si>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</si>
  <si>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</si>
  <si>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</si>
  <si>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</si>
  <si>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</si>
  <si>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</si>
  <si>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</si>
  <si>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</si>
  <si>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</si>
  <si>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</si>
  <si>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</si>
  <si>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</si>
  <si>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</si>
  <si>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</si>
  <si>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</si>
  <si>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</si>
  <si>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</si>
  <si>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</si>
  <si>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</si>
  <si>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</si>
  <si>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</si>
  <si>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</si>
  <si>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</si>
  <si>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</si>
  <si>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</si>
  <si>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</si>
  <si>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</si>
  <si>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</si>
  <si>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</si>
  <si>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</si>
  <si>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</si>
  <si>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</si>
  <si>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</si>
  <si>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</si>
  <si>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</si>
  <si>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</si>
  <si>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</si>
  <si>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</si>
  <si>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</si>
  <si>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</si>
  <si>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</si>
  <si>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</si>
  <si>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</si>
  <si>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</si>
  <si>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</si>
  <si>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</si>
  <si>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</si>
  <si>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</si>
  <si>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</si>
  <si>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</si>
  <si>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</si>
  <si>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</si>
  <si>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</si>
  <si>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</si>
  <si>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</si>
  <si>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</si>
  <si>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</si>
  <si>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</si>
  <si>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</si>
  <si>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</si>
  <si>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</si>
  <si>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</si>
  <si>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</si>
  <si>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</si>
  <si>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</si>
  <si>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</si>
  <si>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</si>
  <si>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</si>
  <si>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</si>
  <si>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</si>
  <si>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</si>
  <si>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</si>
  <si>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</si>
  <si>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</si>
  <si>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</si>
  <si>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</si>
  <si>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</si>
  <si>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</si>
  <si>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</si>
  <si>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</si>
  <si>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</si>
  <si>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</si>
  <si>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</si>
  <si>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</si>
  <si>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</si>
  <si>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</si>
  <si>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</si>
  <si>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</si>
  <si>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</si>
  <si>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</si>
  <si>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</si>
  <si>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</si>
  <si>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</si>
  <si>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</si>
  <si>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</si>
  <si>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</si>
  <si>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</si>
  <si>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</si>
  <si>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</si>
  <si>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</si>
  <si>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</si>
  <si>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</si>
  <si>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</si>
  <si>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</si>
  <si>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</si>
  <si>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</si>
  <si>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</si>
  <si>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</si>
  <si>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</si>
  <si>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</si>
  <si>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</si>
  <si>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</si>
  <si>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</si>
  <si>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</si>
  <si>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</si>
  <si>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</si>
  <si>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</si>
  <si>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</si>
  <si>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</si>
  <si>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</si>
  <si>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</si>
  <si>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</si>
  <si>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</si>
  <si>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</si>
  <si>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</si>
  <si>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</si>
  <si>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</si>
  <si>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</si>
  <si>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</si>
  <si>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</si>
  <si>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</si>
  <si>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</si>
  <si>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</si>
  <si>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</si>
  <si>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</si>
  <si>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</si>
  <si>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</si>
  <si>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</si>
  <si>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</si>
  <si>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</si>
  <si>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</si>
  <si>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</si>
  <si>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</si>
  <si>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</si>
  <si>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</si>
  <si>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</si>
  <si>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</si>
  <si>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</si>
  <si>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</si>
  <si>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</si>
  <si>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</si>
  <si>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</si>
  <si>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</si>
  <si>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</si>
  <si>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</si>
  <si>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</si>
  <si>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</si>
  <si>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</si>
  <si>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</si>
  <si>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</si>
  <si>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</si>
  <si>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</si>
  <si>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</si>
  <si>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</si>
  <si>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</si>
  <si>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</si>
  <si>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</si>
  <si>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</si>
  <si>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</si>
  <si>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</si>
  <si>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</si>
  <si>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</si>
  <si>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</si>
  <si>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</si>
  <si>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</si>
  <si>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</si>
  <si>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</si>
  <si>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</si>
  <si>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</si>
  <si>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</si>
  <si>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</si>
  <si>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</si>
  <si>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</si>
  <si>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</si>
  <si>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</si>
  <si>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</si>
  <si>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</si>
  <si>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</si>
  <si>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</si>
  <si>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</si>
  <si>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</si>
  <si>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</si>
  <si>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</si>
  <si>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</si>
  <si>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</si>
  <si>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</si>
  <si>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</si>
  <si>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</si>
  <si>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</si>
  <si>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</si>
  <si>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</si>
  <si>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</si>
  <si>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</si>
  <si>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</si>
  <si>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</si>
  <si>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</si>
  <si>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</si>
  <si>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</si>
  <si>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</si>
  <si>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</si>
  <si>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</si>
  <si>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</si>
  <si>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</si>
  <si>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</si>
  <si>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</si>
  <si>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</si>
  <si>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</si>
  <si>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</si>
  <si>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</si>
  <si>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</si>
  <si>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</si>
  <si>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</si>
  <si>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</si>
  <si>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</si>
  <si>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</si>
  <si>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</si>
  <si>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</si>
  <si>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</si>
  <si>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</si>
  <si>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</si>
  <si>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</si>
  <si>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</si>
  <si>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</si>
  <si>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</si>
  <si>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</si>
  <si>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</si>
  <si>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</si>
  <si>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</si>
  <si>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</si>
  <si>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</si>
  <si>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</si>
  <si>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</si>
  <si>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</si>
  <si>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</si>
  <si>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</si>
  <si>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</si>
  <si>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</si>
  <si>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</si>
  <si>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</si>
  <si>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</si>
  <si>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</si>
  <si>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</si>
  <si>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</si>
  <si>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</si>
  <si>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</si>
  <si>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</si>
  <si>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</si>
  <si>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</si>
  <si>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</si>
  <si>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</si>
  <si>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</si>
  <si>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</si>
  <si>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</si>
  <si>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</si>
  <si>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</si>
  <si>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</si>
  <si>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</si>
  <si>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</si>
  <si>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</si>
  <si>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</si>
  <si>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</si>
  <si>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</si>
  <si>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</si>
  <si>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</si>
  <si>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</si>
  <si>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</si>
  <si>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</si>
  <si>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</si>
  <si>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</si>
  <si>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</si>
  <si>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</si>
  <si>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</si>
  <si>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</si>
  <si>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</si>
  <si>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</si>
  <si>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</si>
  <si>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</si>
  <si>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</si>
  <si>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</si>
  <si>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</si>
  <si>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</si>
  <si>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</si>
  <si>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</si>
  <si>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</si>
  <si>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</si>
  <si>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</si>
  <si>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</si>
  <si>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</si>
  <si>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</si>
  <si>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</si>
  <si>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</si>
  <si>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</si>
  <si>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</si>
  <si>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</si>
  <si>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</si>
  <si>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</si>
  <si>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</si>
  <si>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</si>
  <si>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</si>
  <si>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</si>
  <si>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</si>
  <si>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</si>
  <si>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</si>
  <si>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</si>
  <si>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</si>
  <si>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</si>
  <si>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</si>
  <si>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</si>
  <si>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</si>
  <si>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</si>
  <si>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</si>
  <si>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</si>
  <si>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</si>
  <si>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</si>
  <si>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</si>
  <si>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</si>
  <si>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</si>
  <si>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</si>
  <si>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</si>
  <si>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</si>
  <si>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</si>
  <si>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</si>
  <si>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</si>
  <si>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</si>
  <si>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</si>
  <si>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</si>
  <si>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</si>
  <si>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</si>
  <si>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</si>
  <si>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</si>
  <si>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</si>
  <si>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</si>
  <si>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</si>
  <si>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</si>
  <si>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</si>
  <si>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</si>
  <si>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</si>
  <si>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</si>
  <si>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</si>
  <si>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</si>
  <si>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</si>
  <si>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</si>
  <si>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</si>
  <si>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</si>
  <si>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</si>
  <si>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</si>
  <si>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</si>
  <si>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</si>
  <si>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</si>
  <si>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</si>
  <si>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</si>
  <si>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</si>
  <si>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</si>
  <si>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</si>
  <si>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</si>
  <si>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</si>
  <si>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</si>
  <si>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</si>
  <si>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</si>
  <si>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</si>
  <si>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</si>
  <si>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</si>
  <si>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</si>
  <si>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</si>
  <si>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</si>
  <si>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</si>
  <si>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</si>
  <si>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</si>
  <si>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</si>
  <si>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</si>
  <si>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</si>
  <si>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</si>
  <si>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</si>
  <si>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</si>
  <si>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</si>
  <si>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</si>
  <si>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</si>
  <si>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</si>
  <si>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</si>
  <si>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</si>
  <si>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</si>
  <si>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</si>
  <si>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</si>
  <si>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</si>
  <si>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</si>
  <si>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</si>
  <si>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</si>
  <si>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</si>
  <si>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</si>
  <si>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</si>
  <si>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</si>
  <si>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</si>
  <si>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</si>
  <si>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</si>
  <si>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</si>
  <si>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</si>
  <si>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</si>
  <si>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</si>
  <si>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</si>
  <si>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</si>
  <si>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</si>
  <si>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</si>
  <si>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</si>
  <si>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</si>
  <si>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</si>
  <si>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</si>
  <si>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</si>
  <si>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</si>
  <si>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</si>
  <si>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</si>
  <si>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</si>
  <si>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</si>
  <si>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</si>
  <si>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</si>
  <si>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</si>
  <si>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</si>
  <si>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</si>
  <si>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</si>
  <si>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</si>
  <si>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</si>
  <si>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</si>
  <si>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</si>
  <si>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</si>
  <si>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</si>
  <si>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</si>
  <si>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</si>
  <si>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</si>
  <si>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</si>
  <si>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</si>
  <si>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</si>
  <si>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</si>
  <si>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</si>
  <si>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</si>
  <si>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</si>
  <si>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</si>
  <si>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</si>
  <si>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</si>
  <si>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</si>
  <si>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</si>
  <si>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</si>
  <si>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</si>
  <si>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</si>
  <si>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</si>
  <si>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</si>
  <si>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</si>
  <si>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</si>
  <si>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</si>
  <si>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</si>
  <si>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</si>
  <si>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</si>
  <si>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</si>
  <si>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</si>
  <si>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</si>
  <si>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</si>
  <si>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</si>
  <si>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</si>
  <si>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</si>
  <si>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</si>
  <si>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</si>
  <si>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</si>
  <si>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</si>
  <si>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</si>
  <si>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</si>
  <si>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</si>
  <si>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</si>
  <si>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</si>
  <si>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</si>
  <si>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</si>
  <si>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</si>
  <si>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</si>
  <si>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</si>
  <si>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</si>
  <si>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</si>
  <si>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</si>
  <si>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</si>
  <si>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</si>
  <si>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</si>
  <si>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</si>
  <si>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</si>
  <si>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</si>
  <si>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</si>
  <si>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</si>
  <si>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</si>
  <si>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</si>
  <si>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</si>
  <si>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</si>
  <si>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</si>
  <si>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</si>
  <si>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</si>
  <si>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</si>
  <si>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</si>
  <si>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</si>
  <si>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</si>
  <si>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</si>
  <si>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</si>
  <si>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</si>
  <si>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</si>
  <si>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</si>
  <si>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</si>
  <si>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</si>
  <si>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</si>
  <si>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</si>
  <si>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</si>
  <si>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</si>
  <si>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</si>
  <si>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</si>
  <si>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</si>
  <si>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</si>
  <si>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</si>
  <si>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</si>
  <si>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</si>
  <si>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</si>
  <si>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</si>
  <si>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</si>
  <si>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</si>
  <si>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</si>
  <si>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</si>
  <si>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</si>
  <si>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</si>
  <si>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</si>
  <si>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</si>
  <si>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</si>
  <si>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</si>
  <si>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</si>
  <si>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</si>
  <si>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</si>
  <si>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</si>
  <si>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</si>
  <si>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</si>
  <si>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</si>
  <si>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</si>
  <si>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</si>
  <si>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</si>
  <si>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</si>
  <si>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</si>
  <si>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</si>
  <si>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</si>
  <si>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</si>
  <si>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</si>
  <si>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</si>
  <si>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</si>
  <si>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</si>
  <si>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</si>
  <si>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</si>
  <si>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</si>
  <si>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</si>
  <si>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</si>
  <si>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</si>
  <si>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</si>
  <si>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</si>
  <si>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</si>
  <si>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</si>
  <si>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</si>
  <si>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</si>
  <si>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</si>
  <si>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</si>
  <si>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</si>
  <si>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</si>
  <si>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</si>
  <si>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</si>
  <si>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</si>
  <si>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</si>
  <si>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</si>
  <si>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</si>
  <si>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</si>
  <si>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</si>
  <si>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</si>
  <si>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</si>
  <si>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</si>
  <si>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</si>
  <si>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</si>
  <si>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</si>
  <si>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</si>
  <si>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</si>
  <si>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</si>
  <si>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</si>
  <si>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</si>
  <si>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</si>
  <si>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</si>
  <si>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</si>
  <si>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</si>
  <si>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</si>
  <si>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</si>
  <si>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</si>
  <si>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</si>
  <si>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</si>
  <si>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</si>
  <si>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</si>
  <si>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</si>
  <si>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</si>
  <si>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</si>
  <si>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</si>
  <si>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</si>
  <si>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</si>
  <si>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</si>
  <si>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</si>
  <si>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</si>
  <si>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</si>
  <si>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</si>
  <si>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</si>
  <si>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</si>
  <si>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</si>
  <si>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</si>
  <si>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</si>
  <si>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</si>
  <si>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</si>
  <si>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</si>
  <si>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</si>
  <si>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</si>
  <si>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</si>
  <si>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</si>
  <si>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</si>
  <si>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</si>
  <si>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</si>
  <si>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</si>
  <si>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</si>
  <si>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</si>
  <si>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</si>
  <si>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</si>
  <si>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</si>
  <si>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</si>
  <si>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</si>
  <si>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</si>
  <si>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</si>
  <si>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</si>
  <si>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</si>
  <si>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</si>
  <si>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</si>
  <si>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</si>
  <si>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</si>
  <si>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</si>
  <si>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</si>
  <si>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</si>
  <si>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</si>
  <si>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</si>
  <si>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</si>
  <si>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</si>
  <si>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</si>
  <si>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</si>
  <si>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</si>
  <si>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</si>
  <si>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</si>
  <si>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</si>
  <si>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</si>
  <si>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</si>
  <si>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</si>
  <si>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</si>
  <si>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</si>
  <si>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</si>
  <si>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</si>
  <si>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</si>
  <si>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</si>
  <si>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</si>
  <si>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</si>
  <si>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</si>
  <si>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</si>
  <si>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</si>
  <si>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</si>
  <si>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</si>
  <si>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</si>
  <si>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</si>
  <si>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</si>
  <si>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</si>
  <si>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</si>
  <si>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</si>
  <si>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</si>
  <si>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</si>
  <si>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</si>
  <si>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</si>
  <si>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</si>
  <si>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</si>
  <si>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</si>
  <si>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</si>
  <si>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</si>
  <si>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</si>
  <si>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</si>
  <si>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</si>
  <si>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</si>
  <si>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</si>
  <si>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</si>
  <si>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</si>
  <si>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</si>
  <si>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</si>
  <si>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</si>
  <si>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</si>
  <si>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</si>
  <si>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</si>
  <si>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</si>
  <si>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</si>
  <si>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</si>
  <si>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</si>
  <si>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</si>
  <si>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</si>
  <si>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</si>
  <si>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</si>
  <si>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</si>
  <si>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</si>
  <si>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</si>
  <si>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</si>
  <si>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</si>
  <si>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</si>
  <si>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</si>
  <si>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</si>
  <si>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</si>
  <si>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</si>
  <si>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</si>
  <si>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</si>
  <si>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</si>
  <si>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</si>
  <si>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</si>
  <si>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</si>
  <si>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</si>
  <si>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</si>
  <si>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</si>
  <si>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</si>
  <si>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</si>
  <si>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</si>
  <si>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</si>
  <si>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</si>
  <si>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</si>
  <si>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</si>
  <si>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</si>
  <si>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</si>
  <si>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</si>
  <si>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</si>
  <si>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</si>
  <si>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</si>
  <si>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</si>
  <si>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</si>
  <si>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</si>
  <si>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</si>
  <si>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</si>
  <si>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</si>
  <si>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</si>
  <si>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</si>
  <si>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</si>
  <si>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</si>
  <si>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</si>
  <si>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</si>
  <si>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</si>
  <si>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</si>
  <si>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</si>
  <si>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</si>
  <si>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</si>
  <si>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</si>
  <si>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</si>
  <si>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</si>
  <si>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</si>
  <si>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</si>
  <si>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</si>
  <si>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</si>
  <si>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</si>
  <si>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</si>
  <si>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</si>
  <si>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</si>
  <si>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</si>
  <si>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</si>
  <si>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</si>
  <si>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</si>
  <si>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</si>
  <si>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</si>
  <si>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</si>
  <si>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</si>
  <si>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</si>
  <si>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</si>
  <si>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</si>
  <si>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</si>
  <si>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</si>
  <si>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</si>
  <si>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</si>
  <si>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</si>
  <si>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</si>
  <si>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</si>
  <si>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</si>
  <si>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</si>
  <si>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</si>
  <si>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</si>
  <si>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</si>
  <si>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</si>
  <si>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</si>
  <si>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</si>
  <si>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</si>
  <si>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</si>
  <si>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</si>
  <si>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</si>
  <si>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</si>
  <si>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</si>
  <si>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</si>
  <si>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</si>
  <si>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</si>
  <si>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</si>
  <si>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</si>
  <si>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</si>
  <si>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</si>
  <si>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</si>
  <si>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</si>
  <si>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</si>
  <si>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</si>
  <si>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</si>
  <si>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</si>
  <si>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</si>
  <si>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</si>
  <si>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</si>
  <si>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</si>
  <si>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</si>
  <si>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</si>
  <si>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</si>
  <si>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</si>
  <si>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</si>
  <si>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</si>
  <si>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</si>
  <si>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</si>
  <si>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</si>
  <si>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</si>
  <si>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</si>
  <si>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</si>
  <si>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</si>
  <si>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</si>
  <si>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</si>
  <si>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</si>
  <si>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</si>
  <si>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</si>
  <si>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</si>
  <si>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</si>
  <si>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</si>
  <si>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</si>
  <si>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</si>
  <si>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</si>
  <si>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</si>
  <si>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</si>
  <si>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</si>
  <si>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</si>
  <si>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</si>
  <si>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</si>
  <si>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</si>
  <si>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</si>
  <si>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</si>
  <si>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</si>
  <si>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</si>
  <si>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</si>
  <si>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</si>
  <si>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</si>
  <si>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</si>
  <si>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</si>
  <si>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</si>
  <si>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</si>
  <si>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</si>
  <si>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</si>
  <si>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</si>
  <si>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</si>
  <si>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</si>
  <si>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</si>
  <si>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</si>
  <si>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</si>
  <si>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</si>
  <si>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</si>
  <si>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</si>
  <si>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</si>
  <si>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</si>
  <si>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</si>
  <si>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</si>
  <si>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</si>
  <si>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</si>
  <si>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</si>
  <si>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</si>
  <si>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</si>
  <si>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</si>
  <si>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</si>
  <si>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</si>
  <si>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</si>
  <si>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</si>
  <si>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</si>
  <si>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</si>
  <si>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</si>
  <si>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</si>
  <si>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</si>
  <si>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</si>
  <si>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</si>
  <si>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</si>
  <si>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</si>
  <si>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</si>
  <si>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</si>
  <si>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</si>
  <si>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</si>
  <si>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</si>
  <si>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</si>
  <si>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</si>
  <si>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</si>
  <si>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</si>
  <si>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</si>
  <si>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</si>
  <si>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</si>
  <si>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</si>
  <si>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</si>
  <si>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</si>
  <si>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</si>
  <si>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</si>
  <si>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</si>
  <si>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</si>
  <si>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</si>
  <si>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</si>
  <si>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</si>
  <si>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</si>
  <si>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</si>
  <si>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</si>
  <si>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</si>
  <si>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</si>
  <si>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</si>
  <si>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</si>
  <si>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</si>
  <si>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</si>
  <si>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</si>
  <si>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</si>
  <si>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</si>
  <si>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</si>
  <si>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</si>
  <si>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</si>
  <si>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</si>
  <si>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</si>
  <si>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</si>
  <si>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</si>
  <si>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</si>
  <si>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</si>
  <si>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</si>
  <si>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</si>
  <si>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</si>
  <si>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</si>
  <si>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</si>
  <si>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</si>
  <si>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</si>
  <si>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</si>
  <si>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</si>
  <si>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</si>
  <si>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</si>
  <si>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</si>
  <si>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</si>
  <si>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</si>
  <si>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</si>
  <si>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</si>
  <si>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</si>
  <si>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</si>
  <si>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</si>
  <si>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</si>
  <si>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</si>
  <si>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</si>
  <si>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</si>
  <si>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</si>
  <si>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</si>
  <si>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</si>
  <si>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</si>
  <si>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</si>
  <si>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</si>
  <si>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</si>
  <si>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</si>
  <si>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</si>
  <si>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</si>
  <si>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</si>
  <si>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</si>
  <si>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</si>
  <si>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</si>
  <si>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</si>
  <si>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</si>
  <si>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</si>
  <si>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</si>
  <si>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</si>
  <si>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</si>
  <si>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</si>
  <si>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</si>
  <si>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</si>
  <si>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</si>
  <si>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</si>
  <si>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</si>
  <si>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</si>
  <si>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</si>
  <si>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</si>
  <si>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</si>
  <si>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</si>
  <si>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</si>
  <si>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</si>
  <si>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</si>
  <si>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</si>
  <si>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</si>
  <si>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</si>
  <si>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</si>
  <si>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</si>
  <si>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</si>
  <si>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</si>
  <si>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</si>
  <si>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</si>
  <si>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</si>
  <si>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</si>
  <si>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</si>
  <si>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</si>
  <si>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</si>
  <si>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</si>
  <si>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</si>
  <si>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</si>
  <si>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</si>
  <si>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</si>
  <si>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</si>
  <si>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</si>
  <si>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</si>
  <si>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</si>
  <si>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</si>
  <si>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</si>
  <si>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</si>
  <si>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</si>
  <si>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</si>
  <si>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</si>
  <si>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</si>
  <si>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</si>
  <si>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</si>
  <si>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</si>
  <si>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</si>
  <si>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</si>
  <si>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</si>
  <si>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</si>
  <si>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</si>
  <si>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</si>
  <si>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</si>
  <si>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</si>
  <si>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</si>
  <si>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</si>
  <si>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</si>
  <si>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</si>
  <si>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</si>
  <si>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</si>
  <si>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</si>
  <si>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</si>
  <si>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</si>
  <si>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</si>
  <si>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</si>
  <si>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</si>
  <si>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</si>
  <si>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</si>
  <si>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</si>
  <si>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</si>
  <si>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</si>
  <si>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</si>
  <si>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</si>
  <si>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</si>
  <si>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</si>
  <si>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</si>
  <si>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</si>
  <si>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</si>
  <si>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</si>
  <si>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</si>
  <si>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</si>
  <si>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</si>
  <si>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</si>
  <si>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</si>
  <si>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</si>
  <si>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</si>
  <si>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</si>
  <si>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</si>
  <si>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</si>
  <si>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</si>
  <si>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</si>
  <si>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</si>
  <si>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</si>
  <si>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</si>
  <si>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</si>
  <si>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</si>
  <si>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</si>
  <si>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</si>
  <si>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</si>
  <si>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</si>
  <si>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</si>
  <si>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</si>
  <si>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</si>
  <si>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</si>
  <si>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</si>
  <si>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</si>
  <si>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</si>
  <si>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</si>
  <si>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</si>
  <si>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</si>
  <si>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</si>
  <si>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</si>
  <si>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</si>
  <si>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</si>
  <si>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</si>
  <si>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</si>
  <si>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</si>
  <si>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</si>
  <si>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</si>
  <si>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</si>
  <si>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</si>
  <si>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</si>
  <si>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</si>
  <si>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</si>
  <si>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</si>
  <si>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</si>
  <si>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</si>
  <si>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</si>
  <si>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</si>
  <si>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</si>
  <si>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</si>
  <si>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</si>
  <si>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</si>
  <si>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</si>
  <si>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</si>
  <si>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</si>
  <si>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</si>
  <si>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</si>
  <si>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</si>
  <si>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</si>
  <si>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</si>
  <si>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</si>
  <si>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</si>
  <si>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</si>
  <si>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</si>
  <si>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</si>
  <si>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</si>
  <si>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</si>
  <si>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</si>
  <si>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</si>
  <si>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</si>
  <si>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</si>
  <si>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</si>
  <si>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</si>
  <si>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</si>
  <si>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</si>
  <si>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</si>
  <si>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</si>
  <si>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</si>
  <si>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</si>
  <si>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</si>
  <si>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</si>
  <si>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</si>
  <si>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</si>
  <si>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</si>
  <si>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</si>
  <si>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</si>
  <si>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</si>
  <si>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</si>
  <si>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</si>
  <si>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</si>
  <si>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</si>
  <si>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</si>
  <si>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</si>
  <si>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</si>
  <si>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</si>
  <si>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</si>
  <si>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</si>
  <si>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</si>
  <si>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</si>
  <si>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</si>
  <si>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</si>
  <si>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</si>
  <si>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</si>
  <si>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</si>
  <si>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</si>
  <si>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</si>
  <si>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</si>
  <si>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</si>
  <si>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</si>
  <si>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</si>
  <si>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</si>
  <si>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</si>
  <si>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</si>
  <si>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</si>
  <si>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</si>
  <si>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</si>
  <si>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</si>
  <si>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</si>
  <si>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</si>
  <si>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</si>
  <si>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</si>
  <si>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</si>
  <si>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</si>
  <si>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</si>
  <si>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</si>
  <si>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</si>
  <si>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</si>
  <si>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</si>
  <si>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</si>
  <si>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</si>
  <si>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</si>
  <si>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</si>
  <si>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</si>
  <si>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</si>
  <si>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</si>
  <si>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</si>
  <si>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</si>
  <si>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</si>
  <si>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</si>
  <si>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</si>
  <si>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</si>
  <si>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</si>
  <si>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</si>
  <si>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</si>
  <si>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</si>
  <si>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</si>
  <si>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</si>
  <si>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</si>
  <si>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</si>
  <si>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</si>
  <si>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</si>
  <si>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</si>
  <si>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</si>
  <si>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</si>
  <si>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</si>
  <si>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</si>
  <si>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</si>
  <si>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</si>
  <si>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</si>
  <si>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</si>
  <si>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</si>
  <si>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</si>
  <si>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</si>
  <si>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</si>
  <si>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</si>
  <si>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</si>
  <si>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</si>
  <si>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</si>
  <si>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</si>
  <si>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</si>
  <si>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</si>
  <si>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</si>
  <si>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</si>
  <si>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</si>
  <si>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</si>
  <si>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</si>
  <si>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</si>
  <si>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</si>
  <si>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</si>
  <si>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</si>
  <si>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</si>
  <si>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</si>
  <si>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</si>
  <si>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</si>
  <si>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</si>
  <si>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</si>
  <si>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</si>
  <si>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</si>
  <si>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</si>
  <si>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</si>
  <si>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</si>
  <si>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</si>
  <si>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</si>
  <si>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</si>
  <si>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</si>
  <si>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</si>
  <si>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</si>
  <si>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</si>
  <si>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</si>
  <si>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</si>
  <si>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</si>
  <si>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</si>
  <si>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</si>
  <si>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</si>
  <si>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</si>
  <si>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</si>
  <si>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</si>
  <si>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</si>
  <si>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</si>
  <si>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</si>
  <si>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</si>
  <si>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</si>
  <si>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</si>
  <si>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</si>
  <si>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</si>
  <si>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</si>
  <si>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</si>
  <si>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</si>
  <si>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</si>
  <si>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</si>
  <si>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</si>
  <si>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</si>
  <si>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</si>
  <si>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</si>
  <si>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</si>
  <si>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</si>
  <si>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</si>
  <si>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</si>
  <si>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</si>
  <si>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</si>
  <si>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</si>
  <si>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</si>
  <si>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</si>
  <si>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</si>
  <si>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</si>
  <si>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</si>
  <si>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</si>
  <si>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</si>
  <si>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</si>
  <si>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</si>
  <si>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</si>
  <si>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</si>
  <si>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</si>
  <si>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</si>
  <si>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</si>
  <si>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</si>
  <si>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</si>
  <si>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</si>
  <si>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</si>
  <si>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</si>
  <si>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</si>
  <si>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</si>
  <si>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</si>
  <si>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</si>
  <si>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</si>
  <si>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</si>
  <si>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</si>
  <si>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</si>
  <si>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</si>
  <si>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</si>
  <si>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</si>
  <si>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</si>
  <si>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</si>
  <si>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</si>
  <si>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</si>
  <si>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</si>
  <si>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</si>
  <si>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</si>
  <si>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</si>
  <si>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</si>
  <si>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</si>
  <si>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</si>
  <si>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</si>
  <si>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</si>
  <si>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</si>
  <si>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</si>
  <si>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</si>
  <si>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</si>
  <si>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</si>
  <si>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</si>
  <si>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</si>
  <si>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</si>
  <si>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</si>
  <si>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</si>
  <si>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</si>
  <si>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</si>
  <si>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</si>
  <si>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</si>
  <si>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</si>
  <si>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</si>
  <si>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</si>
  <si>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</si>
  <si>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</si>
  <si>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</si>
  <si>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</si>
  <si>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</si>
  <si>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</si>
  <si>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</si>
  <si>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</si>
  <si>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</si>
  <si>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</si>
  <si>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</si>
  <si>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</si>
  <si>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</si>
  <si>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</si>
  <si>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</si>
  <si>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</si>
  <si>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</si>
  <si>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</si>
  <si>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</si>
  <si>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</si>
  <si>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</si>
  <si>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</si>
  <si>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</si>
  <si>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</si>
  <si>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</si>
  <si>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</si>
  <si>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</si>
  <si>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</si>
  <si>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</si>
  <si>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</si>
  <si>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</si>
  <si>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</si>
  <si>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</si>
  <si>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</si>
  <si>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</si>
  <si>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</si>
  <si>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</si>
  <si>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</si>
  <si>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</si>
  <si>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</si>
  <si>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</si>
  <si>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</si>
  <si>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</si>
  <si>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</si>
  <si>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</si>
  <si>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</si>
  <si>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</si>
  <si>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</si>
  <si>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</si>
  <si>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</si>
  <si>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</si>
  <si>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</si>
  <si>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</si>
  <si>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</si>
  <si>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</si>
  <si>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</si>
  <si>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</si>
  <si>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</si>
  <si>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</si>
  <si>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</si>
  <si>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</si>
  <si>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</si>
  <si>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</si>
  <si>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</si>
  <si>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</si>
  <si>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</si>
  <si>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</si>
  <si>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</si>
  <si>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</si>
  <si>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</si>
  <si>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</si>
  <si>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</si>
  <si>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</si>
  <si>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</si>
  <si>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</si>
  <si>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</si>
  <si>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</si>
  <si>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</si>
  <si>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</si>
  <si>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</si>
  <si>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</si>
  <si>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</si>
  <si>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</si>
  <si>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</si>
  <si>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</si>
  <si>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</si>
  <si>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</si>
  <si>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</si>
  <si>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</si>
  <si>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</si>
  <si>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</si>
  <si>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</si>
  <si>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</si>
  <si>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</si>
  <si>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</si>
  <si>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</si>
  <si>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</si>
  <si>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</si>
  <si>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</si>
  <si>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</si>
  <si>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</si>
  <si>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</si>
  <si>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</si>
  <si>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</si>
  <si>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</si>
  <si>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</si>
  <si>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</si>
  <si>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</si>
  <si>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</si>
  <si>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</si>
  <si>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</si>
  <si>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</si>
  <si>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</si>
  <si>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</si>
  <si>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</si>
  <si>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</si>
  <si>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</si>
  <si>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</si>
  <si>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</si>
  <si>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</si>
  <si>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</si>
  <si>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</si>
  <si>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</si>
  <si>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</si>
  <si>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</si>
  <si>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</si>
  <si>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</si>
  <si>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</si>
  <si>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</si>
  <si>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</si>
  <si>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</si>
  <si>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</si>
  <si>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</si>
  <si>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</si>
  <si>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</si>
  <si>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</si>
  <si>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</si>
  <si>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</si>
  <si>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</si>
  <si>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</si>
  <si>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</si>
  <si>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</si>
  <si>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</si>
  <si>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</si>
  <si>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</si>
  <si>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</si>
  <si>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</si>
  <si>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</si>
  <si>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</si>
  <si>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</si>
  <si>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</si>
  <si>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</si>
  <si>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</si>
  <si>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</si>
  <si>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</si>
  <si>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</si>
  <si>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</si>
  <si>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</si>
  <si>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</si>
  <si>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</si>
  <si>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</si>
  <si>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</si>
  <si>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</si>
  <si>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</si>
  <si>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</si>
  <si>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</si>
  <si>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</si>
  <si>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</si>
  <si>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</si>
  <si>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</si>
  <si>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</si>
  <si>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</si>
  <si>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</si>
  <si>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</si>
  <si>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</si>
  <si>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</si>
  <si>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</si>
  <si>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</si>
  <si>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</si>
  <si>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</si>
  <si>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</si>
  <si>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</si>
  <si>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</si>
  <si>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</si>
  <si>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</si>
  <si>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</si>
  <si>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</si>
  <si>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</si>
  <si>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</si>
  <si>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</si>
  <si>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</si>
  <si>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</si>
  <si>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</si>
  <si>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</si>
  <si>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</si>
  <si>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</si>
  <si>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</si>
  <si>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</si>
  <si>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</si>
  <si>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</si>
  <si>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</si>
  <si>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</si>
  <si>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</si>
  <si>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</si>
  <si>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</si>
  <si>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</si>
  <si>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</si>
  <si>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</si>
  <si>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</si>
  <si>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</si>
  <si>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</si>
  <si>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</si>
  <si>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</si>
  <si>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</si>
  <si>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</si>
  <si>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</si>
  <si>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</si>
  <si>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</si>
  <si>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</si>
  <si>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</si>
  <si>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</si>
  <si>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</si>
  <si>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</si>
  <si>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</si>
  <si>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</si>
  <si>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</si>
  <si>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</si>
  <si>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</si>
  <si>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</si>
  <si>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</si>
  <si>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</si>
  <si>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</si>
  <si>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</si>
  <si>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</si>
  <si>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</si>
  <si>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</si>
  <si>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</si>
  <si>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</si>
  <si>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</si>
  <si>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</si>
  <si>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</si>
  <si>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</si>
  <si>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</si>
  <si>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</si>
  <si>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</si>
  <si>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</si>
  <si>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</si>
  <si>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</si>
  <si>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</si>
  <si>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</si>
  <si>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</si>
  <si>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</si>
  <si>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</si>
  <si>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</si>
  <si>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</si>
  <si>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</si>
  <si>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</si>
  <si>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</si>
  <si>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</si>
  <si>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</si>
  <si>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</si>
  <si>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</si>
  <si>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</si>
  <si>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</si>
  <si>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</si>
  <si>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</si>
  <si>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</si>
  <si>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</si>
  <si>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</si>
  <si>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</si>
  <si>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</si>
  <si>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</si>
  <si>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</si>
  <si>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</si>
  <si>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</si>
  <si>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</si>
  <si>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</si>
  <si>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</si>
  <si>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</si>
  <si>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</si>
  <si>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</si>
  <si>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</si>
  <si>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</si>
  <si>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</si>
  <si>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</si>
  <si>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</si>
  <si>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</si>
  <si>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</si>
  <si>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</si>
  <si>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</si>
  <si>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</si>
  <si>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</si>
  <si>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</si>
  <si>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</si>
  <si>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</si>
  <si>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</si>
  <si>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</si>
  <si>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</si>
  <si>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</si>
  <si>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</si>
  <si>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</si>
  <si>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</si>
  <si>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</si>
  <si>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</si>
  <si>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</si>
  <si>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</si>
  <si>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</si>
  <si>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</si>
  <si>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</si>
  <si>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</si>
  <si>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</si>
  <si>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</si>
  <si>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</si>
  <si>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</si>
  <si>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</si>
  <si>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</si>
  <si>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</si>
  <si>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</si>
  <si>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</si>
  <si>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</si>
  <si>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</si>
  <si>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</si>
  <si>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</si>
  <si>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</si>
  <si>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</si>
  <si>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</si>
  <si>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</si>
  <si>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</si>
  <si>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</si>
  <si>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</si>
  <si>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</si>
  <si>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</si>
  <si>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</si>
  <si>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</si>
  <si>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</si>
  <si>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</si>
  <si>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</si>
  <si>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</si>
  <si>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</si>
  <si>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</si>
  <si>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</si>
  <si>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</si>
  <si>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</si>
  <si>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</si>
  <si>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</si>
  <si>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</si>
  <si>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</si>
  <si>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</si>
  <si>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</si>
  <si>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</si>
  <si>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</si>
  <si>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</si>
  <si>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</si>
  <si>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</si>
  <si>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</si>
  <si>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</si>
  <si>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</si>
  <si>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</si>
  <si>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</si>
  <si>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</si>
  <si>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</si>
  <si>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</si>
  <si>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</si>
  <si>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</si>
  <si>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</si>
  <si>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</si>
  <si>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</si>
  <si>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</si>
  <si>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</si>
  <si>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</si>
  <si>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</si>
  <si>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</si>
  <si>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</si>
  <si>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</si>
  <si>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</si>
  <si>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</si>
  <si>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</si>
  <si>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</si>
  <si>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</si>
  <si>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</si>
  <si>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</si>
  <si>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</si>
  <si>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</si>
  <si>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</si>
  <si>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</si>
  <si>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</si>
  <si>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</si>
  <si>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</si>
  <si>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</si>
  <si>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</si>
  <si>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</si>
  <si>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</si>
  <si>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</si>
  <si>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</si>
  <si>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</si>
  <si>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</si>
  <si>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</si>
  <si>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</si>
  <si>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</si>
  <si>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</si>
  <si>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</si>
  <si>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</si>
  <si>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</si>
  <si>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</si>
  <si>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</si>
  <si>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</si>
  <si>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</si>
  <si>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</si>
  <si>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</si>
  <si>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</si>
  <si>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</si>
  <si>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</si>
  <si>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</si>
  <si>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</si>
  <si>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</si>
  <si>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</si>
  <si>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</si>
  <si>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</si>
  <si>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</si>
  <si>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</si>
  <si>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</si>
  <si>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</si>
  <si>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</si>
  <si>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</si>
  <si>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</si>
  <si>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</si>
  <si>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</si>
  <si>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</si>
  <si>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</si>
  <si>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</si>
  <si>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</si>
  <si>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</si>
  <si>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</si>
  <si>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</si>
  <si>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</si>
  <si>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</si>
  <si>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</si>
  <si>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</si>
  <si>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</si>
  <si>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</si>
  <si>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</si>
  <si>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</si>
  <si>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</si>
  <si>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</si>
  <si>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</si>
  <si>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</si>
  <si>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</si>
  <si>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</si>
  <si>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</si>
  <si>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</si>
  <si>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</si>
  <si>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</si>
  <si>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</si>
  <si>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</si>
  <si>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</si>
  <si>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</si>
  <si>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</si>
  <si>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</si>
  <si>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</si>
  <si>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</si>
  <si>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</si>
  <si>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</si>
  <si>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</si>
  <si>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</si>
  <si>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</si>
  <si>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</si>
  <si>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</si>
  <si>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</si>
  <si>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</si>
  <si>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</si>
  <si>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</si>
  <si>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</si>
  <si>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</si>
  <si>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</si>
  <si>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</si>
  <si>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</si>
  <si>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</si>
  <si>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</si>
  <si>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</si>
  <si>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</si>
  <si>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</si>
  <si>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</si>
  <si>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</si>
  <si>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</si>
  <si>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</si>
  <si>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</si>
  <si>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</si>
  <si>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</si>
  <si>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</si>
  <si>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</si>
  <si>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</si>
  <si>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</si>
  <si>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</si>
  <si>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</si>
  <si>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</si>
  <si>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</si>
  <si>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</si>
  <si>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</si>
  <si>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</si>
  <si>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</si>
  <si>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</si>
  <si>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</si>
  <si>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</si>
  <si>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</si>
  <si>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</si>
  <si>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</si>
  <si>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</si>
  <si>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</si>
  <si>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</si>
  <si>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</si>
  <si>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</si>
  <si>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</si>
  <si>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</si>
  <si>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</si>
  <si>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</si>
  <si>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</si>
  <si>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</si>
  <si>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</si>
  <si>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</si>
  <si>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</si>
  <si>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</si>
  <si>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</si>
  <si>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</si>
  <si>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</si>
  <si>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</si>
  <si>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</si>
  <si>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</si>
  <si>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</si>
  <si>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</si>
  <si>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</si>
  <si>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</si>
  <si>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</si>
  <si>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</si>
  <si>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</si>
  <si>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</si>
  <si>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</si>
  <si>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</si>
  <si>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</si>
  <si>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</si>
  <si>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</si>
  <si>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</si>
  <si>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</si>
  <si>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</si>
  <si>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</si>
  <si>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</si>
  <si>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</si>
  <si>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</si>
  <si>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</si>
  <si>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</si>
  <si>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</si>
  <si>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</si>
  <si>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</si>
  <si>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</si>
  <si>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</si>
  <si>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</si>
  <si>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</si>
  <si>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</si>
  <si>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</si>
  <si>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</si>
  <si>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</si>
  <si>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</si>
  <si>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</si>
  <si>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</si>
  <si>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</si>
  <si>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</si>
  <si>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</si>
  <si>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</si>
  <si>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</si>
  <si>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</si>
  <si>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</si>
  <si>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</si>
  <si>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</si>
  <si>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</si>
  <si>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</si>
  <si>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</si>
  <si>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</si>
  <si>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</si>
  <si>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</si>
  <si>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</si>
  <si>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</si>
  <si>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</si>
  <si>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</si>
  <si>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</si>
  <si>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</si>
  <si>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</si>
  <si>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</si>
  <si>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</si>
  <si>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</si>
  <si>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</si>
  <si>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</si>
  <si>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</si>
  <si>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</si>
  <si>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</si>
  <si>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</si>
  <si>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</si>
  <si>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</si>
  <si>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</si>
  <si>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</si>
  <si>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</si>
  <si>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</si>
  <si>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</si>
  <si>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</si>
  <si>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</si>
  <si>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</si>
  <si>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</si>
  <si>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</si>
  <si>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</si>
  <si>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</si>
  <si>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</si>
  <si>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</si>
  <si>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</si>
  <si>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</si>
  <si>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</si>
  <si>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</si>
  <si>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</si>
  <si>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</si>
  <si>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</si>
  <si>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</si>
  <si>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</si>
  <si>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</si>
  <si>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</si>
  <si>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</si>
  <si>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</si>
  <si>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</si>
  <si>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</si>
  <si>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</si>
  <si>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</si>
  <si>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</si>
  <si>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</si>
  <si>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</si>
  <si>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</si>
  <si>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</si>
  <si>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</si>
  <si>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</si>
  <si>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</si>
  <si>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</si>
  <si>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</si>
  <si>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</si>
  <si>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</si>
  <si>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</si>
  <si>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</si>
  <si>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</si>
  <si>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</si>
  <si>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</si>
  <si>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</si>
  <si>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</si>
  <si>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</si>
  <si>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</si>
  <si>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</si>
  <si>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</si>
  <si>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</si>
  <si>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</si>
  <si>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</si>
  <si>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</si>
  <si>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</si>
  <si>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</si>
  <si>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</si>
  <si>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</si>
  <si>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</si>
  <si>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</si>
  <si>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</si>
  <si>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</si>
  <si>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</si>
  <si>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</si>
  <si>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</si>
  <si>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</si>
  <si>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</si>
  <si>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</si>
  <si>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</si>
  <si>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</si>
  <si>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</si>
  <si>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</si>
  <si>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</si>
  <si>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</si>
  <si>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</si>
  <si>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</si>
  <si>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</si>
  <si>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</si>
  <si>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</si>
  <si>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</si>
  <si>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</si>
  <si>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</si>
  <si>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</si>
  <si>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</si>
  <si>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</si>
  <si>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</si>
  <si>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</si>
  <si>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</si>
  <si>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</si>
  <si>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</si>
  <si>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</si>
  <si>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</si>
  <si>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</si>
  <si>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</si>
  <si>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</si>
  <si>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</si>
  <si>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</si>
  <si>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</si>
  <si>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</si>
  <si>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</si>
  <si>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</si>
  <si>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</si>
  <si>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</si>
  <si>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</si>
  <si>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</si>
  <si>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</si>
  <si>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</si>
  <si>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</si>
  <si>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</si>
  <si>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</si>
  <si>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</si>
  <si>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</si>
  <si>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</si>
  <si>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</si>
  <si>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</si>
  <si>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</si>
  <si>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</si>
  <si>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</si>
  <si>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</si>
  <si>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</si>
  <si>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</si>
  <si>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</si>
  <si>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</si>
  <si>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</si>
  <si>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</si>
  <si>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</si>
  <si>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</si>
  <si>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</si>
  <si>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</si>
  <si>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</si>
  <si>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</si>
  <si>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</si>
  <si>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</si>
  <si>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</si>
  <si>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</si>
  <si>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</si>
  <si>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</si>
  <si>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</si>
  <si>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</si>
  <si>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</si>
  <si>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</si>
  <si>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</si>
  <si>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</si>
  <si>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</si>
  <si>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</si>
  <si>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</si>
  <si>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</si>
  <si>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</si>
  <si>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</si>
  <si>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</si>
  <si>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</si>
  <si>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</si>
  <si>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</si>
  <si>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</si>
  <si>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</si>
  <si>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</si>
  <si>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</si>
  <si>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</si>
  <si>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</si>
  <si>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</si>
  <si>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</si>
  <si>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</si>
  <si>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</si>
  <si>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</si>
  <si>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</si>
  <si>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</si>
  <si>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</si>
  <si>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</si>
  <si>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</si>
  <si>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</si>
  <si>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</si>
  <si>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</si>
  <si>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</si>
  <si>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</si>
  <si>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</si>
  <si>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</si>
  <si>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</si>
  <si>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</si>
  <si>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</si>
  <si>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</si>
  <si>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</si>
  <si>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</si>
  <si>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</si>
  <si>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</si>
  <si>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</si>
  <si>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</si>
  <si>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</si>
  <si>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</si>
  <si>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</si>
  <si>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</si>
  <si>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</si>
  <si>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</si>
  <si>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</si>
  <si>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</si>
  <si>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</si>
  <si>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</si>
  <si>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</si>
  <si>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</si>
  <si>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</si>
  <si>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</si>
  <si>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</si>
  <si>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</si>
  <si>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</si>
  <si>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</si>
  <si>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</si>
  <si>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</si>
  <si>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</si>
  <si>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</si>
  <si>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</si>
  <si>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</si>
  <si>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</si>
  <si>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</si>
  <si>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</si>
  <si>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</si>
  <si>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</si>
  <si>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</si>
  <si>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</si>
  <si>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</si>
  <si>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</si>
  <si>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</si>
  <si>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</si>
  <si>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</si>
  <si>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</si>
  <si>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</si>
  <si>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</si>
  <si>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</si>
  <si>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</si>
  <si>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</si>
  <si>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</si>
  <si>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</si>
  <si>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</si>
  <si>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</si>
  <si>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</si>
  <si>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</si>
  <si>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</si>
  <si>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</si>
  <si>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</si>
  <si>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</si>
  <si>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</si>
  <si>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</si>
  <si>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</si>
  <si>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</si>
  <si>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</si>
  <si>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</si>
  <si>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</si>
  <si>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</si>
  <si>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</si>
  <si>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</si>
  <si>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</si>
  <si>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</si>
  <si>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</si>
  <si>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</si>
  <si>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</si>
  <si>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</si>
  <si>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</si>
  <si>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</si>
  <si>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</si>
  <si>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</si>
  <si>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</si>
  <si>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</si>
  <si>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</si>
  <si>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</si>
  <si>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</si>
  <si>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</si>
  <si>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</si>
  <si>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</si>
  <si>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</si>
  <si>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</si>
  <si>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</si>
  <si>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</si>
  <si>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</si>
  <si>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</si>
  <si>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</si>
  <si>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</si>
  <si>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</si>
  <si>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</si>
  <si>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</si>
  <si>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</si>
  <si>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</si>
  <si>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</si>
  <si>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</si>
  <si>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</si>
  <si>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</si>
  <si>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</si>
  <si>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</si>
  <si>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</si>
  <si>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</si>
  <si>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</si>
  <si>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</si>
  <si>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</si>
  <si>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</si>
  <si>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</si>
  <si>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</si>
  <si>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</si>
  <si>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</si>
  <si>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</si>
  <si>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</si>
  <si>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</si>
  <si>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</si>
  <si>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</si>
  <si>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</si>
  <si>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</si>
  <si>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</si>
  <si>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</si>
  <si>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</si>
  <si>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</si>
  <si>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</si>
  <si>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</si>
  <si>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</si>
  <si>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</si>
  <si>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</si>
  <si>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</si>
  <si>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</si>
  <si>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</si>
  <si>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</si>
  <si>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</si>
  <si>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</si>
  <si>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</si>
  <si>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</si>
  <si>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</si>
  <si>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</si>
  <si>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</si>
  <si>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</si>
  <si>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</si>
  <si>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</si>
  <si>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</si>
  <si>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</si>
  <si>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</si>
  <si>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</si>
  <si>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</si>
  <si>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</si>
  <si>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</si>
  <si>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</si>
  <si>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</si>
  <si>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</si>
  <si>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</si>
  <si>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</si>
  <si>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</si>
  <si>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</si>
  <si>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</si>
  <si>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</si>
  <si>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</si>
  <si>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</si>
  <si>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</si>
  <si>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</si>
  <si>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</si>
  <si>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</si>
  <si>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</si>
  <si>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</si>
  <si>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</si>
  <si>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</si>
  <si>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</si>
  <si>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</si>
  <si>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</si>
  <si>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</si>
  <si>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</si>
  <si>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</si>
  <si>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</si>
  <si>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</si>
  <si>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</si>
  <si>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</si>
  <si>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</si>
  <si>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</si>
  <si>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</si>
  <si>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</si>
  <si>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</si>
  <si>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</si>
  <si>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</si>
  <si>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</si>
  <si>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</si>
  <si>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</si>
  <si>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</si>
  <si>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</si>
  <si>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</si>
  <si>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</si>
  <si>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</si>
  <si>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</si>
  <si>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</si>
  <si>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</si>
  <si>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</si>
  <si>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</si>
  <si>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</si>
  <si>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</si>
  <si>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</si>
  <si>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</si>
  <si>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</si>
  <si>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</si>
  <si>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</si>
  <si>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</si>
  <si>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</si>
  <si>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</si>
  <si>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</si>
  <si>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</si>
  <si>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</si>
  <si>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</si>
  <si>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</si>
  <si>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</si>
  <si>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</si>
  <si>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</si>
  <si>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</si>
  <si>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</si>
  <si>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</si>
  <si>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</si>
  <si>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</si>
  <si>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</si>
  <si>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</si>
  <si>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</si>
  <si>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</si>
  <si>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</si>
  <si>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</si>
  <si>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</si>
  <si>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</si>
  <si>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</si>
  <si>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</si>
  <si>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</si>
  <si>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</si>
  <si>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</si>
  <si>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</si>
  <si>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</si>
  <si>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</si>
  <si>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</si>
  <si>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</si>
  <si>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</si>
  <si>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</si>
  <si>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</si>
  <si>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</si>
  <si>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</si>
  <si>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</si>
  <si>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</si>
  <si>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</si>
  <si>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</si>
  <si>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</si>
  <si>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</si>
  <si>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</si>
  <si>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</si>
  <si>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</si>
  <si>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</si>
  <si>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</si>
  <si>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</si>
  <si>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</si>
  <si>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</si>
  <si>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</si>
  <si>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</si>
  <si>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</si>
  <si>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</si>
  <si>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</si>
  <si>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</si>
  <si>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</si>
  <si>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</si>
  <si>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</si>
  <si>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</si>
  <si>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</si>
  <si>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</si>
  <si>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</si>
  <si>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</si>
  <si>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</si>
  <si>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</si>
  <si>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</si>
  <si>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</si>
  <si>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</si>
  <si>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</si>
  <si>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</si>
  <si>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</si>
  <si>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</si>
  <si>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</si>
  <si>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</si>
  <si>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</si>
  <si>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</si>
  <si>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</si>
  <si>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</si>
  <si>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</si>
  <si>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</si>
  <si>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</si>
  <si>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</si>
  <si>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</si>
  <si>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</si>
  <si>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</si>
  <si>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</si>
  <si>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</si>
  <si>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</si>
  <si>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</si>
  <si>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</si>
  <si>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</si>
  <si>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</si>
  <si>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</si>
  <si>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</si>
  <si>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</si>
  <si>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</si>
  <si>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</si>
  <si>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</si>
  <si>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</si>
  <si>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</si>
  <si>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</si>
  <si>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</si>
  <si>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</si>
  <si>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</si>
  <si>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</si>
  <si>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</si>
  <si>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</si>
  <si>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</si>
  <si>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</si>
  <si>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</si>
  <si>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</si>
  <si>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</si>
  <si>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</si>
  <si>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</si>
  <si>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</si>
  <si>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</si>
  <si>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</si>
  <si>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</si>
  <si>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</si>
  <si>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</si>
  <si>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</si>
  <si>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</si>
  <si>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</si>
  <si>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</si>
  <si>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</si>
  <si>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</si>
  <si>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</si>
  <si>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</si>
  <si>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</si>
  <si>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</si>
  <si>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</si>
  <si>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</si>
  <si>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</si>
  <si>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</si>
  <si>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</si>
  <si>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</si>
  <si>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</si>
  <si>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</si>
  <si>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</si>
  <si>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</si>
  <si>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</si>
  <si>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</si>
  <si>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</si>
  <si>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</si>
  <si>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</si>
  <si>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</si>
  <si>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</si>
  <si>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</si>
  <si>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</si>
  <si>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</si>
  <si>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</si>
  <si>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</si>
  <si>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</si>
  <si>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</si>
  <si>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</si>
  <si>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</si>
  <si>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</si>
  <si>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</si>
  <si>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</si>
  <si>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</si>
  <si>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</si>
  <si>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</si>
  <si>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</si>
  <si>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</si>
  <si>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</si>
  <si>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</si>
  <si>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</si>
  <si>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</si>
  <si>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</si>
  <si>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</si>
  <si>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</si>
  <si>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</si>
  <si>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</si>
  <si>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</si>
  <si>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</si>
  <si>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</si>
  <si>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</si>
  <si>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</si>
  <si>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</si>
  <si>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</si>
  <si>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</si>
  <si>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</si>
  <si>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</si>
  <si>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</si>
  <si>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</si>
  <si>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</si>
  <si>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</si>
  <si>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</si>
  <si>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</si>
  <si>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</si>
  <si>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</si>
  <si>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</si>
  <si>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</si>
  <si>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</si>
  <si>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</si>
  <si>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</si>
  <si>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</si>
  <si>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</si>
  <si>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</si>
  <si>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</si>
  <si>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</si>
  <si>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</si>
  <si>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</si>
  <si>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</si>
  <si>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</si>
  <si>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</si>
  <si>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</si>
  <si>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</si>
  <si>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</si>
  <si>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</si>
  <si>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</si>
  <si>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</si>
  <si>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</si>
  <si>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</si>
  <si>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</si>
  <si>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</si>
  <si>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</si>
  <si>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</si>
  <si>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</si>
  <si>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</si>
  <si>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</si>
  <si>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</si>
  <si>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</si>
  <si>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</si>
  <si>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</si>
  <si>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</si>
  <si>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</si>
  <si>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</si>
  <si>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</si>
  <si>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</si>
  <si>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</si>
  <si>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</si>
  <si>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</si>
  <si>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</si>
  <si>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</si>
  <si>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</si>
  <si>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</si>
  <si>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</si>
  <si>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</si>
  <si>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</si>
  <si>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</si>
  <si>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</si>
  <si>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</si>
  <si>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</si>
  <si>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</si>
  <si>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</si>
  <si>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</si>
  <si>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</si>
  <si>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</si>
  <si>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</si>
  <si>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</si>
  <si>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</si>
  <si>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</si>
  <si>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</si>
  <si>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</si>
  <si>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</si>
  <si>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</si>
  <si>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</si>
  <si>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</si>
  <si>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</si>
  <si>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</si>
  <si>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</si>
  <si>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</si>
  <si>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</si>
  <si>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</si>
  <si>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</si>
  <si>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</si>
  <si>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</si>
  <si>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</si>
  <si>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</si>
  <si>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</si>
  <si>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</si>
  <si>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</si>
  <si>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</si>
  <si>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</si>
  <si>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</si>
  <si>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</si>
  <si>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</si>
  <si>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</si>
  <si>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</si>
  <si>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</si>
  <si>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</si>
  <si>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</si>
  <si>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</si>
  <si>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</si>
  <si>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</si>
  <si>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</si>
  <si>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</si>
  <si>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</si>
  <si>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</si>
  <si>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</si>
  <si>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</si>
  <si>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</si>
  <si>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</si>
  <si>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</si>
  <si>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</si>
  <si>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</si>
  <si>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</si>
  <si>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</si>
  <si>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</si>
  <si>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</si>
  <si>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</si>
  <si>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</si>
  <si>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</si>
  <si>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</si>
  <si>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</si>
  <si>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</si>
  <si>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</si>
  <si>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</si>
  <si>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</si>
  <si>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</si>
  <si>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</si>
  <si>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</si>
  <si>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</si>
  <si>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</si>
  <si>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</si>
  <si>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</si>
  <si>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</si>
  <si>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</si>
  <si>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</si>
  <si>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</si>
  <si>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</si>
  <si>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</si>
  <si>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</si>
  <si>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</si>
  <si>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</si>
  <si>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</si>
  <si>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</si>
  <si>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</si>
  <si>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</si>
  <si>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</si>
  <si>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</si>
  <si>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</si>
  <si>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</si>
  <si>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</si>
  <si>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</si>
  <si>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</si>
  <si>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</si>
  <si>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</si>
  <si>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</si>
  <si>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</si>
  <si>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</si>
  <si>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</si>
  <si>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</si>
  <si>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</si>
  <si>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</si>
  <si>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</si>
  <si>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</si>
  <si>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</si>
  <si>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</si>
  <si>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</si>
  <si>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</si>
  <si>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</si>
  <si>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</si>
  <si>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</si>
  <si>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</si>
  <si>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</si>
  <si>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</si>
  <si>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</si>
  <si>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</si>
  <si>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</si>
  <si>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</si>
  <si>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</si>
  <si>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</si>
  <si>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</si>
  <si>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</si>
  <si>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</si>
  <si>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</si>
  <si>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</si>
  <si>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</si>
  <si>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</si>
  <si>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</si>
  <si>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</si>
  <si>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</si>
  <si>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</si>
  <si>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</si>
  <si>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</si>
  <si>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</si>
  <si>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</si>
  <si>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</si>
  <si>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</si>
  <si>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</si>
  <si>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</si>
  <si>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</si>
  <si>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</si>
  <si>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</si>
  <si>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</si>
  <si>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</si>
  <si>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</si>
  <si>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</si>
  <si>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</si>
  <si>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</si>
  <si>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</si>
  <si>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</si>
  <si>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</si>
  <si>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</si>
  <si>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</si>
  <si>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</si>
  <si>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</si>
  <si>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</si>
  <si>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</si>
  <si>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</si>
  <si>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</si>
  <si>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</si>
  <si>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</si>
  <si>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</si>
  <si>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</si>
  <si>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</si>
  <si>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</si>
  <si>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</si>
  <si>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</si>
  <si>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</si>
  <si>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</si>
  <si>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</si>
  <si>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</si>
  <si>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</si>
  <si>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</si>
  <si>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</si>
  <si>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</si>
  <si>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</si>
  <si>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</si>
  <si>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</si>
  <si>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</si>
  <si>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</si>
  <si>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</si>
  <si>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</si>
  <si>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</si>
  <si>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</si>
  <si>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</si>
  <si>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</si>
  <si>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</si>
  <si>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</si>
  <si>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</si>
  <si>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</si>
  <si>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</si>
  <si>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</si>
  <si>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</si>
  <si>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</si>
  <si>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</si>
  <si>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</si>
  <si>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</si>
  <si>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</si>
  <si>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</si>
  <si>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</si>
  <si>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</si>
  <si>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</si>
  <si>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</si>
  <si>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</si>
  <si>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</si>
  <si>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</si>
  <si>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</si>
  <si>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</si>
  <si>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</si>
  <si>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</si>
  <si>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</si>
  <si>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</si>
  <si>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</si>
  <si>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</si>
  <si>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</si>
  <si>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</si>
  <si>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</si>
  <si>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</si>
  <si>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</si>
  <si>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</si>
  <si>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</si>
  <si>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</si>
  <si>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</si>
  <si>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</si>
  <si>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</si>
  <si>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</si>
  <si>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</si>
  <si>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</si>
  <si>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</si>
  <si>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</si>
  <si>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</si>
  <si>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</si>
  <si>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</si>
  <si>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</si>
  <si>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</si>
  <si>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</si>
  <si>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</si>
  <si>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</si>
  <si>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</si>
  <si>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</si>
  <si>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</si>
  <si>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</si>
  <si>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</si>
  <si>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</si>
  <si>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</si>
  <si>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</si>
  <si>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</si>
  <si>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</si>
  <si>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</si>
  <si>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</si>
  <si>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</si>
  <si>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</si>
  <si>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</si>
  <si>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</si>
  <si>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</si>
  <si>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</si>
  <si>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</si>
  <si>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</si>
  <si>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</si>
  <si>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</si>
  <si>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</si>
  <si>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</si>
  <si>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</si>
  <si>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</si>
  <si>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</si>
  <si>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</si>
  <si>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</si>
  <si>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</si>
  <si>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</si>
  <si>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</si>
  <si>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</si>
  <si>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</si>
  <si>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</si>
  <si>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</si>
  <si>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</si>
  <si>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</si>
  <si>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</si>
  <si>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</si>
  <si>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</si>
  <si>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</si>
  <si>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</si>
  <si>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</si>
  <si>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</si>
  <si>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</si>
  <si>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</si>
  <si>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</si>
  <si>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</si>
  <si>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</si>
  <si>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</si>
  <si>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</si>
  <si>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</si>
  <si>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</si>
  <si>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</si>
  <si>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</si>
  <si>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</si>
  <si>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</si>
  <si>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</si>
  <si>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</si>
  <si>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</si>
  <si>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</si>
  <si>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</si>
  <si>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</si>
  <si>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</si>
  <si>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</si>
  <si>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</si>
  <si>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</si>
  <si>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</si>
  <si>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</si>
  <si>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</si>
  <si>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</si>
  <si>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</si>
  <si>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</si>
  <si>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</si>
  <si>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</si>
  <si>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</si>
  <si>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</si>
  <si>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</si>
  <si>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</si>
  <si>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</si>
  <si>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</si>
  <si>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</si>
  <si>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</si>
  <si>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</si>
  <si>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</si>
  <si>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</si>
  <si>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</si>
  <si>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</si>
  <si>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</si>
  <si>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</si>
  <si>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</si>
  <si>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</si>
  <si>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</si>
  <si>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</si>
  <si>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</si>
  <si>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</si>
  <si>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</si>
  <si>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</si>
  <si>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</si>
  <si>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</si>
  <si>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</si>
  <si>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</si>
  <si>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</si>
  <si>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</si>
  <si>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</si>
  <si>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</si>
  <si>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</si>
  <si>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</si>
  <si>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</si>
  <si>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</si>
  <si>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</si>
  <si>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</si>
  <si>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</si>
  <si>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</si>
  <si>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</si>
  <si>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</si>
  <si>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</si>
  <si>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</si>
  <si>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</si>
  <si>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</si>
  <si>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</si>
  <si>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</si>
  <si>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</si>
  <si>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</si>
  <si>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</si>
  <si>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</si>
  <si>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</si>
  <si>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</si>
  <si>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</si>
  <si>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</si>
  <si>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</si>
  <si>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</si>
  <si>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</si>
  <si>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</si>
  <si>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</si>
  <si>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</si>
  <si>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</si>
  <si>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</si>
  <si>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</si>
  <si>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</si>
  <si>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</si>
  <si>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</si>
  <si>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</si>
  <si>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</si>
  <si>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</si>
  <si>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</si>
  <si>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</si>
  <si>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</si>
  <si>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</si>
  <si>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</si>
  <si>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</si>
  <si>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</si>
  <si>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</si>
  <si>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</si>
  <si>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</si>
  <si>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</si>
  <si>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</si>
  <si>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</si>
  <si>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</si>
  <si>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</si>
  <si>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</si>
  <si>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</si>
  <si>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</si>
  <si>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</si>
  <si>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</si>
  <si>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</si>
  <si>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</si>
  <si>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</si>
  <si>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</si>
  <si>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</si>
  <si>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</si>
  <si>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</si>
  <si>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</si>
  <si>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</si>
  <si>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</si>
  <si>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</si>
  <si>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</si>
  <si>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</si>
  <si>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</si>
  <si>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</si>
  <si>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</si>
  <si>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</si>
  <si>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</si>
  <si>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</si>
  <si>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</si>
  <si>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</si>
  <si>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</si>
  <si>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</si>
  <si>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</si>
  <si>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</si>
  <si>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</si>
  <si>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</si>
  <si>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</si>
  <si>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</si>
  <si>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</si>
  <si>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</si>
  <si>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</si>
  <si>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</si>
  <si>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</si>
  <si>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</si>
  <si>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</si>
  <si>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</si>
  <si>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</si>
  <si>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</si>
  <si>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</si>
  <si>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</si>
  <si>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</si>
  <si>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</si>
  <si>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</si>
  <si>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</si>
  <si>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</si>
  <si>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</si>
  <si>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</si>
  <si>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</si>
  <si>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</si>
  <si>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</si>
  <si>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</si>
  <si>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</si>
  <si>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</si>
  <si>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</si>
  <si>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</si>
  <si>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</si>
  <si>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</si>
  <si>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</si>
  <si>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</si>
  <si>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</si>
  <si>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</si>
  <si>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</si>
  <si>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</si>
  <si>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</si>
  <si>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</si>
  <si>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</si>
  <si>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</si>
  <si>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</si>
  <si>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</si>
  <si>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</si>
  <si>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</si>
  <si>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</si>
  <si>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</si>
  <si>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</si>
  <si>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</si>
  <si>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</si>
  <si>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</si>
  <si>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</si>
  <si>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</si>
  <si>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</si>
  <si>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</si>
  <si>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</si>
  <si>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</si>
  <si>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</si>
  <si>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</si>
  <si>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</si>
  <si>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</si>
  <si>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</si>
  <si>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</si>
  <si>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</si>
  <si>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</si>
  <si>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</si>
  <si>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</si>
  <si>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</si>
  <si>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</si>
  <si>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</si>
  <si>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</si>
  <si>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</si>
  <si>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</si>
  <si>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</si>
  <si>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</si>
  <si>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</si>
  <si>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</si>
  <si>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</si>
  <si>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</si>
  <si>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</si>
  <si>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</si>
  <si>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</si>
  <si>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</si>
  <si>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</si>
  <si>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</si>
  <si>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</si>
  <si>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</si>
  <si>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</si>
  <si>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</si>
  <si>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</si>
  <si>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</si>
  <si>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</si>
  <si>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</si>
  <si>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</si>
  <si>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</si>
  <si>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</si>
  <si>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</si>
  <si>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</si>
  <si>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</si>
  <si>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</si>
  <si>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</si>
  <si>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</si>
  <si>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</si>
  <si>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</si>
  <si>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</si>
  <si>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</si>
  <si>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</si>
  <si>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</si>
  <si>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</si>
  <si>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</si>
  <si>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</si>
  <si>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</si>
  <si>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</si>
  <si>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</si>
  <si>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</si>
  <si>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</si>
  <si>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</si>
  <si>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</si>
  <si>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</si>
  <si>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</si>
  <si>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</si>
  <si>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</si>
  <si>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</si>
  <si>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</si>
  <si>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</si>
  <si>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</si>
  <si>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</si>
  <si>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</si>
  <si>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</si>
  <si>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</si>
  <si>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</si>
  <si>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</si>
  <si>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</si>
  <si>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</si>
  <si>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</si>
  <si>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</si>
  <si>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</si>
  <si>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</si>
  <si>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</si>
  <si>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</si>
  <si>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</si>
  <si>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</si>
  <si>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</si>
  <si>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</si>
  <si>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</si>
  <si>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</si>
  <si>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</si>
  <si>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</si>
  <si>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</si>
  <si>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</si>
  <si>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</si>
  <si>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</si>
  <si>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</si>
  <si>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</si>
  <si>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</si>
  <si>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</si>
  <si>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</si>
  <si>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</si>
  <si>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</si>
  <si>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</si>
  <si>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</si>
  <si>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</si>
  <si>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</si>
  <si>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</si>
  <si>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</si>
  <si>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</si>
  <si>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</si>
  <si>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</si>
  <si>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</si>
  <si>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</si>
  <si>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</si>
  <si>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</si>
  <si>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</si>
  <si>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</si>
  <si>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</si>
  <si>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</si>
  <si>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</si>
  <si>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</si>
  <si>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</si>
  <si>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</si>
  <si>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</si>
  <si>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</si>
  <si>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</si>
  <si>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</si>
  <si>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</si>
  <si>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</si>
  <si>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</si>
  <si>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</si>
  <si>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</si>
  <si>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</si>
  <si>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</si>
  <si>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</si>
  <si>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</si>
  <si>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</si>
  <si>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</si>
  <si>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</si>
  <si>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</si>
  <si>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</si>
  <si>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</si>
  <si>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</si>
  <si>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</si>
  <si>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</si>
  <si>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</si>
  <si>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</si>
  <si>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</si>
  <si>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</si>
  <si>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</si>
  <si>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</si>
  <si>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</si>
  <si>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</si>
  <si>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</si>
  <si>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</si>
  <si>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</si>
  <si>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</si>
  <si>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</si>
  <si>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</si>
  <si>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</si>
  <si>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</si>
  <si>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</si>
  <si>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</si>
  <si>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</si>
  <si>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</si>
  <si>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</si>
  <si>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</si>
  <si>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</si>
  <si>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</si>
  <si>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</si>
  <si>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</si>
  <si>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</si>
  <si>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</si>
  <si>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</si>
  <si>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</si>
  <si>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</si>
  <si>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</si>
  <si>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</si>
  <si>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</si>
  <si>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</si>
  <si>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</si>
  <si>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</si>
  <si>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</si>
  <si>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</si>
  <si>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</si>
  <si>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</si>
  <si>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</si>
  <si>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</si>
  <si>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</si>
  <si>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</si>
  <si>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</si>
  <si>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</si>
  <si>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</si>
  <si>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</si>
  <si>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</si>
  <si>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</si>
  <si>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</si>
  <si>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</si>
  <si>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</si>
  <si>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</si>
  <si>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</si>
  <si>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</si>
  <si>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</si>
  <si>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</si>
  <si>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</si>
  <si>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</si>
  <si>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</si>
  <si>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</si>
  <si>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</si>
  <si>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</si>
  <si>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</si>
  <si>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</si>
  <si>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</si>
  <si>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</si>
  <si>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</si>
  <si>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</si>
  <si>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</si>
  <si>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</si>
  <si>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</si>
  <si>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</si>
  <si>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</si>
  <si>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</si>
  <si>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</si>
  <si>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</si>
  <si>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</si>
  <si>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</si>
  <si>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</si>
  <si>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</si>
  <si>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</si>
  <si>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</si>
  <si>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</si>
  <si>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</si>
  <si>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</si>
  <si>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</si>
  <si>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</si>
  <si>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</si>
  <si>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</si>
  <si>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</si>
  <si>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</si>
  <si>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</si>
  <si>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</si>
  <si>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</si>
  <si>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</si>
  <si>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</si>
  <si>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</si>
  <si>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</si>
  <si>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</si>
  <si>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</si>
  <si>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</si>
  <si>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</si>
  <si>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</si>
  <si>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</si>
  <si>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</si>
  <si>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</si>
  <si>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</si>
  <si>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</si>
  <si>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</si>
  <si>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</si>
  <si>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</si>
  <si>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</si>
  <si>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</si>
  <si>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</si>
  <si>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</si>
  <si>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</si>
  <si>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</si>
  <si>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</si>
  <si>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</si>
  <si>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</si>
  <si>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</si>
  <si>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</si>
  <si>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</si>
  <si>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</si>
  <si>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</si>
  <si>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</si>
  <si>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</si>
  <si>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</si>
  <si>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</si>
  <si>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</si>
  <si>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</si>
  <si>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</si>
  <si>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</si>
  <si>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</si>
  <si>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</si>
  <si>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</si>
  <si>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</si>
  <si>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</si>
  <si>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</si>
  <si>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</si>
  <si>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</si>
  <si>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</si>
  <si>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</si>
  <si>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</si>
  <si>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</si>
  <si>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</si>
  <si>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</si>
  <si>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</si>
  <si>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</si>
  <si>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</si>
  <si>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</si>
  <si>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</si>
  <si>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</si>
  <si>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</si>
  <si>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</si>
  <si>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</si>
  <si>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</si>
  <si>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</si>
  <si>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</si>
  <si>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</si>
  <si>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</si>
  <si>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</si>
  <si>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</si>
  <si>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</si>
  <si>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</si>
  <si>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</si>
  <si>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</si>
  <si>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</si>
  <si>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</si>
  <si>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</si>
  <si>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</si>
  <si>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</si>
  <si>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</si>
  <si>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</si>
  <si>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</si>
  <si>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</si>
  <si>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</si>
  <si>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</si>
  <si>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</si>
  <si>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</si>
  <si>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</si>
  <si>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</si>
  <si>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</si>
  <si>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</si>
  <si>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</si>
  <si>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</si>
  <si>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</si>
  <si>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</si>
  <si>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</si>
  <si>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</si>
  <si>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</si>
  <si>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</si>
  <si>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</si>
  <si>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</si>
  <si>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</si>
  <si>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</si>
  <si>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</si>
  <si>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</si>
  <si>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</si>
  <si>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</si>
  <si>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</si>
  <si>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</si>
  <si>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</si>
  <si>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</si>
  <si>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</si>
  <si>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</si>
  <si>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</si>
  <si>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</si>
  <si>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</si>
  <si>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</si>
  <si>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</si>
  <si>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</si>
  <si>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</si>
  <si>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</si>
  <si>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</si>
  <si>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</si>
  <si>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</si>
  <si>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</si>
  <si>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</si>
  <si>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</si>
  <si>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</si>
  <si>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</si>
  <si>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</si>
  <si>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</si>
  <si>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</si>
  <si>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</si>
  <si>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</si>
  <si>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</si>
  <si>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</si>
  <si>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</si>
  <si>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</si>
  <si>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</si>
  <si>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</si>
  <si>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</si>
  <si>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</si>
  <si>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</si>
  <si>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</si>
  <si>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</si>
  <si>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</si>
  <si>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</si>
  <si>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</si>
  <si>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</si>
  <si>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</si>
  <si>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</si>
  <si>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</si>
  <si>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</si>
  <si>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</si>
  <si>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</si>
  <si>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</si>
  <si>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</si>
  <si>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</si>
  <si>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</si>
  <si>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</si>
  <si>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</si>
  <si>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</si>
  <si>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</si>
  <si>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</si>
  <si>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</si>
  <si>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</si>
  <si>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</si>
  <si>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</si>
  <si>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</si>
  <si>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</si>
  <si>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</si>
  <si>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</si>
  <si>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</si>
  <si>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</si>
  <si>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</si>
  <si>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</si>
  <si>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</si>
  <si>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</si>
  <si>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</si>
  <si>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</si>
  <si>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</si>
  <si>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</si>
  <si>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</si>
  <si>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</si>
  <si>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</si>
  <si>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</si>
  <si>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</si>
  <si>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</si>
  <si>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</si>
  <si>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</si>
  <si>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</si>
  <si>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</si>
  <si>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</si>
  <si>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</si>
  <si>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</si>
  <si>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</si>
  <si>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</si>
  <si>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</si>
  <si>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</si>
  <si>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</si>
  <si>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</si>
  <si>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</si>
  <si>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</si>
  <si>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</si>
  <si>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</si>
  <si>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</si>
  <si>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</si>
  <si>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</si>
  <si>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</si>
  <si>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</si>
  <si>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</si>
  <si>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</si>
  <si>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</si>
  <si>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</si>
  <si>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</si>
  <si>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</si>
  <si>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</si>
  <si>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</si>
  <si>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</si>
  <si>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</si>
  <si>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</si>
  <si>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</si>
  <si>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</si>
  <si>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</si>
  <si>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</si>
  <si>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</si>
  <si>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</si>
  <si>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</si>
  <si>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</si>
  <si>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</si>
  <si>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</si>
  <si>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</si>
  <si>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</si>
  <si>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</si>
  <si>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</si>
  <si>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</si>
  <si>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</si>
  <si>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</si>
  <si>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</si>
  <si>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</si>
  <si>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</si>
  <si>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</si>
  <si>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</si>
  <si>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</si>
  <si>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</si>
  <si>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</si>
  <si>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</si>
  <si>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</si>
  <si>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</si>
  <si>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</si>
  <si>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</si>
  <si>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</si>
  <si>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</si>
  <si>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</si>
  <si>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</si>
  <si>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</si>
  <si>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</si>
  <si>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</si>
  <si>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</si>
  <si>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</si>
  <si>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</si>
  <si>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</si>
  <si>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</si>
  <si>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</si>
  <si>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</si>
  <si>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</si>
  <si>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</si>
  <si>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</si>
  <si>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</si>
  <si>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</si>
  <si>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</si>
  <si>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</si>
  <si>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</si>
  <si>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</si>
  <si>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</si>
  <si>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</si>
  <si>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</si>
  <si>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</si>
  <si>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</si>
  <si>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</si>
  <si>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</si>
  <si>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</si>
  <si>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</si>
  <si>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</si>
  <si>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</si>
  <si>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</si>
  <si>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</si>
  <si>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</si>
  <si>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</si>
  <si>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</si>
  <si>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</si>
  <si>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</si>
  <si>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</si>
  <si>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</si>
  <si>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</si>
  <si>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</si>
  <si>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</si>
  <si>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</si>
  <si>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</si>
  <si>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</si>
  <si>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</si>
  <si>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</si>
  <si>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</si>
  <si>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</si>
  <si>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</si>
  <si>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</si>
  <si>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</si>
  <si>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</si>
  <si>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</si>
  <si>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</si>
  <si>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</si>
  <si>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</si>
  <si>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</si>
  <si>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</si>
  <si>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</si>
  <si>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</si>
  <si>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</si>
  <si>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</si>
  <si>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</si>
  <si>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</si>
  <si>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</si>
  <si>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</si>
  <si>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</si>
  <si>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</si>
  <si>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</si>
  <si>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</si>
  <si>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</si>
  <si>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</si>
  <si>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</si>
  <si>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</si>
  <si>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</si>
  <si>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</si>
  <si>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</si>
  <si>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</si>
  <si>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</si>
  <si>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</si>
  <si>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</si>
  <si>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</si>
  <si>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</si>
  <si>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</si>
  <si>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</si>
  <si>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</si>
  <si>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</si>
  <si>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</si>
  <si>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</si>
  <si>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</si>
  <si>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</si>
  <si>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</si>
  <si>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</si>
  <si>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</si>
  <si>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</si>
  <si>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</si>
  <si>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</si>
  <si>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</si>
  <si>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</si>
  <si>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</si>
  <si>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</si>
  <si>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</si>
  <si>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</si>
  <si>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</si>
  <si>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</si>
  <si>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</si>
  <si>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</si>
  <si>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</si>
  <si>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</si>
  <si>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</si>
  <si>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</si>
  <si>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</si>
  <si>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</si>
  <si>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</si>
  <si>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</si>
  <si>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</si>
  <si>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</si>
  <si>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</si>
  <si>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</si>
  <si>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</si>
  <si>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</si>
  <si>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</si>
  <si>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</si>
  <si>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</si>
  <si>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</si>
  <si>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</si>
  <si>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</si>
  <si>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</si>
  <si>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</si>
  <si>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</si>
  <si>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</si>
  <si>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</si>
  <si>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</si>
  <si>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</si>
  <si>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</si>
  <si>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</si>
  <si>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</si>
  <si>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</si>
  <si>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</si>
  <si>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</si>
  <si>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</si>
  <si>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</si>
  <si>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</si>
  <si>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</si>
  <si>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</si>
  <si>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</si>
  <si>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</si>
  <si>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</si>
  <si>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</si>
  <si>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</si>
  <si>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</si>
  <si>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</si>
  <si>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</si>
  <si>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</si>
  <si>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</si>
  <si>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</si>
  <si>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</si>
  <si>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</si>
  <si>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</si>
  <si>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</si>
  <si>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</si>
  <si>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</si>
  <si>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</si>
  <si>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</si>
  <si>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</si>
  <si>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</si>
  <si>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</si>
  <si>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</si>
  <si>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</si>
  <si>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</si>
  <si>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</si>
  <si>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</si>
  <si>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</si>
  <si>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</si>
  <si>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</si>
  <si>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</si>
  <si>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</si>
  <si>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</si>
  <si>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</si>
  <si>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</si>
  <si>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</si>
  <si>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</si>
  <si>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</si>
  <si>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</si>
  <si>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</si>
  <si>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</si>
  <si>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</si>
  <si>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</si>
  <si>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</si>
  <si>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</si>
  <si>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</si>
  <si>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</si>
  <si>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</si>
  <si>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</si>
  <si>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</si>
  <si>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</si>
  <si>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</si>
  <si>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</si>
  <si>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</si>
  <si>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</si>
  <si>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</si>
  <si>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</si>
  <si>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</si>
  <si>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</si>
  <si>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</si>
  <si>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</si>
  <si>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</si>
  <si>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</si>
  <si>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</si>
  <si>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</si>
  <si>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</si>
  <si>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</si>
  <si>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</si>
  <si>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</si>
  <si>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</si>
  <si>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</si>
  <si>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</si>
  <si>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</si>
  <si>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</si>
  <si>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</si>
  <si>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</si>
  <si>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</si>
  <si>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</si>
  <si>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</si>
  <si>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</si>
  <si>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</si>
  <si>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</si>
  <si>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</si>
  <si>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</si>
  <si>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</si>
  <si>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</si>
  <si>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</si>
  <si>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</si>
  <si>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</si>
  <si>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</si>
  <si>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</si>
  <si>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</si>
  <si>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</si>
  <si>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</si>
  <si>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</si>
  <si>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</si>
  <si>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</si>
  <si>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</si>
  <si>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</si>
  <si>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</si>
  <si>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</si>
  <si>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</si>
  <si>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</si>
  <si>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</si>
  <si>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</si>
  <si>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</si>
  <si>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</si>
  <si>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</si>
  <si>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</si>
  <si>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</si>
  <si>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</si>
  <si>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</si>
  <si>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</si>
  <si>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</si>
  <si>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</si>
  <si>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</si>
  <si>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</si>
  <si>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</si>
  <si>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</si>
  <si>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</si>
  <si>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</si>
  <si>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</si>
  <si>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</si>
  <si>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</si>
  <si>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</si>
  <si>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</si>
  <si>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</si>
  <si>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</si>
  <si>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</si>
  <si>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</si>
  <si>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</si>
  <si>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</si>
  <si>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</si>
  <si>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</si>
  <si>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</si>
  <si>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</si>
  <si>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</si>
  <si>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</si>
  <si>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</si>
  <si>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</si>
  <si>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</si>
  <si>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</si>
  <si>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</si>
  <si>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</si>
  <si>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</si>
  <si>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</si>
  <si>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</si>
  <si>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</si>
  <si>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</si>
  <si>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</si>
  <si>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</si>
  <si>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</si>
  <si>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</si>
  <si>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</si>
  <si>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</si>
  <si>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</si>
  <si>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</si>
  <si>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</si>
  <si>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</si>
  <si>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</si>
  <si>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</si>
  <si>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</si>
  <si>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</si>
  <si>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</si>
  <si>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</si>
  <si>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</si>
  <si>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</si>
  <si>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</si>
  <si>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</si>
  <si>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</si>
  <si>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</si>
  <si>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</si>
  <si>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</si>
  <si>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</si>
  <si>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</si>
  <si>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</si>
  <si>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</si>
  <si>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</si>
  <si>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</si>
  <si>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</si>
  <si>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</si>
  <si>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</si>
  <si>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</si>
  <si>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</si>
  <si>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</si>
  <si>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</si>
  <si>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</si>
  <si>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</si>
  <si>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</si>
  <si>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</si>
  <si>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</si>
  <si>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</si>
  <si>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</si>
  <si>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</si>
  <si>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</si>
  <si>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</si>
  <si>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</si>
  <si>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</si>
  <si>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</si>
  <si>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</si>
  <si>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</si>
  <si>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</si>
  <si>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</si>
  <si>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</si>
  <si>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</si>
  <si>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</si>
  <si>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</si>
  <si>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</si>
  <si>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</si>
  <si>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</si>
  <si>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</si>
  <si>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</si>
  <si>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</si>
  <si>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</si>
  <si>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</si>
  <si>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</si>
  <si>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</si>
  <si>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</si>
  <si>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</si>
  <si>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</si>
  <si>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</si>
  <si>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</si>
  <si>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</si>
  <si>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</si>
  <si>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</si>
  <si>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</si>
  <si>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</si>
  <si>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</si>
  <si>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</si>
  <si>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</si>
  <si>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</si>
  <si>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</si>
  <si>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</si>
  <si>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</si>
  <si>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</si>
  <si>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</si>
  <si>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</si>
  <si>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</si>
  <si>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</si>
  <si>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</si>
  <si>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</si>
  <si>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</si>
  <si>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</si>
  <si>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</si>
  <si>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</si>
  <si>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</si>
  <si>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</si>
  <si>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</si>
  <si>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</si>
  <si>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</si>
  <si>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</si>
  <si>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</si>
  <si>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</si>
  <si>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</si>
  <si>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</si>
  <si>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</si>
  <si>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</si>
  <si>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</si>
  <si>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</si>
  <si>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</si>
  <si>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</si>
  <si>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</si>
  <si>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</si>
  <si>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</si>
  <si>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</si>
  <si>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</si>
  <si>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</si>
  <si>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</si>
  <si>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</si>
  <si>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</si>
  <si>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</si>
  <si>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</si>
  <si>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</si>
  <si>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</si>
  <si>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</si>
  <si>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</si>
  <si>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</si>
  <si>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</si>
  <si>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</si>
  <si>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</si>
  <si>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</si>
  <si>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</si>
  <si>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</si>
  <si>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</si>
  <si>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</si>
  <si>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</si>
  <si>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</si>
  <si>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</si>
  <si>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</si>
  <si>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</si>
  <si>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</si>
  <si>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</si>
  <si>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</si>
  <si>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</si>
  <si>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</si>
  <si>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</si>
  <si>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</si>
  <si>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</si>
  <si>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</si>
  <si>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</si>
  <si>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</si>
  <si>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</si>
  <si>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</si>
  <si>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</si>
  <si>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</si>
  <si>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</si>
  <si>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</si>
  <si>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</si>
  <si>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</si>
  <si>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</si>
  <si>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</si>
  <si>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</si>
  <si>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</si>
  <si>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</si>
  <si>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</si>
  <si>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</si>
  <si>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</si>
  <si>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</si>
  <si>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</si>
  <si>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</si>
  <si>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</si>
  <si>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</si>
  <si>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</si>
  <si>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</si>
  <si>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</si>
  <si>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</si>
  <si>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</si>
  <si>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</si>
  <si>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</si>
  <si>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</si>
  <si>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</si>
  <si>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</si>
  <si>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</si>
  <si>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</si>
  <si>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</si>
  <si>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</si>
  <si>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</si>
  <si>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</si>
  <si>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</si>
  <si>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</si>
  <si>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</si>
  <si>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</si>
  <si>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</si>
  <si>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</si>
  <si>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</si>
  <si>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</si>
  <si>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</si>
  <si>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</si>
  <si>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</si>
  <si>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</si>
  <si>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</si>
  <si>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</si>
  <si>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</si>
  <si>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</si>
  <si>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</si>
  <si>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</si>
  <si>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</si>
  <si>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</si>
  <si>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</si>
  <si>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</si>
  <si>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</si>
  <si>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</si>
  <si>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</si>
  <si>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</si>
  <si>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</si>
  <si>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</si>
  <si>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</si>
  <si>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</si>
  <si>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</si>
  <si>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</si>
  <si>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</si>
  <si>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</si>
  <si>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</si>
  <si>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</si>
  <si>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</si>
  <si>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</si>
  <si>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</si>
  <si>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</si>
  <si>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</si>
  <si>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</si>
  <si>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</si>
  <si>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</si>
  <si>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</si>
  <si>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</si>
  <si>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</si>
  <si>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</si>
  <si>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</si>
  <si>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</si>
  <si>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</si>
  <si>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</si>
  <si>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</si>
  <si>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</si>
  <si>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</si>
  <si>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</si>
  <si>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</si>
  <si>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</si>
  <si>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</si>
  <si>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</si>
  <si>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</si>
  <si>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</si>
  <si>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</si>
  <si>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</si>
  <si>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</si>
  <si>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</si>
  <si>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</si>
  <si>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</si>
  <si>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</si>
  <si>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</si>
  <si>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</si>
  <si>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</si>
  <si>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</si>
  <si>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</si>
  <si>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</si>
  <si>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</si>
  <si>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</si>
  <si>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</si>
  <si>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</si>
  <si>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</si>
  <si>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</si>
  <si>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</si>
  <si>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</si>
  <si>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</si>
  <si>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</si>
  <si>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</si>
  <si>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</si>
  <si>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</si>
  <si>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</si>
  <si>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</si>
  <si>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</si>
  <si>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</si>
  <si>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</si>
  <si>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</si>
  <si>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</si>
  <si>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</si>
  <si>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</si>
  <si>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</si>
  <si>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</si>
  <si>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</si>
  <si>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</si>
  <si>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</si>
  <si>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</si>
  <si>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</si>
  <si>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</si>
  <si>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</si>
  <si>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</si>
  <si>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</si>
  <si>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</si>
  <si>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</si>
  <si>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</si>
  <si>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</si>
  <si>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</si>
  <si>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</si>
  <si>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</si>
  <si>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</si>
  <si>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</si>
  <si>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</si>
  <si>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</si>
  <si>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</si>
  <si>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</si>
  <si>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</si>
  <si>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</si>
  <si>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</si>
  <si>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</si>
  <si>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</si>
  <si>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</si>
  <si>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</si>
  <si>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</si>
  <si>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</si>
  <si>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</si>
  <si>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</si>
  <si>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</si>
  <si>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</si>
  <si>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</si>
  <si>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</si>
  <si>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</si>
  <si>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</si>
  <si>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</si>
  <si>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</si>
  <si>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</si>
  <si>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</si>
  <si>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</si>
  <si>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</si>
  <si>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</si>
  <si>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</si>
  <si>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</si>
  <si>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</si>
  <si>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</si>
  <si>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</si>
  <si>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</si>
  <si>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</si>
  <si>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</si>
  <si>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</si>
  <si>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</si>
  <si>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</si>
  <si>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</si>
  <si>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</si>
  <si>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</si>
  <si>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</si>
  <si>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</si>
  <si>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</si>
  <si>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</si>
  <si>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</si>
  <si>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</si>
  <si>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</si>
  <si>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</si>
  <si>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</si>
  <si>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</si>
  <si>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</si>
  <si>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</si>
  <si>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</si>
  <si>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</si>
  <si>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</si>
  <si>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</si>
  <si>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</si>
  <si>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</si>
  <si>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</si>
  <si>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</si>
  <si>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</si>
  <si>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</si>
  <si>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</si>
  <si>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</si>
  <si>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</si>
  <si>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</si>
  <si>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</si>
  <si>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</si>
  <si>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</si>
  <si>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</si>
  <si>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</si>
  <si>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</si>
  <si>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</si>
  <si>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</si>
  <si>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</si>
  <si>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</si>
  <si>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</si>
  <si>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</si>
  <si>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</si>
  <si>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</si>
  <si>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</si>
  <si>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</si>
  <si>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</si>
  <si>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</si>
  <si>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</si>
  <si>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</si>
  <si>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</si>
  <si>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</si>
  <si>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</si>
  <si>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</si>
  <si>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</si>
  <si>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</si>
  <si>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</si>
  <si>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</si>
  <si>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</si>
  <si>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</si>
  <si>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</si>
  <si>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</si>
  <si>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</si>
  <si>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</si>
  <si>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</si>
  <si>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</si>
  <si>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</si>
  <si>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</si>
  <si>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</si>
  <si>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</si>
  <si>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</si>
  <si>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</si>
  <si>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</si>
  <si>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</si>
  <si>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</si>
  <si>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</si>
  <si>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</si>
  <si>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</si>
  <si>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</si>
  <si>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</si>
  <si>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</si>
  <si>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</si>
  <si>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</si>
  <si>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</si>
  <si>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</si>
  <si>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</si>
  <si>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</si>
  <si>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</si>
  <si>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</si>
  <si>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</si>
  <si>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</si>
  <si>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</si>
  <si>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</si>
  <si>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</si>
  <si>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</si>
  <si>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</si>
  <si>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</si>
  <si>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</si>
  <si>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</si>
  <si>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</si>
  <si>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</si>
  <si>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</si>
  <si>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</si>
  <si>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</si>
  <si>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</si>
  <si>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</si>
  <si>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</si>
  <si>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</si>
  <si>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</si>
  <si>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</si>
  <si>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</si>
  <si>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</si>
  <si>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</si>
  <si>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</si>
  <si>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</si>
  <si>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</si>
  <si>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</si>
  <si>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</si>
  <si>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</si>
  <si>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</si>
  <si>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</si>
  <si>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</si>
  <si>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</si>
  <si>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</si>
  <si>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</si>
  <si>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</si>
  <si>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</si>
  <si>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</si>
  <si>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</si>
  <si>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</si>
  <si>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</si>
  <si>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</si>
  <si>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</si>
  <si>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</si>
  <si>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</si>
  <si>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</si>
  <si>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</si>
  <si>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</si>
  <si>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</si>
  <si>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</si>
  <si>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</si>
  <si>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</si>
  <si>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</si>
  <si>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</si>
  <si>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</si>
  <si>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</si>
  <si>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</si>
  <si>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</si>
  <si>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</si>
  <si>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</si>
  <si>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</si>
  <si>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</si>
  <si>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</si>
  <si>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</si>
  <si>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</si>
  <si>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</si>
  <si>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</si>
  <si>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</si>
  <si>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</si>
  <si>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</si>
  <si>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</si>
  <si>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</si>
  <si>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</si>
  <si>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</si>
  <si>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</si>
  <si>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</si>
  <si>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</si>
  <si>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</si>
  <si>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</si>
  <si>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</si>
  <si>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</si>
  <si>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</si>
  <si>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</si>
  <si>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</si>
  <si>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</si>
  <si>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</si>
  <si>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</si>
  <si>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</si>
  <si>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</si>
  <si>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</si>
  <si>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</si>
  <si>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</si>
  <si>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</si>
  <si>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</si>
  <si>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</si>
  <si>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</si>
  <si>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</si>
  <si>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</si>
  <si>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</si>
  <si>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</si>
  <si>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</si>
  <si>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</si>
  <si>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</si>
  <si>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</si>
  <si>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</si>
  <si>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</si>
  <si>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</si>
  <si>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</si>
  <si>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</si>
  <si>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</si>
  <si>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</si>
  <si>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</si>
  <si>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</si>
  <si>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</si>
  <si>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</si>
  <si>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</si>
  <si>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</si>
  <si>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</si>
  <si>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</si>
  <si>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</si>
  <si>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</si>
  <si>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</si>
  <si>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</si>
  <si>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</si>
  <si>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</si>
  <si>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</si>
  <si>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</si>
  <si>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</si>
  <si>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</si>
  <si>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</si>
  <si>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</si>
  <si>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</si>
  <si>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</si>
  <si>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</si>
  <si>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</si>
  <si>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</si>
  <si>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</si>
  <si>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</si>
  <si>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</si>
  <si>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</si>
  <si>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</si>
  <si>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</si>
  <si>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</si>
  <si>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</si>
  <si>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</si>
  <si>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</si>
  <si>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</si>
  <si>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</si>
  <si>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</si>
  <si>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</si>
  <si>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</si>
  <si>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</si>
  <si>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</si>
  <si>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</si>
  <si>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</si>
  <si>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</si>
  <si>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</si>
  <si>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</si>
  <si>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</si>
  <si>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</si>
  <si>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</si>
  <si>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</si>
  <si>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</si>
  <si>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</si>
  <si>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</si>
  <si>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</si>
  <si>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</si>
  <si>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</si>
  <si>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</si>
  <si>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</si>
  <si>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</si>
  <si>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</si>
  <si>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</si>
  <si>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</si>
  <si>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</si>
  <si>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</si>
  <si>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</si>
  <si>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</si>
  <si>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</si>
  <si>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</si>
  <si>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</si>
  <si>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</si>
  <si>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</si>
  <si>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</si>
  <si>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</si>
  <si>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</si>
  <si>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</si>
  <si>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</si>
  <si>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</si>
  <si>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</si>
  <si>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</si>
  <si>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</si>
  <si>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</si>
  <si>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</si>
  <si>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</si>
  <si>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</si>
  <si>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</si>
  <si>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</si>
  <si>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</si>
  <si>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</si>
  <si>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</si>
  <si>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</si>
  <si>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</si>
  <si>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</si>
  <si>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</si>
  <si>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</si>
  <si>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</si>
  <si>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</si>
  <si>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</si>
  <si>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</si>
  <si>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</si>
  <si>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</si>
  <si>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</si>
  <si>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</si>
  <si>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</si>
  <si>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</si>
  <si>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</si>
  <si>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</si>
  <si>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</si>
  <si>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</si>
  <si>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</si>
  <si>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</si>
  <si>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</si>
  <si>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</si>
  <si>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</si>
  <si>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</si>
  <si>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</si>
  <si>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</si>
  <si>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</si>
  <si>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</si>
  <si>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</si>
  <si>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</si>
  <si>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</si>
  <si>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</si>
  <si>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</si>
  <si>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</si>
  <si>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</si>
  <si>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</si>
  <si>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</si>
  <si>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</si>
  <si>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</si>
  <si>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</si>
  <si>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</si>
  <si>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</si>
  <si>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</si>
  <si>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</si>
  <si>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</si>
  <si>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</si>
  <si>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</si>
  <si>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</si>
  <si>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</si>
  <si>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</si>
  <si>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</si>
  <si>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</si>
  <si>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</si>
  <si>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</si>
  <si>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</si>
  <si>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</si>
  <si>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</si>
  <si>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</si>
  <si>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</si>
  <si>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</si>
  <si>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</si>
  <si>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</si>
  <si>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</si>
  <si>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</si>
  <si>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</si>
  <si>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</si>
  <si>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</si>
  <si>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</si>
  <si>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</si>
  <si>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</si>
  <si>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</si>
  <si>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</si>
  <si>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</si>
  <si>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</si>
  <si>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</si>
  <si>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</si>
  <si>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</si>
  <si>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</si>
  <si>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</si>
  <si>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</si>
  <si>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</si>
  <si>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</si>
  <si>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</si>
  <si>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</si>
  <si>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</si>
  <si>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</si>
  <si>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</si>
  <si>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</si>
  <si>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</si>
  <si>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</si>
  <si>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</si>
  <si>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</si>
  <si>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</si>
  <si>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</si>
  <si>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</si>
  <si>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</si>
  <si>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</si>
  <si>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</si>
  <si>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</si>
  <si>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</si>
  <si>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</si>
  <si>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</si>
  <si>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</si>
  <si>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</si>
  <si>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</si>
  <si>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</si>
  <si>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</si>
  <si>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</si>
  <si>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</si>
  <si>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</si>
  <si>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</si>
  <si>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</si>
  <si>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</si>
  <si>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</si>
  <si>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</si>
  <si>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</si>
  <si>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</si>
  <si>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</si>
  <si>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</si>
  <si>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</si>
  <si>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</si>
  <si>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</si>
  <si>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</si>
  <si>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</si>
  <si>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</si>
  <si>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</si>
  <si>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</si>
  <si>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</si>
  <si>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</si>
  <si>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</si>
  <si>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</si>
  <si>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</si>
  <si>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</si>
  <si>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</si>
  <si>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</si>
  <si>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</si>
  <si>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</si>
  <si>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</si>
  <si>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</si>
  <si>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</si>
  <si>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</si>
  <si>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</si>
  <si>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</si>
  <si>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</si>
  <si>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</si>
  <si>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</si>
  <si>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</si>
  <si>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</si>
  <si>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</si>
  <si>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</si>
  <si>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</si>
  <si>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</si>
  <si>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</si>
  <si>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</si>
  <si>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</si>
  <si>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</si>
  <si>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</si>
  <si>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</si>
  <si>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</si>
  <si>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</si>
  <si>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</si>
  <si>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</si>
  <si>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</si>
  <si>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</si>
  <si>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</si>
  <si>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</si>
  <si>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</si>
  <si>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</si>
  <si>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</si>
  <si>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</si>
  <si>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</si>
  <si>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</si>
  <si>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</si>
  <si>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</si>
  <si>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</si>
  <si>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</si>
  <si>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</si>
  <si>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</si>
  <si>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</si>
  <si>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</si>
  <si>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</si>
  <si>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</si>
  <si>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</si>
  <si>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</si>
  <si>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</si>
  <si>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</si>
  <si>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</si>
  <si>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</si>
  <si>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</si>
  <si>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</si>
  <si>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</si>
  <si>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</si>
  <si>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</si>
  <si>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</si>
  <si>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</si>
  <si>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</si>
  <si>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</si>
  <si>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</si>
  <si>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</si>
  <si>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</si>
  <si>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</si>
  <si>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</si>
  <si>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</si>
  <si>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</si>
  <si>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</si>
  <si>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</si>
  <si>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</si>
  <si>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</si>
  <si>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</si>
  <si>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</si>
  <si>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</si>
  <si>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</si>
  <si>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</si>
  <si>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</si>
  <si>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</si>
  <si>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</si>
  <si>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</si>
  <si>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</si>
  <si>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</si>
  <si>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</si>
  <si>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</si>
  <si>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</si>
  <si>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</si>
  <si>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</si>
  <si>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</si>
  <si>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</si>
  <si>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</si>
  <si>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</si>
  <si>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</si>
  <si>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</si>
  <si>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</si>
  <si>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</si>
  <si>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</si>
  <si>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</si>
  <si>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</si>
  <si>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</si>
  <si>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</si>
  <si>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</si>
  <si>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</si>
  <si>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</si>
  <si>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</si>
  <si>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</si>
  <si>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</si>
  <si>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</si>
  <si>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</si>
  <si>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</si>
  <si>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</si>
  <si>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</si>
  <si>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</si>
  <si>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</si>
  <si>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</si>
  <si>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</si>
  <si>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</si>
  <si>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</si>
  <si>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</si>
  <si>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</si>
  <si>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</si>
  <si>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</si>
  <si>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</si>
  <si>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</si>
  <si>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</si>
  <si>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</si>
  <si>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</si>
  <si>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</si>
  <si>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</si>
  <si>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</si>
  <si>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</si>
  <si>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</si>
  <si>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</si>
  <si>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</si>
  <si>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</si>
  <si>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</si>
  <si>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</si>
  <si>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</si>
  <si>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</si>
  <si>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</si>
  <si>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</si>
  <si>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</si>
  <si>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</si>
  <si>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</si>
  <si>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</si>
  <si>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</si>
  <si>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</si>
  <si>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</si>
  <si>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</si>
  <si>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</si>
  <si>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</si>
  <si>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</si>
  <si>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</si>
  <si>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</si>
  <si>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</si>
  <si>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</si>
  <si>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</si>
  <si>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</si>
  <si>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</si>
  <si>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</si>
  <si>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</si>
  <si>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</si>
  <si>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</si>
  <si>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</si>
  <si>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</si>
  <si>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</si>
  <si>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</si>
  <si>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</si>
  <si>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</si>
  <si>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</si>
  <si>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</si>
  <si>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</si>
  <si>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</si>
  <si>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</si>
  <si>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</si>
  <si>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</si>
  <si>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</si>
  <si>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</si>
  <si>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</si>
  <si>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</si>
  <si>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</si>
  <si>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</si>
  <si>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</si>
  <si>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</si>
  <si>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</si>
  <si>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</si>
  <si>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</si>
  <si>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</si>
  <si>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</si>
  <si>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</si>
  <si>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</si>
  <si>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</si>
  <si>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</si>
  <si>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</si>
  <si>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</si>
  <si>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</si>
  <si>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</si>
  <si>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</si>
  <si>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</si>
  <si>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</si>
  <si>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</si>
  <si>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</si>
  <si>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</si>
  <si>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</si>
  <si>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</si>
  <si>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</si>
  <si>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</si>
  <si>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</si>
  <si>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</si>
  <si>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</si>
  <si>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</si>
  <si>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</si>
  <si>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</si>
  <si>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</si>
  <si>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</si>
  <si>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</si>
  <si>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</si>
  <si>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</si>
  <si>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</si>
  <si>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</si>
  <si>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</si>
  <si>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</si>
  <si>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</si>
  <si>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</si>
  <si>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</si>
  <si>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</si>
  <si>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</si>
  <si>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</si>
  <si>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</si>
  <si>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</si>
  <si>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</si>
  <si>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</si>
  <si>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</si>
  <si>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</si>
  <si>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</si>
  <si>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</si>
  <si>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</si>
  <si>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</si>
  <si>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</si>
  <si>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</si>
  <si>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</si>
  <si>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</si>
  <si>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</si>
  <si>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</si>
  <si>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</si>
  <si>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</si>
  <si>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</si>
  <si>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</si>
  <si>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</si>
  <si>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</si>
  <si>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</si>
  <si>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</si>
  <si>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</si>
  <si>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</si>
  <si>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</si>
  <si>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</si>
  <si>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</si>
  <si>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</si>
  <si>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</si>
  <si>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</si>
  <si>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</si>
  <si>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</si>
  <si>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</si>
  <si>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</si>
  <si>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</si>
  <si>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</si>
  <si>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</si>
  <si>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</si>
  <si>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</si>
  <si>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</si>
  <si>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</si>
  <si>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</si>
  <si>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</si>
  <si>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</si>
  <si>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</si>
  <si>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</si>
  <si>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</si>
  <si>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</si>
  <si>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</si>
  <si>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</si>
  <si>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</si>
  <si>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</si>
  <si>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</si>
  <si>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</si>
  <si>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</si>
  <si>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</si>
  <si>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</si>
  <si>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</si>
  <si>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</si>
  <si>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</si>
  <si>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</si>
  <si>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</si>
  <si>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</si>
  <si>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</si>
  <si>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</si>
  <si>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</si>
  <si>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</si>
  <si>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</si>
  <si>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</si>
  <si>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</si>
  <si>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</si>
  <si>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</si>
  <si>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</si>
  <si>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</si>
  <si>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</si>
  <si>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</si>
  <si>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</si>
  <si>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</si>
  <si>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</si>
  <si>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</si>
  <si>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</si>
  <si>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</si>
  <si>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</si>
  <si>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</si>
  <si>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</si>
  <si>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</si>
  <si>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</si>
  <si>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</si>
  <si>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</si>
  <si>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</si>
  <si>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</si>
  <si>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</si>
  <si>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</si>
  <si>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</si>
  <si>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</si>
  <si>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</si>
  <si>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</si>
  <si>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</si>
  <si>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</si>
  <si>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</si>
  <si>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</si>
  <si>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</si>
  <si>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</si>
  <si>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</si>
  <si>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</si>
  <si>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</si>
  <si>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</si>
  <si>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</si>
  <si>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</si>
  <si>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</si>
  <si>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</si>
  <si>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</si>
  <si>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</si>
  <si>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</si>
  <si>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</si>
  <si>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</si>
  <si>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</si>
  <si>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</si>
  <si>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</si>
  <si>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</si>
  <si>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</si>
  <si>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</si>
  <si>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</si>
  <si>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</si>
  <si>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</si>
  <si>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</si>
  <si>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</si>
  <si>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</si>
  <si>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</si>
  <si>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</si>
  <si>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</si>
  <si>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</si>
  <si>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</si>
  <si>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</si>
  <si>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</si>
  <si>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</si>
  <si>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</si>
  <si>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</si>
  <si>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</si>
  <si>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</si>
  <si>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</si>
  <si>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</si>
  <si>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</si>
  <si>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</si>
  <si>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</si>
  <si>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</si>
  <si>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</si>
  <si>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</si>
  <si>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</si>
  <si>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</si>
  <si>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</si>
  <si>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</si>
  <si>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</si>
  <si>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</si>
  <si>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</si>
  <si>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</si>
  <si>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</si>
  <si>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</si>
  <si>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</si>
  <si>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</si>
  <si>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</si>
  <si>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</si>
  <si>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</si>
  <si>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</si>
  <si>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</si>
  <si>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</si>
  <si>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</si>
  <si>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</si>
  <si>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</si>
  <si>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</si>
  <si>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</si>
  <si>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</si>
  <si>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</si>
  <si>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</si>
  <si>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</si>
  <si>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</si>
  <si>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</si>
  <si>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</si>
  <si>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</si>
  <si>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</si>
  <si>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</si>
  <si>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</si>
  <si>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</si>
  <si>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</si>
  <si>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</si>
  <si>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</si>
  <si>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</si>
  <si>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</si>
  <si>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</si>
  <si>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</si>
  <si>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</si>
  <si>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</si>
  <si>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</si>
  <si>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</si>
  <si>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</si>
  <si>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</si>
  <si>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</si>
  <si>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</si>
  <si>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</si>
  <si>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</si>
  <si>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</si>
  <si>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</si>
  <si>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</si>
  <si>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</si>
  <si>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</si>
  <si>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</si>
  <si>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</si>
  <si>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</si>
  <si>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</si>
  <si>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</si>
  <si>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</si>
  <si>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</si>
  <si>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</si>
  <si>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</si>
  <si>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</si>
  <si>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</si>
  <si>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</si>
  <si>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</si>
  <si>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</si>
  <si>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</si>
  <si>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</si>
  <si>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</si>
  <si>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</si>
  <si>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</si>
  <si>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</si>
  <si>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</si>
  <si>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</si>
  <si>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</si>
  <si>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</si>
  <si>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</si>
  <si>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</si>
  <si>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</si>
  <si>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</si>
  <si>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</si>
  <si>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</si>
  <si>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</si>
  <si>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</si>
  <si>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</si>
  <si>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</si>
  <si>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</si>
  <si>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</si>
  <si>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</si>
  <si>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</si>
  <si>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</si>
  <si>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</si>
  <si>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</si>
  <si>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</si>
  <si>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</si>
  <si>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</si>
  <si>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</si>
  <si>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</si>
  <si>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</si>
  <si>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</si>
  <si>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</si>
  <si>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</si>
  <si>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</si>
  <si>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</si>
  <si>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</si>
  <si>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</si>
  <si>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</si>
  <si>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</si>
  <si>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</si>
  <si>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</si>
  <si>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</si>
  <si>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</si>
  <si>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</si>
  <si>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</si>
  <si>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</si>
  <si>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</si>
  <si>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</si>
  <si>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</si>
  <si>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</si>
  <si>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</si>
  <si>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</si>
  <si>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</si>
  <si>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</si>
  <si>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</si>
  <si>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</si>
  <si>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</si>
  <si>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</si>
  <si>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</si>
  <si>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</si>
  <si>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</si>
  <si>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</si>
  <si>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</si>
  <si>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</si>
  <si>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</si>
  <si>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</si>
  <si>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</si>
  <si>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</si>
  <si>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</si>
  <si>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</si>
  <si>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</si>
  <si>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</si>
  <si>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</si>
  <si>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</si>
  <si>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</si>
  <si>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</si>
  <si>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</si>
  <si>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</si>
  <si>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</si>
  <si>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</si>
  <si>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</si>
  <si>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</si>
  <si>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</si>
  <si>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</si>
  <si>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</si>
  <si>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</si>
  <si>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</si>
  <si>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</si>
  <si>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</si>
  <si>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</si>
  <si>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</si>
  <si>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</si>
  <si>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</si>
  <si>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</si>
  <si>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</si>
  <si>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</si>
  <si>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</si>
  <si>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</si>
  <si>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</si>
  <si>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</si>
  <si>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</si>
  <si>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</si>
  <si>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</si>
  <si>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</si>
  <si>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</si>
  <si>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</si>
  <si>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</si>
  <si>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</si>
  <si>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</si>
  <si>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</si>
  <si>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</si>
  <si>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</si>
  <si>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</si>
  <si>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</si>
  <si>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</si>
  <si>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</si>
  <si>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</si>
  <si>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</si>
  <si>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</si>
  <si>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</si>
  <si>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</si>
  <si>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</si>
  <si>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</si>
  <si>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</si>
  <si>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</si>
  <si>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</si>
  <si>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</si>
  <si>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</si>
  <si>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</si>
  <si>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</si>
  <si>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</si>
  <si>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</si>
  <si>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</si>
  <si>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</si>
  <si>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</si>
  <si>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</si>
  <si>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</si>
  <si>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</si>
  <si>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</si>
  <si>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</si>
  <si>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</si>
  <si>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</si>
  <si>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</si>
  <si>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</si>
  <si>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</si>
  <si>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</si>
  <si>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</si>
  <si>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</si>
  <si>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</si>
  <si>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</si>
  <si>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</si>
  <si>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</si>
  <si>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</si>
  <si>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</si>
  <si>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</si>
  <si>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</si>
  <si>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</si>
  <si>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</si>
  <si>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</si>
  <si>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</si>
  <si>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</si>
  <si>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</si>
  <si>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</si>
  <si>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</si>
  <si>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</si>
  <si>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</si>
  <si>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</si>
  <si>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</si>
  <si>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</si>
  <si>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</si>
  <si>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</si>
  <si>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</si>
  <si>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</si>
  <si>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</si>
  <si>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</si>
  <si>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</si>
  <si>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</si>
  <si>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</si>
  <si>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</si>
  <si>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</si>
  <si>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</si>
  <si>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</si>
  <si>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</si>
  <si>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</si>
  <si>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</si>
  <si>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</si>
  <si>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</si>
  <si>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</si>
  <si>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</si>
  <si>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</si>
  <si>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</si>
  <si>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</si>
  <si>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</si>
  <si>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</si>
  <si>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</si>
  <si>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</si>
  <si>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</si>
  <si>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</si>
  <si>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</si>
  <si>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</si>
  <si>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</si>
  <si>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</si>
  <si>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</si>
  <si>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</si>
  <si>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</si>
  <si>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</si>
  <si>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</si>
  <si>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</si>
  <si>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</si>
  <si>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</si>
  <si>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</si>
  <si>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</si>
  <si>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</si>
  <si>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</si>
  <si>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</si>
  <si>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</si>
  <si>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</si>
  <si>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</si>
  <si>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</si>
  <si>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</si>
  <si>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</si>
  <si>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</si>
  <si>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</si>
  <si>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</si>
  <si>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</si>
  <si>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</si>
  <si>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</si>
  <si>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</si>
  <si>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</si>
  <si>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</si>
  <si>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</si>
  <si>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</si>
  <si>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</si>
  <si>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</si>
  <si>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</si>
  <si>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</si>
  <si>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</si>
  <si>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</si>
  <si>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</si>
  <si>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</si>
  <si>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</si>
  <si>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</si>
  <si>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</si>
  <si>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</si>
  <si>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</si>
  <si>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</si>
  <si>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</si>
  <si>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</si>
  <si>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</si>
  <si>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</si>
  <si>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</si>
  <si>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</si>
  <si>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</si>
  <si>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</si>
  <si>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</si>
  <si>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</si>
  <si>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</si>
  <si>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</si>
  <si>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</si>
  <si>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</si>
  <si>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</si>
  <si>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</si>
  <si>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</si>
  <si>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</si>
  <si>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</si>
  <si>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</si>
  <si>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</si>
  <si>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</si>
  <si>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</si>
  <si>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</si>
  <si>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</si>
  <si>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</si>
  <si>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</si>
  <si>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</si>
  <si>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</si>
  <si>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</si>
  <si>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</si>
  <si>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</si>
  <si>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</si>
  <si>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</si>
  <si>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</si>
  <si>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</si>
  <si>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</si>
  <si>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</si>
  <si>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</si>
  <si>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</si>
  <si>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</si>
  <si>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</si>
  <si>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</si>
  <si>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</si>
  <si>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</si>
  <si>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</si>
  <si>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</si>
  <si>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</si>
  <si>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</si>
  <si>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</si>
  <si>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</si>
  <si>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</si>
  <si>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</si>
  <si>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</si>
  <si>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</si>
  <si>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</si>
  <si>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</si>
  <si>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</si>
  <si>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</si>
  <si>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</si>
  <si>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</si>
  <si>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</si>
  <si>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</si>
  <si>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</si>
  <si>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</si>
  <si>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</si>
  <si>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</si>
  <si>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</si>
  <si>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</si>
  <si>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</si>
  <si>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</si>
  <si>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</si>
  <si>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</si>
  <si>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</si>
  <si>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</si>
  <si>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</si>
  <si>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</si>
  <si>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Outcome</t>
  </si>
  <si>
    <t>Successful</t>
  </si>
  <si>
    <t>Failed</t>
  </si>
  <si>
    <t>Mean</t>
  </si>
  <si>
    <t>Median</t>
  </si>
  <si>
    <t>Min</t>
  </si>
  <si>
    <t>Max</t>
  </si>
  <si>
    <t>StD</t>
  </si>
  <si>
    <t>Variance</t>
  </si>
  <si>
    <t>25th</t>
  </si>
  <si>
    <t>75th</t>
  </si>
  <si>
    <t>IQR</t>
  </si>
  <si>
    <t>Lower limit</t>
  </si>
  <si>
    <t>Upper limit</t>
  </si>
  <si>
    <t>(blank)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</si>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</sst>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6"/>
      <color rgb="FF000118"/>
      <name val="Nunito Sans"/>
    </font>
    <font>
      <sz val="8"/>
      <color rgb="FF2B2B2B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left" wrapText="1"/>
    </xf>
    <xf numFmtId="9" fontId="0" fillId="0" borderId="0" xfId="42" applyFont="1"/>
    <xf numFmtId="164" fontId="0" fillId="0" borderId="0" xfId="42" applyNumberFormat="1" applyFont="1"/>
    <xf numFmtId="49" fontId="16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8" fillId="0" borderId="0" xfId="0" applyNumberFormat="1" applyFont="1"/>
    <xf numFmtId="0" fontId="19" fillId="0" borderId="0" xfId="0" applyFont="1" applyAlignment="1">
      <alignment horizontal="left" vertical="center" wrapText="1" indent="1"/>
    </xf>
    <xf numFmtId="0" fontId="0" fillId="0" borderId="10" xfId="0" applyBorder="1"/>
    <xf numFmtId="0" fontId="0" fillId="33" borderId="10" xfId="0" applyFill="1" applyBorder="1"/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alignment horizontal="lef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18" Type="http://schemas.microsoft.com/office/2023/09/relationships/Python" Target="pytho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- challnege.xlsx]PT - category x outcom!PivotTable1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'PT - category x outcom'!$B$3:$B$4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- category x outcom'!$A$5:$A$15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'PT - category x outcom'!$B$5:$B$15</c:f>
              <c:numCache>
                <c:formatCode>General</c:formatCode>
                <c:ptCount val="10"/>
                <c:pt idx="0">
                  <c:v>11</c:v>
                </c:pt>
                <c:pt idx="1">
                  <c:v>4</c:v>
                </c:pt>
                <c:pt idx="2">
                  <c:v>1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B-45B9-96C5-F2614D858E7B}"/>
            </c:ext>
          </c:extLst>
        </c:ser>
        <c:ser>
          <c:idx val="1"/>
          <c:order val="1"/>
          <c:tx>
            <c:strRef>
              <c:f>'PT - category x outcom'!$C$3:$C$4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- category x outcom'!$A$5:$A$15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'PT - category x outcom'!$C$5:$C$15</c:f>
              <c:numCache>
                <c:formatCode>General</c:formatCode>
                <c:ptCount val="10"/>
                <c:pt idx="0">
                  <c:v>60</c:v>
                </c:pt>
                <c:pt idx="1">
                  <c:v>20</c:v>
                </c:pt>
                <c:pt idx="2">
                  <c:v>23</c:v>
                </c:pt>
                <c:pt idx="4">
                  <c:v>66</c:v>
                </c:pt>
                <c:pt idx="5">
                  <c:v>11</c:v>
                </c:pt>
                <c:pt idx="6">
                  <c:v>24</c:v>
                </c:pt>
                <c:pt idx="7">
                  <c:v>28</c:v>
                </c:pt>
                <c:pt idx="8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EB-45B9-96C5-F2614D858E7B}"/>
            </c:ext>
          </c:extLst>
        </c:ser>
        <c:ser>
          <c:idx val="2"/>
          <c:order val="2"/>
          <c:tx>
            <c:strRef>
              <c:f>'PT - category x outcom'!$D$3:$D$4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- category x outcom'!$A$5:$A$15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'PT - category x outcom'!$D$5:$D$15</c:f>
              <c:numCache>
                <c:formatCode>General</c:formatCode>
                <c:ptCount val="10"/>
                <c:pt idx="0">
                  <c:v>5</c:v>
                </c:pt>
                <c:pt idx="2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EB-45B9-96C5-F2614D858E7B}"/>
            </c:ext>
          </c:extLst>
        </c:ser>
        <c:ser>
          <c:idx val="3"/>
          <c:order val="3"/>
          <c:tx>
            <c:strRef>
              <c:f>'PT - category x outcom'!$E$3:$E$4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category x outcom'!$A$5:$A$15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'PT - category x outcom'!$E$5:$E$15</c:f>
              <c:numCache>
                <c:formatCode>General</c:formatCode>
                <c:ptCount val="10"/>
                <c:pt idx="0">
                  <c:v>102</c:v>
                </c:pt>
                <c:pt idx="1">
                  <c:v>22</c:v>
                </c:pt>
                <c:pt idx="2">
                  <c:v>21</c:v>
                </c:pt>
                <c:pt idx="3">
                  <c:v>4</c:v>
                </c:pt>
                <c:pt idx="4">
                  <c:v>99</c:v>
                </c:pt>
                <c:pt idx="5">
                  <c:v>26</c:v>
                </c:pt>
                <c:pt idx="6">
                  <c:v>40</c:v>
                </c:pt>
                <c:pt idx="7">
                  <c:v>64</c:v>
                </c:pt>
                <c:pt idx="8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EB-45B9-96C5-F2614D858E7B}"/>
            </c:ext>
          </c:extLst>
        </c:ser>
        <c:ser>
          <c:idx val="4"/>
          <c:order val="4"/>
          <c:tx>
            <c:strRef>
              <c:f>'PT - category x outcom'!$F$3:$F$4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 - category x outcom'!$A$5:$A$15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'PT - category x outcom'!$F$5:$F$15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39C-48B2-A36B-ECA11847F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5700656"/>
        <c:axId val="1125701136"/>
      </c:barChart>
      <c:catAx>
        <c:axId val="112570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701136"/>
        <c:crosses val="autoZero"/>
        <c:auto val="1"/>
        <c:lblAlgn val="ctr"/>
        <c:lblOffset val="100"/>
        <c:noMultiLvlLbl val="0"/>
      </c:catAx>
      <c:valAx>
        <c:axId val="11257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70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[CrowdfundingBook - challnege.xlsx]Date created v outcome!PivotTable7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v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v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 outcome'!$B$6:$B$18</c:f>
              <c:numCache>
                <c:formatCode>General</c:formatCode>
                <c:ptCount val="12"/>
                <c:pt idx="0">
                  <c:v>2</c:v>
                </c:pt>
                <c:pt idx="4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1-463E-83B0-46A31028427E}"/>
            </c:ext>
          </c:extLst>
        </c:ser>
        <c:ser>
          <c:idx val="1"/>
          <c:order val="1"/>
          <c:tx>
            <c:strRef>
              <c:f>'Date created v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v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 outcome'!$C$6:$C$18</c:f>
              <c:numCache>
                <c:formatCode>General</c:formatCode>
                <c:ptCount val="12"/>
                <c:pt idx="0">
                  <c:v>4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A1-463E-83B0-46A31028427E}"/>
            </c:ext>
          </c:extLst>
        </c:ser>
        <c:ser>
          <c:idx val="2"/>
          <c:order val="2"/>
          <c:tx>
            <c:strRef>
              <c:f>'Date created v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v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 outcome'!$D$6:$D$18</c:f>
              <c:numCache>
                <c:formatCode>General</c:formatCode>
                <c:ptCount val="12"/>
                <c:pt idx="0">
                  <c:v>9</c:v>
                </c:pt>
                <c:pt idx="1">
                  <c:v>5</c:v>
                </c:pt>
                <c:pt idx="2">
                  <c:v>7</c:v>
                </c:pt>
                <c:pt idx="3">
                  <c:v>10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1</c:v>
                </c:pt>
                <c:pt idx="8">
                  <c:v>4</c:v>
                </c:pt>
                <c:pt idx="9">
                  <c:v>8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A1-463E-83B0-46A310284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6031488"/>
        <c:axId val="1696031968"/>
      </c:lineChart>
      <c:catAx>
        <c:axId val="169603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031968"/>
        <c:crosses val="autoZero"/>
        <c:auto val="1"/>
        <c:lblAlgn val="ctr"/>
        <c:lblOffset val="100"/>
        <c:noMultiLvlLbl val="0"/>
      </c:catAx>
      <c:valAx>
        <c:axId val="169603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03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GB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0.58823529411764708</c:v>
                </c:pt>
                <c:pt idx="1">
                  <c:v>0.82683982683982682</c:v>
                </c:pt>
                <c:pt idx="2">
                  <c:v>0.52063492063492067</c:v>
                </c:pt>
                <c:pt idx="3">
                  <c:v>0.44444444444444442</c:v>
                </c:pt>
                <c:pt idx="4">
                  <c:v>1</c:v>
                </c:pt>
                <c:pt idx="5">
                  <c:v>1</c:v>
                </c:pt>
                <c:pt idx="6">
                  <c:v>0.7857142857142857</c:v>
                </c:pt>
                <c:pt idx="7">
                  <c:v>1</c:v>
                </c:pt>
                <c:pt idx="8">
                  <c:v>0.66666666666666663</c:v>
                </c:pt>
                <c:pt idx="9">
                  <c:v>0.7857142857142857</c:v>
                </c:pt>
                <c:pt idx="10">
                  <c:v>0.72727272727272729</c:v>
                </c:pt>
                <c:pt idx="11">
                  <c:v>0.3737704918032787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6-43F3-8D18-CF022CE2FC9F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0.39215686274509803</c:v>
                </c:pt>
                <c:pt idx="1">
                  <c:v>0.16450216450216451</c:v>
                </c:pt>
                <c:pt idx="2">
                  <c:v>0.4</c:v>
                </c:pt>
                <c:pt idx="3">
                  <c:v>0.55555555555555558</c:v>
                </c:pt>
                <c:pt idx="4">
                  <c:v>0</c:v>
                </c:pt>
                <c:pt idx="5">
                  <c:v>0</c:v>
                </c:pt>
                <c:pt idx="6">
                  <c:v>0.21428571428571427</c:v>
                </c:pt>
                <c:pt idx="7">
                  <c:v>0</c:v>
                </c:pt>
                <c:pt idx="8">
                  <c:v>0.25</c:v>
                </c:pt>
                <c:pt idx="9">
                  <c:v>0.21428571428571427</c:v>
                </c:pt>
                <c:pt idx="10">
                  <c:v>0.27272727272727271</c:v>
                </c:pt>
                <c:pt idx="11">
                  <c:v>0.53442622950819674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36-43F3-8D18-CF022CE2FC9F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1.9607843137254902E-2</c:v>
                </c:pt>
                <c:pt idx="1">
                  <c:v>8.658008658008658E-3</c:v>
                </c:pt>
                <c:pt idx="2">
                  <c:v>7.9365079365079361E-2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8.3333333333333329E-2</c:v>
                </c:pt>
                <c:pt idx="9">
                  <c:v>0</c:v>
                </c:pt>
                <c:pt idx="10">
                  <c:v>0</c:v>
                </c:pt>
                <c:pt idx="11">
                  <c:v>9.1803278688524587E-2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36-43F3-8D18-CF022CE2FC9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32106223"/>
        <c:axId val="1532106703"/>
      </c:lineChart>
      <c:catAx>
        <c:axId val="153210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06703"/>
        <c:crosses val="autoZero"/>
        <c:auto val="1"/>
        <c:lblAlgn val="ctr"/>
        <c:lblOffset val="100"/>
        <c:noMultiLvlLbl val="0"/>
      </c:catAx>
      <c:valAx>
        <c:axId val="1532106703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53210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16</xdr:row>
      <xdr:rowOff>142875</xdr:rowOff>
    </xdr:from>
    <xdr:to>
      <xdr:col>6</xdr:col>
      <xdr:colOff>371475</xdr:colOff>
      <xdr:row>30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A86ADC-87BC-4817-4850-C06E72A5A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223837</xdr:colOff>
      <xdr:row>3</xdr:row>
      <xdr:rowOff>85725</xdr:rowOff>
    </xdr:from>
    <xdr:to>
      <xdr:col>12</xdr:col>
      <xdr:colOff>681037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02F0D7-9FED-E4B0-0387-F85E923E2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847723</xdr:colOff>
      <xdr:row>15</xdr:row>
      <xdr:rowOff>171450</xdr:rowOff>
    </xdr:from>
    <xdr:to>
      <xdr:col>8</xdr:col>
      <xdr:colOff>380999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8CAAC-73AF-7300-35D7-909EC1793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Luc" refreshedDate="45524.672337615739" createdVersion="8" refreshedVersion="8" minRefreshableVersion="3" recordCount="1001" xr:uid="{86388E1B-E551-4280-A4A6-14C75CEB41AC}">
  <cacheSource type="worksheet">
    <worksheetSource ref="A1:S1048576" sheet="Crowdfunding"/>
  </cacheSource>
  <cacheFields count="17">
    <cacheField name="id" numFmtId="0">
      <sharedItems containsString="0" containsBlank="1" containsNumber="1" containsInteger="1" minValue="0" maxValue="999"/>
    </cacheField>
    <cacheField name="name" numFmtId="0">
      <sharedItems containsBlank="1"/>
    </cacheField>
    <cacheField name="blurb" numFmtId="0">
      <sharedItems containsBlank="1"/>
    </cacheField>
    <cacheField name="goal" numFmtId="0">
      <sharedItems containsString="0" containsBlank="1" containsNumber="1" containsInteger="1" minValue="100" maxValue="199200"/>
    </cacheField>
    <cacheField name="pledged" numFmtId="0">
      <sharedItems containsString="0" containsBlank="1" containsNumber="1" containsInteger="1" minValue="0" maxValue="199110"/>
    </cacheField>
    <cacheField name="percent_funded" numFmtId="0">
      <sharedItems containsString="0" containsBlank="1" containsNumber="1" minValue="0" maxValue="2338.8333333333335"/>
    </cacheField>
    <cacheField name="outcome" numFmtId="0">
      <sharedItems containsBlank="1" count="5">
        <s v="failed"/>
        <s v="successful"/>
        <s v="live"/>
        <s v="canceled"/>
        <m/>
      </sharedItems>
    </cacheField>
    <cacheField name="backers_count" numFmtId="0">
      <sharedItems containsString="0" containsBlank="1" containsNumber="1" containsInteger="1" minValue="0" maxValue="7295" count="590">
        <n v="0"/>
        <n v="158"/>
        <n v="1425"/>
        <n v="24"/>
        <n v="53"/>
        <n v="174"/>
        <n v="18"/>
        <n v="227"/>
        <n v="708"/>
        <n v="44"/>
        <n v="220"/>
        <n v="27"/>
        <n v="55"/>
        <n v="98"/>
        <n v="200"/>
        <n v="452"/>
        <n v="100"/>
        <n v="1249"/>
        <n v="135"/>
        <n v="674"/>
        <n v="1396"/>
        <n v="558"/>
        <n v="890"/>
        <n v="142"/>
        <n v="2673"/>
        <n v="163"/>
        <n v="1480"/>
        <n v="15"/>
        <n v="2220"/>
        <n v="1606"/>
        <n v="129"/>
        <n v="226"/>
        <n v="2307"/>
        <n v="5419"/>
        <n v="165"/>
        <n v="1965"/>
        <n v="16"/>
        <n v="107"/>
        <n v="134"/>
        <n v="88"/>
        <n v="198"/>
        <n v="111"/>
        <n v="222"/>
        <n v="6212"/>
        <n v="48"/>
        <n v="92"/>
        <n v="149"/>
        <n v="2431"/>
        <n v="303"/>
        <n v="1"/>
        <n v="1467"/>
        <n v="75"/>
        <n v="209"/>
        <n v="120"/>
        <n v="131"/>
        <n v="164"/>
        <n v="201"/>
        <n v="211"/>
        <n v="128"/>
        <n v="1600"/>
        <n v="2253"/>
        <n v="249"/>
        <n v="5"/>
        <n v="38"/>
        <n v="236"/>
        <n v="12"/>
        <n v="4065"/>
        <n v="246"/>
        <n v="17"/>
        <n v="2475"/>
        <n v="76"/>
        <n v="54"/>
        <n v="85"/>
        <n v="170"/>
        <n v="1684"/>
        <n v="56"/>
        <n v="330"/>
        <n v="838"/>
        <n v="127"/>
        <n v="411"/>
        <n v="180"/>
        <n v="1000"/>
        <n v="374"/>
        <n v="71"/>
        <n v="203"/>
        <n v="1482"/>
        <n v="113"/>
        <n v="96"/>
        <n v="106"/>
        <n v="679"/>
        <n v="498"/>
        <n v="610"/>
        <n v="2331"/>
        <n v="1220"/>
        <n v="336"/>
        <n v="37"/>
        <n v="1917"/>
        <n v="95"/>
        <n v="147"/>
        <n v="86"/>
        <n v="83"/>
        <n v="60"/>
        <n v="296"/>
        <n v="676"/>
        <n v="361"/>
        <n v="126"/>
        <n v="3304"/>
        <n v="73"/>
        <n v="275"/>
        <n v="67"/>
        <n v="154"/>
        <n v="1782"/>
        <n v="903"/>
        <n v="3387"/>
        <n v="662"/>
        <n v="94"/>
        <n v="774"/>
        <n v="672"/>
        <n v="532"/>
        <n v="533"/>
        <n v="2443"/>
        <n v="89"/>
        <n v="159"/>
        <n v="940"/>
        <n v="117"/>
        <n v="58"/>
        <n v="50"/>
        <n v="115"/>
        <n v="326"/>
        <n v="186"/>
        <n v="1071"/>
        <n v="70"/>
        <n v="768"/>
        <n v="51"/>
        <n v="199"/>
        <n v="195"/>
        <n v="3376"/>
        <n v="5681"/>
        <n v="1059"/>
        <n v="1194"/>
        <n v="379"/>
        <n v="30"/>
        <n v="41"/>
        <n v="1821"/>
        <n v="157"/>
        <n v="2506"/>
        <n v="244"/>
        <n v="146"/>
        <n v="955"/>
        <n v="1267"/>
        <n v="26"/>
        <n v="1561"/>
        <n v="1130"/>
        <n v="782"/>
        <n v="2739"/>
        <n v="210"/>
        <n v="3537"/>
        <n v="2107"/>
        <n v="136"/>
        <n v="3318"/>
        <n v="340"/>
        <n v="19"/>
        <n v="886"/>
        <n v="1442"/>
        <n v="35"/>
        <n v="441"/>
        <n v="243"/>
        <n v="65"/>
        <n v="524"/>
        <n v="1989"/>
        <n v="168"/>
        <n v="13"/>
        <n v="82"/>
        <n v="4498"/>
        <n v="40"/>
        <n v="80"/>
        <n v="57"/>
        <n v="43"/>
        <n v="2053"/>
        <n v="808"/>
        <n v="1625"/>
        <n v="4289"/>
        <n v="143"/>
        <n v="1815"/>
        <n v="934"/>
        <n v="397"/>
        <n v="1539"/>
        <n v="2179"/>
        <n v="138"/>
        <n v="931"/>
        <n v="3594"/>
        <n v="5880"/>
        <n v="112"/>
        <n v="943"/>
        <n v="2468"/>
        <n v="2551"/>
        <n v="101"/>
        <n v="62"/>
        <n v="329"/>
        <n v="97"/>
        <n v="1784"/>
        <n v="250"/>
        <n v="238"/>
        <n v="214"/>
        <n v="1884"/>
        <n v="218"/>
        <n v="6465"/>
        <n v="59"/>
        <n v="1335"/>
        <n v="1697"/>
        <n v="261"/>
        <n v="454"/>
        <n v="5512"/>
        <n v="3182"/>
        <n v="2768"/>
        <n v="87"/>
        <n v="1890"/>
        <n v="61"/>
        <n v="1894"/>
        <n v="282"/>
        <n v="116"/>
        <n v="133"/>
        <n v="91"/>
        <n v="546"/>
        <n v="393"/>
        <n v="2062"/>
        <n v="29"/>
        <n v="132"/>
        <n v="254"/>
        <n v="184"/>
        <n v="176"/>
        <n v="137"/>
        <n v="337"/>
        <n v="908"/>
        <n v="10"/>
        <n v="32"/>
        <n v="183"/>
        <n v="1910"/>
        <n v="104"/>
        <n v="72"/>
        <n v="49"/>
        <n v="295"/>
        <n v="245"/>
        <n v="7"/>
        <n v="659"/>
        <n v="803"/>
        <n v="121"/>
        <n v="3742"/>
        <n v="223"/>
        <n v="31"/>
        <n v="108"/>
        <n v="64"/>
        <n v="5168"/>
        <n v="307"/>
        <n v="33"/>
        <n v="2441"/>
        <n v="1385"/>
        <n v="190"/>
        <n v="470"/>
        <n v="253"/>
        <n v="1113"/>
        <n v="2283"/>
        <n v="1072"/>
        <n v="1095"/>
        <n v="1690"/>
        <n v="1297"/>
        <n v="1257"/>
        <n v="328"/>
        <n v="830"/>
        <n v="331"/>
        <n v="25"/>
        <n v="191"/>
        <n v="3483"/>
        <n v="923"/>
        <n v="2013"/>
        <n v="1703"/>
        <n v="23"/>
        <n v="187"/>
        <n v="2875"/>
        <n v="139"/>
        <n v="206"/>
        <n v="5966"/>
        <n v="2176"/>
        <n v="169"/>
        <n v="2106"/>
        <n v="355"/>
        <n v="84"/>
        <n v="155"/>
        <n v="189"/>
        <n v="4799"/>
        <n v="1137"/>
        <n v="1068"/>
        <n v="424"/>
        <n v="145"/>
        <n v="1152"/>
        <n v="151"/>
        <n v="1608"/>
        <n v="3059"/>
        <n v="34"/>
        <n v="1604"/>
        <n v="123"/>
        <n v="941"/>
        <n v="299"/>
        <n v="3015"/>
        <n v="2237"/>
        <n v="435"/>
        <n v="645"/>
        <n v="484"/>
        <n v="714"/>
        <n v="1111"/>
        <n v="1089"/>
        <n v="5497"/>
        <n v="418"/>
        <n v="1439"/>
        <n v="1999"/>
        <n v="5203"/>
        <n v="118"/>
        <n v="205"/>
        <n v="162"/>
        <n v="219"/>
        <n v="2526"/>
        <n v="747"/>
        <n v="2138"/>
        <n v="792"/>
        <n v="1713"/>
        <n v="192"/>
        <n v="247"/>
        <n v="2293"/>
        <n v="3131"/>
        <n v="90"/>
        <n v="439"/>
        <n v="605"/>
        <n v="6286"/>
        <n v="1181"/>
        <n v="39"/>
        <n v="3727"/>
        <n v="1605"/>
        <n v="46"/>
        <n v="2120"/>
        <n v="105"/>
        <n v="2080"/>
        <n v="535"/>
        <n v="2105"/>
        <n v="2436"/>
        <n v="42"/>
        <n v="381"/>
        <n v="194"/>
        <n v="575"/>
        <n v="1120"/>
        <n v="2756"/>
        <n v="173"/>
        <n v="1538"/>
        <n v="9"/>
        <n v="554"/>
        <n v="1572"/>
        <n v="648"/>
        <n v="21"/>
        <n v="2346"/>
        <n v="144"/>
        <n v="595"/>
        <n v="268"/>
        <n v="579"/>
        <n v="2072"/>
        <n v="1796"/>
        <n v="460"/>
        <n v="347"/>
        <n v="2528"/>
        <n v="3657"/>
        <n v="1258"/>
        <n v="362"/>
        <n v="239"/>
        <n v="528"/>
        <n v="846"/>
        <n v="78"/>
        <n v="1773"/>
        <n v="369"/>
        <n v="1979"/>
        <n v="63"/>
        <n v="6080"/>
        <n v="3640"/>
        <n v="2218"/>
        <n v="202"/>
        <n v="140"/>
        <n v="1052"/>
        <n v="1296"/>
        <n v="77"/>
        <n v="395"/>
        <n v="2690"/>
        <n v="156"/>
        <n v="2985"/>
        <n v="762"/>
        <n v="2779"/>
        <n v="1028"/>
        <n v="122"/>
        <n v="221"/>
        <n v="1022"/>
        <n v="3177"/>
        <n v="1790"/>
        <n v="3596"/>
        <n v="5180"/>
        <n v="589"/>
        <n v="2725"/>
        <n v="300"/>
        <n v="3116"/>
        <n v="909"/>
        <n v="1613"/>
        <n v="130"/>
        <n v="1368"/>
        <n v="102"/>
        <n v="4006"/>
        <n v="1629"/>
        <n v="2188"/>
        <n v="2409"/>
        <n v="1140"/>
        <n v="2857"/>
        <n v="160"/>
        <n v="2230"/>
        <n v="316"/>
        <n v="6406"/>
        <n v="723"/>
        <n v="1198"/>
        <n v="2144"/>
        <n v="2693"/>
        <n v="432"/>
        <n v="750"/>
        <n v="3063"/>
        <n v="278"/>
        <n v="1658"/>
        <n v="2266"/>
        <n v="2604"/>
        <n v="45"/>
        <n v="257"/>
        <n v="375"/>
        <n v="2928"/>
        <n v="4697"/>
        <n v="2915"/>
        <n v="602"/>
        <n v="3868"/>
        <n v="409"/>
        <n v="234"/>
        <n v="3016"/>
        <n v="264"/>
        <n v="504"/>
        <n v="14"/>
        <n v="390"/>
        <n v="752"/>
        <n v="1063"/>
        <n v="272"/>
        <n v="419"/>
        <n v="1621"/>
        <n v="1101"/>
        <n v="1073"/>
        <n v="4428"/>
        <n v="1218"/>
        <n v="1170"/>
        <n v="215"/>
        <n v="363"/>
        <n v="2955"/>
        <n v="1657"/>
        <n v="103"/>
        <n v="110"/>
        <n v="926"/>
        <n v="269"/>
        <n v="175"/>
        <n v="69"/>
        <n v="237"/>
        <n v="1748"/>
        <n v="79"/>
        <n v="196"/>
        <n v="889"/>
        <n v="7295"/>
        <n v="2893"/>
        <n v="820"/>
        <n v="2038"/>
        <n v="2025"/>
        <n v="1345"/>
        <n v="125"/>
        <n v="1785"/>
        <n v="656"/>
        <n v="555"/>
        <n v="297"/>
        <n v="3036"/>
        <n v="1596"/>
        <n v="181"/>
        <n v="1121"/>
        <n v="980"/>
        <n v="536"/>
        <n v="1991"/>
        <n v="3388"/>
        <n v="280"/>
        <n v="614"/>
        <n v="366"/>
        <n v="270"/>
        <n v="114"/>
        <n v="3205"/>
        <n v="288"/>
        <n v="148"/>
        <n v="1518"/>
        <n v="1274"/>
        <n v="166"/>
        <n v="235"/>
        <n v="248"/>
        <n v="513"/>
        <n v="150"/>
        <n v="3410"/>
        <n v="216"/>
        <n v="5139"/>
        <n v="2353"/>
        <n v="2201"/>
        <n v="831"/>
        <n v="161"/>
        <n v="3308"/>
        <n v="207"/>
        <n v="859"/>
        <n v="6"/>
        <n v="185"/>
        <n v="1225"/>
        <n v="233"/>
        <n v="2108"/>
        <n v="2805"/>
        <n v="68"/>
        <n v="36"/>
        <n v="2489"/>
        <n v="47"/>
        <n v="279"/>
        <n v="2100"/>
        <n v="252"/>
        <n v="1280"/>
        <n v="22"/>
        <n v="4233"/>
        <n v="119"/>
        <n v="1758"/>
        <n v="1797"/>
        <n v="3533"/>
        <n v="1354"/>
        <n v="172"/>
        <n v="2662"/>
        <n v="225"/>
        <n v="217"/>
        <n v="3272"/>
        <n v="898"/>
        <n v="526"/>
        <n v="2320"/>
        <n v="81"/>
        <n v="1887"/>
        <n v="4358"/>
        <n v="1229"/>
        <n v="2414"/>
        <n v="193"/>
        <n v="1886"/>
        <n v="52"/>
        <n v="1825"/>
        <n v="290"/>
        <n v="1470"/>
        <n v="182"/>
        <n v="1460"/>
        <n v="1221"/>
        <n v="3934"/>
        <n v="462"/>
        <n v="179"/>
        <n v="523"/>
        <n v="141"/>
        <n v="1866"/>
        <n v="255"/>
        <n v="2261"/>
        <n v="2289"/>
        <n v="3777"/>
        <n v="1902"/>
        <n v="976"/>
        <n v="66"/>
        <n v="263"/>
        <n v="1691"/>
        <n v="1559"/>
        <n v="1548"/>
        <n v="266"/>
        <n v="1573"/>
        <n v="93"/>
        <n v="594"/>
        <n v="1681"/>
        <n v="1015"/>
        <n v="742"/>
        <n v="323"/>
        <n v="2326"/>
        <n v="4405"/>
        <n v="480"/>
        <n v="241"/>
        <n v="842"/>
        <n v="2043"/>
        <n v="1122"/>
        <m/>
      </sharedItems>
    </cacheField>
    <cacheField name="average_donation" numFmtId="0">
      <sharedItems containsBlank="1" containsMixedTypes="1" containsNumber="1" minValue="1" maxValue="113.17073170731707"/>
    </cacheField>
    <cacheField name="country" numFmtId="0">
      <sharedItems containsBlank="1" count="8">
        <s v="CA"/>
        <s v="US"/>
        <s v="AU"/>
        <s v="DK"/>
        <s v="GB"/>
        <s v="CH"/>
        <s v="IT"/>
        <m/>
      </sharedItems>
    </cacheField>
    <cacheField name="currency" numFmtId="0">
      <sharedItems containsBlank="1"/>
    </cacheField>
    <cacheField name="launched_at" numFmtId="0">
      <sharedItems containsString="0" containsBlank="1" containsNumber="1" containsInteger="1" minValue="1263016800" maxValue="1580104800" count="880">
        <n v="1448690400"/>
        <n v="1408424400"/>
        <n v="1384668000"/>
        <n v="1565499600"/>
        <n v="1547964000"/>
        <n v="1346130000"/>
        <n v="1505278800"/>
        <n v="1439442000"/>
        <n v="1281330000"/>
        <n v="1379566800"/>
        <n v="1281762000"/>
        <n v="1285045200"/>
        <n v="1571720400"/>
        <n v="1465621200"/>
        <n v="1331013600"/>
        <n v="1575957600"/>
        <n v="1390370400"/>
        <n v="1294812000"/>
        <n v="1536382800"/>
        <n v="1551679200"/>
        <n v="1406523600"/>
        <n v="1313384400"/>
        <n v="1522731600"/>
        <n v="1550124000"/>
        <n v="1403326800"/>
        <n v="1305694800"/>
        <n v="1533013200"/>
        <n v="1443848400"/>
        <n v="1265695200"/>
        <n v="1532062800"/>
        <n v="1558674000"/>
        <n v="1451973600"/>
        <n v="1515564000"/>
        <n v="1412485200"/>
        <n v="1490245200"/>
        <n v="1547877600"/>
        <n v="1298700000"/>
        <n v="1570338000"/>
        <n v="1287378000"/>
        <n v="1361772000"/>
        <n v="1275714000"/>
        <n v="1346734800"/>
        <n v="1309755600"/>
        <n v="1406178000"/>
        <n v="1552798800"/>
        <n v="1478062800"/>
        <n v="1278565200"/>
        <n v="1396069200"/>
        <n v="1435208400"/>
        <n v="1571547600"/>
        <n v="1375333200"/>
        <n v="1332824400"/>
        <n v="1284526800"/>
        <n v="1400562000"/>
        <n v="1520748000"/>
        <n v="1532926800"/>
        <n v="1420869600"/>
        <n v="1504242000"/>
        <n v="1442811600"/>
        <n v="1497243600"/>
        <n v="1342501200"/>
        <n v="1298268000"/>
        <n v="1433480400"/>
        <n v="1493355600"/>
        <n v="1530507600"/>
        <n v="1296108000"/>
        <n v="1428469200"/>
        <n v="1264399200"/>
        <n v="1501131600"/>
        <n v="1292738400"/>
        <n v="1288674000"/>
        <n v="1575093600"/>
        <n v="1435726800"/>
        <n v="1480226400"/>
        <n v="1459054800"/>
        <n v="1531630800"/>
        <n v="1421992800"/>
        <n v="1285563600"/>
        <n v="1523854800"/>
        <n v="1529125200"/>
        <n v="1503982800"/>
        <n v="1511416800"/>
        <n v="1547704800"/>
        <n v="1469682000"/>
        <n v="1343451600"/>
        <n v="1315717200"/>
        <n v="1430715600"/>
        <n v="1299564000"/>
        <n v="1429160400"/>
        <n v="1271307600"/>
        <n v="1456380000"/>
        <n v="1470459600"/>
        <n v="1277269200"/>
        <n v="1350709200"/>
        <n v="1554613200"/>
        <n v="1571029200"/>
        <n v="1299736800"/>
        <n v="1437973200"/>
        <n v="1416895200"/>
        <n v="1319000400"/>
        <n v="1424498400"/>
        <n v="1526274000"/>
        <n v="1287896400"/>
        <n v="1495515600"/>
        <n v="1364878800"/>
        <n v="1567918800"/>
        <n v="1524459600"/>
        <n v="1333688400"/>
        <n v="1389506400"/>
        <n v="1536642000"/>
        <n v="1348290000"/>
        <n v="1408856400"/>
        <n v="1505192400"/>
        <n v="1554786000"/>
        <n v="1510898400"/>
        <n v="1442552400"/>
        <n v="1316667600"/>
        <n v="1390716000"/>
        <n v="1402894800"/>
        <n v="1429246800"/>
        <n v="1417068000"/>
        <n v="1448344800"/>
        <n v="1557723600"/>
        <n v="1537333200"/>
        <n v="1471150800"/>
        <n v="1273640400"/>
        <n v="1282885200"/>
        <n v="1422943200"/>
        <n v="1319605200"/>
        <n v="1385704800"/>
        <n v="1515736800"/>
        <n v="1313125200"/>
        <n v="1308459600"/>
        <n v="1362636000"/>
        <n v="1402117200"/>
        <n v="1286341200"/>
        <n v="1348808400"/>
        <n v="1429592400"/>
        <n v="1519538400"/>
        <n v="1434085200"/>
        <n v="1277701200"/>
        <n v="1560747600"/>
        <n v="1410066000"/>
        <n v="1320732000"/>
        <n v="1465794000"/>
        <n v="1500958800"/>
        <n v="1357020000"/>
        <n v="1544940000"/>
        <n v="1402290000"/>
        <n v="1487311200"/>
        <n v="1350622800"/>
        <n v="1463029200"/>
        <n v="1269493200"/>
        <n v="1570251600"/>
        <n v="1388383200"/>
        <n v="1449554400"/>
        <n v="1553662800"/>
        <n v="1556341200"/>
        <n v="1442984400"/>
        <n v="1544248800"/>
        <n v="1508475600"/>
        <n v="1507438800"/>
        <n v="1501563600"/>
        <n v="1292997600"/>
        <n v="1370840400"/>
        <n v="1550815200"/>
        <n v="1339909200"/>
        <n v="1501736400"/>
        <n v="1395291600"/>
        <n v="1405746000"/>
        <n v="1368853200"/>
        <n v="1444021200"/>
        <n v="1472619600"/>
        <n v="1472878800"/>
        <n v="1289800800"/>
        <n v="1505970000"/>
        <n v="1363496400"/>
        <n v="1269234000"/>
        <n v="1507093200"/>
        <n v="1560574800"/>
        <n v="1284008400"/>
        <n v="1556859600"/>
        <n v="1526187600"/>
        <n v="1400821200"/>
        <n v="1361599200"/>
        <n v="1417500000"/>
        <n v="1457071200"/>
        <n v="1370322000"/>
        <n v="1552366800"/>
        <n v="1403845200"/>
        <n v="1523163600"/>
        <n v="1442206800"/>
        <n v="1532840400"/>
        <n v="1498194000"/>
        <n v="1281070800"/>
        <n v="1436245200"/>
        <n v="1406264400"/>
        <n v="1317531600"/>
        <n v="1484632800"/>
        <n v="1301806800"/>
        <n v="1539752400"/>
        <n v="1267250400"/>
        <n v="1535432400"/>
        <n v="1510207200"/>
        <n v="1462510800"/>
        <n v="1488520800"/>
        <n v="1377579600"/>
        <n v="1576389600"/>
        <n v="1289019600"/>
        <n v="1282194000"/>
        <n v="1550037600"/>
        <n v="1321941600"/>
        <n v="1556427600"/>
        <n v="1320991200"/>
        <n v="1345093200"/>
        <n v="1309496400"/>
        <n v="1340254800"/>
        <n v="1412226000"/>
        <n v="1458104400"/>
        <n v="1411534800"/>
        <n v="1399093200"/>
        <n v="1270702800"/>
        <n v="1431666000"/>
        <n v="1496293200"/>
        <n v="1575612000"/>
        <n v="1369112400"/>
        <n v="1469422800"/>
        <n v="1307854800"/>
        <n v="1503378000"/>
        <n v="1486965600"/>
        <n v="1561438800"/>
        <n v="1398402000"/>
        <n v="1513231200"/>
        <n v="1440824400"/>
        <n v="1397365200"/>
        <n v="1494392400"/>
        <n v="1520143200"/>
        <n v="1405314000"/>
        <n v="1396846800"/>
        <n v="1375678800"/>
        <n v="1482386400"/>
        <n v="1420005600"/>
        <n v="1420178400"/>
        <n v="1355032800"/>
        <n v="1382677200"/>
        <n v="1302238800"/>
        <n v="1487656800"/>
        <n v="1297836000"/>
        <n v="1453615200"/>
        <n v="1362463200"/>
        <n v="1481176800"/>
        <n v="1354946400"/>
        <n v="1282712400"/>
        <n v="1301979600"/>
        <n v="1263016800"/>
        <n v="1360648800"/>
        <n v="1451800800"/>
        <n v="1415340000"/>
        <n v="1351054800"/>
        <n v="1349326800"/>
        <n v="1548914400"/>
        <n v="1291269600"/>
        <n v="1449468000"/>
        <n v="1562734800"/>
        <n v="1505624400"/>
        <n v="1509948000"/>
        <n v="1554526800"/>
        <n v="1334811600"/>
        <n v="1279515600"/>
        <n v="1353909600"/>
        <n v="1535950800"/>
        <n v="1511244000"/>
        <n v="1331445600"/>
        <n v="1464584400"/>
        <n v="1335848400"/>
        <n v="1473483600"/>
        <n v="1479880800"/>
        <n v="1430197200"/>
        <n v="1331701200"/>
        <n v="1438578000"/>
        <n v="1368162000"/>
        <n v="1318654800"/>
        <n v="1331874000"/>
        <n v="1286254800"/>
        <n v="1540530000"/>
        <n v="1381813200"/>
        <n v="1548655200"/>
        <n v="1389679200"/>
        <n v="1456466400"/>
        <n v="1456984800"/>
        <n v="1504069200"/>
        <n v="1424930400"/>
        <n v="1535864400"/>
        <n v="1452146400"/>
        <n v="1470546000"/>
        <n v="1458363600"/>
        <n v="1500008400"/>
        <n v="1338958800"/>
        <n v="1303102800"/>
        <n v="1316581200"/>
        <n v="1270789200"/>
        <n v="1330322400"/>
        <n v="1400907600"/>
        <n v="1574143200"/>
        <n v="1494738000"/>
        <n v="1392357600"/>
        <n v="1281589200"/>
        <n v="1305003600"/>
        <n v="1301634000"/>
        <n v="1290664800"/>
        <n v="1395896400"/>
        <n v="1434862800"/>
        <n v="1451109600"/>
        <n v="1566968400"/>
        <n v="1543557600"/>
        <n v="1481522400"/>
        <n v="1512712800"/>
        <n v="1324274400"/>
        <n v="1364446800"/>
        <n v="1542693600"/>
        <n v="1573797600"/>
        <n v="1292392800"/>
        <n v="1573452000"/>
        <n v="1317790800"/>
        <n v="1501650000"/>
        <n v="1323669600"/>
        <n v="1440738000"/>
        <n v="1374296400"/>
        <n v="1384840800"/>
        <n v="1516600800"/>
        <n v="1436418000"/>
        <n v="1503550800"/>
        <n v="1423634400"/>
        <n v="1487224800"/>
        <n v="1432098000"/>
        <n v="1440392400"/>
        <n v="1446876000"/>
        <n v="1562302800"/>
        <n v="1378184400"/>
        <n v="1485064800"/>
        <n v="1326520800"/>
        <n v="1441256400"/>
        <n v="1533877200"/>
        <n v="1314421200"/>
        <n v="1293861600"/>
        <n v="1507352400"/>
        <n v="1324965600"/>
        <n v="1520229600"/>
        <n v="1482991200"/>
        <n v="1294034400"/>
        <n v="1413608400"/>
        <n v="1286946000"/>
        <n v="1359871200"/>
        <n v="1555304400"/>
        <n v="1423375200"/>
        <n v="1420696800"/>
        <n v="1502946000"/>
        <n v="1547186400"/>
        <n v="1444971600"/>
        <n v="1404622800"/>
        <n v="1526878800"/>
        <n v="1319691600"/>
        <n v="1371963600"/>
        <n v="1433739600"/>
        <n v="1508130000"/>
        <n v="1486706400"/>
        <n v="1553835600"/>
        <n v="1277528400"/>
        <n v="1339477200"/>
        <n v="1325656800"/>
        <n v="1288242000"/>
        <n v="1379048400"/>
        <n v="1294293600"/>
        <n v="1500267600"/>
        <n v="1375074000"/>
        <n v="1323324000"/>
        <n v="1538715600"/>
        <n v="1369285200"/>
        <n v="1525755600"/>
        <n v="1296626400"/>
        <n v="1376629200"/>
        <n v="1572152400"/>
        <n v="1325829600"/>
        <n v="1510639200"/>
        <n v="1528088400"/>
        <n v="1359525600"/>
        <n v="1570942800"/>
        <n v="1466398800"/>
        <n v="1492491600"/>
        <n v="1496034000"/>
        <n v="1388728800"/>
        <n v="1543298400"/>
        <n v="1271739600"/>
        <n v="1326434400"/>
        <n v="1295244000"/>
        <n v="1541221200"/>
        <n v="1336280400"/>
        <n v="1324533600"/>
        <n v="1498366800"/>
        <n v="1498712400"/>
        <n v="1271480400"/>
        <n v="1524027600"/>
        <n v="1438059600"/>
        <n v="1361944800"/>
        <n v="1410584400"/>
        <n v="1297404000"/>
        <n v="1392012000"/>
        <n v="1569733200"/>
        <n v="1529643600"/>
        <n v="1399006800"/>
        <n v="1385359200"/>
        <n v="1480572000"/>
        <n v="1418623200"/>
        <n v="1555736400"/>
        <n v="1442120400"/>
        <n v="1362376800"/>
        <n v="1478408400"/>
        <n v="1498798800"/>
        <n v="1335416400"/>
        <n v="1504328400"/>
        <n v="1285822800"/>
        <n v="1311483600"/>
        <n v="1291356000"/>
        <n v="1355810400"/>
        <n v="1513663200"/>
        <n v="1365915600"/>
        <n v="1551852000"/>
        <n v="1540098000"/>
        <n v="1500440400"/>
        <n v="1278392400"/>
        <n v="1382331600"/>
        <n v="1316754000"/>
        <n v="1518242400"/>
        <n v="1476421200"/>
        <n v="1269752400"/>
        <n v="1419746400"/>
        <n v="1398661200"/>
        <n v="1388469600"/>
        <n v="1518328800"/>
        <n v="1517032800"/>
        <n v="1368594000"/>
        <n v="1448258400"/>
        <n v="1555218000"/>
        <n v="1431925200"/>
        <n v="1335934800"/>
        <n v="1552280400"/>
        <n v="1529989200"/>
        <n v="1418709600"/>
        <n v="1372136400"/>
        <n v="1309064400"/>
        <n v="1425877200"/>
        <n v="1501304400"/>
        <n v="1268287200"/>
        <n v="1412139600"/>
        <n v="1330063200"/>
        <n v="1576130400"/>
        <n v="1407128400"/>
        <n v="1560142800"/>
        <n v="1520575200"/>
        <n v="1492664400"/>
        <n v="1454479200"/>
        <n v="1281934800"/>
        <n v="1573970400"/>
        <n v="1372654800"/>
        <n v="1275886800"/>
        <n v="1561784400"/>
        <n v="1332392400"/>
        <n v="1402376400"/>
        <n v="1495342800"/>
        <n v="1482213600"/>
        <n v="1420092000"/>
        <n v="1458018000"/>
        <n v="1367384400"/>
        <n v="1363064400"/>
        <n v="1343365200"/>
        <n v="1362722400"/>
        <n v="1365483600"/>
        <n v="1336194000"/>
        <n v="1527742800"/>
        <n v="1564030800"/>
        <n v="1404536400"/>
        <n v="1386309600"/>
        <n v="1324620000"/>
        <n v="1493960400"/>
        <n v="1519365600"/>
        <n v="1555650000"/>
        <n v="1471928400"/>
        <n v="1341291600"/>
        <n v="1267682400"/>
        <n v="1272258000"/>
        <n v="1290492000"/>
        <n v="1454652000"/>
        <n v="1385186400"/>
        <n v="1399698000"/>
        <n v="1283230800"/>
        <n v="1384149600"/>
        <n v="1516860000"/>
        <n v="1374642000"/>
        <n v="1534482000"/>
        <n v="1528434000"/>
        <n v="1282626000"/>
        <n v="1535605200"/>
        <n v="1379826000"/>
        <n v="1561957200"/>
        <n v="1525496400"/>
        <n v="1433912400"/>
        <n v="1453442400"/>
        <n v="1378875600"/>
        <n v="1452232800"/>
        <n v="1577253600"/>
        <n v="1537160400"/>
        <n v="1422165600"/>
        <n v="1459486800"/>
        <n v="1369717200"/>
        <n v="1330495200"/>
        <n v="1419055200"/>
        <n v="1480140000"/>
        <n v="1293948000"/>
        <n v="1482127200"/>
        <n v="1396414800"/>
        <n v="1315285200"/>
        <n v="1443762000"/>
        <n v="1456293600"/>
        <n v="1470114000"/>
        <n v="1321596000"/>
        <n v="1318827600"/>
        <n v="1542088800"/>
        <n v="1426395600"/>
        <n v="1321336800"/>
        <n v="1404968400"/>
        <n v="1279170000"/>
        <n v="1294725600"/>
        <n v="1434690000"/>
        <n v="1443416400"/>
        <n v="1575698400"/>
        <n v="1509512400"/>
        <n v="1299823200"/>
        <n v="1322719200"/>
        <n v="1312693200"/>
        <n v="1393394400"/>
        <n v="1304053200"/>
        <n v="1329717600"/>
        <n v="1335330000"/>
        <n v="1268888400"/>
        <n v="1289973600"/>
        <n v="1436072400"/>
        <n v="1419141600"/>
        <n v="1279083600"/>
        <n v="1401426000"/>
        <n v="1395810000"/>
        <n v="1467003600"/>
        <n v="1268715600"/>
        <n v="1457157600"/>
        <n v="1276578000"/>
        <n v="1423720800"/>
        <n v="1375160400"/>
        <n v="1555563600"/>
        <n v="1295676000"/>
        <n v="1457330400"/>
        <n v="1395550800"/>
        <n v="1547618400"/>
        <n v="1355637600"/>
        <n v="1374728400"/>
        <n v="1287810000"/>
        <n v="1503723600"/>
        <n v="1484114400"/>
        <n v="1461906000"/>
        <n v="1379653200"/>
        <n v="1401858000"/>
        <n v="1367470800"/>
        <n v="1304658000"/>
        <n v="1467954000"/>
        <n v="1473742800"/>
        <n v="1523768400"/>
        <n v="1437022800"/>
        <n v="1580104800"/>
        <n v="1285650000"/>
        <n v="1276664400"/>
        <n v="1286168400"/>
        <n v="1467781200"/>
        <n v="1556686800"/>
        <n v="1553576400"/>
        <n v="1414904400"/>
        <n v="1490418000"/>
        <n v="1360389600"/>
        <n v="1326866400"/>
        <n v="1479103200"/>
        <n v="1280206800"/>
        <n v="1532754000"/>
        <n v="1453096800"/>
        <n v="1487570400"/>
        <n v="1545026400"/>
        <n v="1488348000"/>
        <n v="1545112800"/>
        <n v="1537938000"/>
        <n v="1363150800"/>
        <n v="1523250000"/>
        <n v="1499317200"/>
        <n v="1287550800"/>
        <n v="1404795600"/>
        <n v="1393048800"/>
        <n v="1470373200"/>
        <n v="1460091600"/>
        <n v="1488434400"/>
        <n v="1514440800"/>
        <n v="1514354400"/>
        <n v="1440910800"/>
        <n v="1440133200"/>
        <n v="1332910800"/>
        <n v="1544335200"/>
        <n v="1286427600"/>
        <n v="1310187600"/>
        <n v="1377838800"/>
        <n v="1410325200"/>
        <n v="1343797200"/>
        <n v="1498453200"/>
        <n v="1280552400"/>
        <n v="1521608400"/>
        <n v="1460696400"/>
        <n v="1313730000"/>
        <n v="1568178000"/>
        <n v="1348635600"/>
        <n v="1468126800"/>
        <n v="1571374800"/>
        <n v="1576303200"/>
        <n v="1324447200"/>
        <n v="1386741600"/>
        <n v="1537074000"/>
        <n v="1277787600"/>
        <n v="1440306000"/>
        <n v="1522126800"/>
        <n v="1489298400"/>
        <n v="1547100000"/>
        <n v="1383022800"/>
        <n v="1322373600"/>
        <n v="1349240400"/>
        <n v="1562648400"/>
        <n v="1508216400"/>
        <n v="1511762400"/>
        <n v="1447480800"/>
        <n v="1429506000"/>
        <n v="1522472400"/>
        <n v="1322114400"/>
        <n v="1301202000"/>
        <n v="1374469200"/>
        <n v="1334984400"/>
        <n v="1467608400"/>
        <n v="1546754400"/>
        <n v="1495429200"/>
        <n v="1531544400"/>
        <n v="1471842000"/>
        <n v="1281157200"/>
        <n v="1373432400"/>
        <n v="1313989200"/>
        <n v="1371445200"/>
        <n v="1338267600"/>
        <n v="1519192800"/>
        <n v="1522818000"/>
        <n v="1456898400"/>
        <n v="1413954000"/>
        <n v="1416031200"/>
        <n v="1287982800"/>
        <n v="1464152400"/>
        <n v="1359957600"/>
        <n v="1432357200"/>
        <n v="1500786000"/>
        <n v="1490158800"/>
        <n v="1485583200"/>
        <n v="1459314000"/>
        <n v="1424412000"/>
        <n v="1478844000"/>
        <n v="1416117600"/>
        <n v="1340946000"/>
        <n v="1486101600"/>
        <n v="1274590800"/>
        <n v="1263880800"/>
        <n v="1445403600"/>
        <n v="1275195600"/>
        <n v="1318136400"/>
        <n v="1283403600"/>
        <n v="1267423200"/>
        <n v="1412744400"/>
        <n v="1277960400"/>
        <n v="1458190800"/>
        <n v="1280984400"/>
        <n v="1351400400"/>
        <n v="1421733600"/>
        <n v="1305176400"/>
        <n v="1414126800"/>
        <n v="1517810400"/>
        <n v="1564635600"/>
        <n v="1500699600"/>
        <n v="1354082400"/>
        <n v="1336453200"/>
        <n v="1305262800"/>
        <n v="1492232400"/>
        <n v="1444107600"/>
        <n v="1376542800"/>
        <n v="1397451600"/>
        <n v="1548482400"/>
        <n v="1549692000"/>
        <n v="1492059600"/>
        <n v="1463979600"/>
        <n v="1415253600"/>
        <n v="1562216400"/>
        <n v="1313211600"/>
        <n v="1439528400"/>
        <n v="1469163600"/>
        <n v="1288501200"/>
        <n v="1298959200"/>
        <n v="1387260000"/>
        <n v="1457244000"/>
        <n v="1305954000"/>
        <n v="1401166800"/>
        <n v="1266127200"/>
        <n v="1481436000"/>
        <n v="1372222800"/>
        <n v="1513922400"/>
        <n v="1477976400"/>
        <n v="1407474000"/>
        <n v="1546149600"/>
        <n v="1338440400"/>
        <n v="1454133600"/>
        <n v="1577772000"/>
        <n v="1548568800"/>
        <n v="1514872800"/>
        <n v="1330927200"/>
        <n v="1571115600"/>
        <n v="1463461200"/>
        <n v="1344920400"/>
        <n v="1511848800"/>
        <n v="1452319200"/>
        <n v="1346043600"/>
        <n v="1464325200"/>
        <n v="1511935200"/>
        <n v="1556946000"/>
        <n v="1548050400"/>
        <n v="1353736800"/>
        <n v="1488261600"/>
        <n v="1393567200"/>
        <n v="1276923600"/>
        <n v="1292220000"/>
        <n v="1304398800"/>
        <n v="1433826000"/>
        <n v="1514959200"/>
        <n v="1332738000"/>
        <n v="1445490000"/>
        <n v="1297663200"/>
        <n v="1425103200"/>
        <n v="1265349600"/>
        <n v="1538024400"/>
        <n v="1395032400"/>
        <n v="1405486800"/>
        <n v="1455861600"/>
        <n v="1529038800"/>
        <n v="1535259600"/>
        <n v="1327212000"/>
        <n v="1526360400"/>
        <n v="1532149200"/>
        <n v="1515304800"/>
        <n v="1276318800"/>
        <n v="1328767200"/>
        <n v="1321682400"/>
        <n v="1310792400"/>
        <n v="1308546000"/>
        <n v="1574056800"/>
        <n v="1308373200"/>
        <n v="1335243600"/>
        <n v="1328421600"/>
        <n v="1524286800"/>
        <n v="1362117600"/>
        <n v="1550556000"/>
        <n v="1269147600"/>
        <n v="1312174800"/>
        <n v="1434517200"/>
        <n v="1471582800"/>
        <n v="1410757200"/>
        <n v="1304830800"/>
        <n v="1539061200"/>
        <n v="1381554000"/>
        <n v="1277096400"/>
        <n v="1389160800"/>
        <n v="1271998800"/>
        <n v="1294898400"/>
        <n v="1559970000"/>
        <n v="1469509200"/>
        <n v="1579068000"/>
        <n v="1487743200"/>
        <n v="1563685200"/>
        <n v="1421820000"/>
        <n v="1274763600"/>
        <n v="1399179600"/>
        <n v="1275800400"/>
        <n v="1282798800"/>
        <n v="1437109200"/>
        <n v="1491886800"/>
        <n v="1394600400"/>
        <n v="1561352400"/>
        <n v="1322892000"/>
        <n v="1274418000"/>
        <n v="1434344400"/>
        <n v="1373518800"/>
        <n v="1517637600"/>
        <n v="1310619600"/>
        <n v="1576476000"/>
        <n v="1381122000"/>
        <n v="1411102800"/>
        <n v="1531803600"/>
        <n v="1494651600"/>
        <n v="1303880400"/>
        <n v="1421906400"/>
        <n v="1568005200"/>
        <n v="1346821200"/>
        <n v="1557637200"/>
        <n v="1375592400"/>
        <n v="1418882400"/>
        <n v="1309237200"/>
        <n v="1507957200"/>
        <n v="1549519200"/>
        <n v="1329026400"/>
        <n v="1572498000"/>
        <n v="1506056400"/>
        <n v="1342069200"/>
        <n v="1388296800"/>
        <n v="1493787600"/>
        <n v="1424844000"/>
        <n v="1403931600"/>
        <n v="1394514000"/>
        <n v="1365397200"/>
        <n v="1456120800"/>
        <n v="1437714000"/>
        <n v="1563771600"/>
        <n v="1448517600"/>
        <n v="1528779600"/>
        <n v="1304744400"/>
        <n v="1354341600"/>
        <n v="1294552800"/>
        <n v="1295935200"/>
        <n v="1333602000"/>
        <n v="1308200400"/>
        <n v="1411707600"/>
        <n v="1418364000"/>
        <n v="1429333200"/>
        <n v="1555390800"/>
        <n v="1482732000"/>
        <n v="1470718800"/>
        <n v="1450591200"/>
        <n v="1353823200"/>
        <n v="1450764000"/>
        <n v="1329372000"/>
        <n v="1454911200"/>
        <n v="1297922400"/>
        <n v="1384408800"/>
        <n v="1299304800"/>
        <n v="1431320400"/>
        <n v="1497502800"/>
        <n v="1576994400"/>
        <n v="1304917200"/>
        <n v="1381208400"/>
        <n v="1401685200"/>
        <n v="1291960800"/>
        <n v="1448776800"/>
        <n v="1296194400"/>
        <n v="1517983200"/>
        <n v="1478930400"/>
        <n v="1446181200"/>
        <n v="1514181600"/>
        <n v="1311051600"/>
        <n v="1564894800"/>
        <n v="1493269200"/>
        <n v="1411621200"/>
        <n v="1525669200"/>
        <n v="1450936800"/>
        <n v="1413522000"/>
        <n v="1541307600"/>
        <n v="1357106400"/>
        <n v="1390197600"/>
        <n v="1265868000"/>
        <n v="1467176400"/>
        <m/>
      </sharedItems>
    </cacheField>
    <cacheField name="deadline" numFmtId="0">
      <sharedItems containsString="0" containsBlank="1" containsNumber="1" containsInteger="1" minValue="1263016800" maxValue="1581314400"/>
    </cacheField>
    <cacheField name="staff_pick" numFmtId="0">
      <sharedItems containsBlank="1"/>
    </cacheField>
    <cacheField name="spotlight" numFmtId="0">
      <sharedItems containsBlank="1"/>
    </cacheField>
    <cacheField name="category" numFmtId="0">
      <sharedItems containsBlank="1" count="10">
        <s v="food"/>
        <s v="music"/>
        <s v="technology"/>
        <s v="theater"/>
        <s v="film &amp; video"/>
        <s v="publishing"/>
        <s v="games"/>
        <s v="photography"/>
        <s v="journalism"/>
        <m/>
      </sharedItems>
    </cacheField>
    <cacheField name="sub-category" numFmtId="0">
      <sharedItems containsBlank="1" count="25">
        <s v="food trucks"/>
        <s v="rock"/>
        <s v="web"/>
        <s v="plays"/>
        <s v="documentary"/>
        <s v="electric music"/>
        <s v="drama"/>
        <s v="indie rock"/>
        <s v="wearables"/>
        <s v="nonfiction"/>
        <s v="animation"/>
        <s v="video games"/>
        <s v="shorts"/>
        <s v="fiction"/>
        <s v="photography books"/>
        <s v="radio &amp; podcasts"/>
        <s v="metal"/>
        <s v="jazz"/>
        <s v="translations"/>
        <s v="television"/>
        <s v="mobile games"/>
        <s v="world music"/>
        <s v="science fiction"/>
        <s v="audio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ke Luc" refreshedDate="45524.768102314818" backgroundQuery="1" createdVersion="8" refreshedVersion="8" minRefreshableVersion="3" recordCount="0" supportSubquery="1" supportAdvancedDrill="1" xr:uid="{86E90965-3731-401B-B361-9A706CE26EF4}">
  <cacheSource type="external" connectionId="1"/>
  <cacheFields count="5">
    <cacheField name="[Measures].[Count of outcome 2]" caption="Count of outcome 2" numFmtId="0" hierarchy="44" level="32767"/>
    <cacheField name="[Range 1].[outcome].[outcome]" caption="outcome" numFmtId="0" hierarchy="23" level="1">
      <sharedItems count="4">
        <s v="canceled"/>
        <s v="failed"/>
        <s v="successful"/>
        <s v="live" u="1"/>
      </sharedItems>
    </cacheField>
    <cacheField name="[Range 1].[category].[category]" caption="category" numFmtId="0" hierarchy="34" level="1">
      <sharedItems containsSemiMixedTypes="0" containsNonDate="0" containsString="0"/>
    </cacheField>
    <cacheField name="[Range 1].[date created (Year)].[date created (Year)]" caption="date created (Year)" numFmtId="0" hierarchy="36" level="1">
      <sharedItems containsSemiMixedTypes="0" containsNonDate="0" containsString="0"/>
    </cacheField>
    <cacheField name="[Range 1].[date created (Month)].[date created (Month)]" caption="date created (Month)" numFmtId="0" hierarchy="3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5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20" unbalanced="0"/>
    <cacheHierarchy uniqueName="[Range].[pledged]" caption="pledged" attribute="1" defaultMemberUniqueName="[Range].[pledged].[All]" allUniqueName="[Range].[pledged].[All]" dimensionUniqueName="[Range]" displayFolder="" count="0" memberValueDatatype="20" unbalanced="0"/>
    <cacheHierarchy uniqueName="[Range].[percent_funded]" caption="percent_funded" attribute="1" defaultMemberUniqueName="[Range].[percent_funded].[All]" allUniqueName="[Range].[percent_funded].[All]" dimensionUniqueName="[Range]" displayFolder="" count="0" memberValueDatatype="5" unbalanced="0"/>
    <cacheHierarchy uniqueName="[Range].[outcome]" caption="outcome" attribute="1" defaultMemberUniqueName="[Range].[outcome].[All]" allUniqueName="[Range].[outcome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_donation]" caption="average_donation" attribute="1" defaultMemberUniqueName="[Range].[average_donation].[All]" allUniqueName="[Range].[average_donation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20" unbalanced="0"/>
    <cacheHierarchy uniqueName="[Range 1].[pledged]" caption="pledged" attribute="1" defaultMemberUniqueName="[Range 1].[pledged].[All]" allUniqueName="[Range 1].[pledged].[All]" dimensionUniqueName="[Range 1]" displayFolder="" count="0" memberValueDatatype="20" unbalanced="0"/>
    <cacheHierarchy uniqueName="[Range 1].[percent_funded]" caption="percent_funded" attribute="1" defaultMemberUniqueName="[Range 1].[percent_funded].[All]" allUniqueName="[Range 1].[percent_funded].[All]" dimensionUniqueName="[Range 1]" displayFolder="" count="0" memberValueDatatype="5" unbalanced="0"/>
    <cacheHierarchy uniqueName="[Range 1].[outcome]" caption="outcome" attribute="1" defaultMemberUniqueName="[Range 1].[outcome].[All]" allUniqueName="[Range 1].[outcome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average_donation]" caption="average_donation" attribute="1" defaultMemberUniqueName="[Range 1].[average_donation].[All]" allUniqueName="[Range 1].[average_donation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date created]" caption="date created" attribute="1" time="1" defaultMemberUniqueName="[Range 1].[date created].[All]" allUniqueName="[Range 1].[date created].[All]" dimensionUniqueName="[Range 1]" displayFolder="" count="2" memberValueDatatype="7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date ended]" caption="date ended" attribute="1" time="1" defaultMemberUniqueName="[Range 1].[date ended].[All]" allUniqueName="[Range 1].[date ended].[All]" dimensionUniqueName="[Range 1]" displayFolder="" count="0" memberValueDatatype="7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(Year)]" caption="date created (Year)" attribute="1" defaultMemberUniqueName="[Range 1].[date created (Year)].[All]" allUniqueName="[Range 1].[date created (Year)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date created (Quarter)]" caption="date created (Quarter)" attribute="1" defaultMemberUniqueName="[Range 1].[date created (Quarter)].[All]" allUniqueName="[Range 1].[date created (Quarter)].[All]" dimensionUniqueName="[Range 1]" displayFolder="" count="2" memberValueDatatype="130" unbalanced="0"/>
    <cacheHierarchy uniqueName="[Range 1].[date created (Month)]" caption="date created (Month)" attribute="1" defaultMemberUniqueName="[Range 1].[date created (Month)].[All]" allUniqueName="[Range 1].[date created (Month)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date created (Month Index)]" caption="date created (Month Index)" attribute="1" defaultMemberUniqueName="[Range 1].[date created (Month Index)].[All]" allUniqueName="[Range 1].[date created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outcome]" caption="Count of outcome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utcome 2]" caption="Count of outcome 2" measure="1" displayFolder="" measureGroup="Range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ke Luc" refreshedDate="45526.895280439814" backgroundQuery="1" createdVersion="8" refreshedVersion="8" minRefreshableVersion="3" recordCount="0" supportSubquery="1" supportAdvancedDrill="1" xr:uid="{2A678577-0ABA-404F-8F26-2256EC73352F}">
  <cacheSource type="external" connectionId="1"/>
  <cacheFields count="5">
    <cacheField name="[Range].[country].[country]" caption="country" numFmtId="0" hierarchy="9" level="1">
      <sharedItems containsSemiMixedTypes="0" containsNonDate="0" containsString="0"/>
    </cacheField>
    <cacheField name="[Range].[category].[category]" caption="category" numFmtId="0" hierarchy="15" level="1">
      <sharedItems containsSemiMixedTypes="0" containsNonDate="0" containsString="0"/>
    </cacheField>
    <cacheField name="[Range].[sub-category].[sub-category]" caption="sub-category" numFmtId="0" hierarchy="16" level="1">
      <sharedItems count="24">
        <s v="animation"/>
        <s v="audio"/>
        <s v="documentary"/>
        <s v="drama"/>
        <s v="electric music"/>
        <s v="fiction"/>
        <s v="food trucks"/>
        <s v="indie rock"/>
        <s v="jazz"/>
        <s v="metal"/>
        <s v="mobile games"/>
        <s v="nonfiction"/>
        <s v="photography books"/>
        <s v="plays"/>
        <s v="radio &amp; podcasts"/>
        <s v="rock"/>
        <s v="science fiction"/>
        <s v="shorts"/>
        <s v="television"/>
        <s v="translations"/>
        <s v="video games"/>
        <s v="wearables"/>
        <s v="web"/>
        <s v="world music"/>
      </sharedItems>
    </cacheField>
    <cacheField name="[Measures].[Count of outcome]" caption="Count of outcome" numFmtId="0" hierarchy="43" level="32767"/>
    <cacheField name="[Range].[outcome].[outcome]" caption="outcome" numFmtId="0" hierarchy="6" level="1">
      <sharedItems count="4">
        <s v="canceled"/>
        <s v="failed"/>
        <s v="live"/>
        <s v="successful"/>
      </sharedItems>
    </cacheField>
  </cacheFields>
  <cacheHierarchies count="45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20" unbalanced="0"/>
    <cacheHierarchy uniqueName="[Range].[pledged]" caption="pledged" attribute="1" defaultMemberUniqueName="[Range].[pledged].[All]" allUniqueName="[Range].[pledged].[All]" dimensionUniqueName="[Range]" displayFolder="" count="0" memberValueDatatype="20" unbalanced="0"/>
    <cacheHierarchy uniqueName="[Range].[percent_funded]" caption="percent_funded" attribute="1" defaultMemberUniqueName="[Range].[percent_funded].[All]" allUniqueName="[Range].[percent_funded].[All]" dimensionUniqueName="[Range]" displayFolder="" count="0" memberValueDatatype="5" unbalanced="0"/>
    <cacheHierarchy uniqueName="[Range].[outcome]" caption="outcome" attribute="1" defaultMemberUniqueName="[Range].[outcome].[All]" allUniqueName="[Range].[outcome].[All]" dimensionUniqueName="[Range]" displayFolder="" count="2" memberValueDatatype="130" unbalanced="0">
      <fieldsUsage count="2">
        <fieldUsage x="-1"/>
        <fieldUsage x="4"/>
      </fieldsUsage>
    </cacheHierarchy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_donation]" caption="average_donation" attribute="1" defaultMemberUniqueName="[Range].[average_donation].[All]" allUniqueName="[Range].[average_donation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20" unbalanced="0"/>
    <cacheHierarchy uniqueName="[Range 1].[pledged]" caption="pledged" attribute="1" defaultMemberUniqueName="[Range 1].[pledged].[All]" allUniqueName="[Range 1].[pledged].[All]" dimensionUniqueName="[Range 1]" displayFolder="" count="0" memberValueDatatype="20" unbalanced="0"/>
    <cacheHierarchy uniqueName="[Range 1].[percent_funded]" caption="percent_funded" attribute="1" defaultMemberUniqueName="[Range 1].[percent_funded].[All]" allUniqueName="[Range 1].[percent_funded].[All]" dimensionUniqueName="[Range 1]" displayFolder="" count="0" memberValueDatatype="5" unbalanced="0"/>
    <cacheHierarchy uniqueName="[Range 1].[outcome]" caption="outcome" attribute="1" defaultMemberUniqueName="[Range 1].[outcome].[All]" allUniqueName="[Range 1].[outcome].[All]" dimensionUniqueName="[Range 1]" displayFolder="" count="0" memberValueDatatype="130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average_donation]" caption="average_donation" attribute="1" defaultMemberUniqueName="[Range 1].[average_donation].[All]" allUniqueName="[Range 1].[average_donation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date created]" caption="date created" attribute="1" time="1" defaultMemberUniqueName="[Range 1].[date created].[All]" allUniqueName="[Range 1].[date created].[All]" dimensionUniqueName="[Range 1]" displayFolder="" count="0" memberValueDatatype="7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date ended]" caption="date ended" attribute="1" time="1" defaultMemberUniqueName="[Range 1].[date ended].[All]" allUniqueName="[Range 1].[date ended].[All]" dimensionUniqueName="[Range 1]" displayFolder="" count="0" memberValueDatatype="7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(Year)]" caption="date created (Year)" attribute="1" defaultMemberUniqueName="[Range 1].[date created (Year)].[All]" allUniqueName="[Range 1].[date created (Year)].[All]" dimensionUniqueName="[Range 1]" displayFolder="" count="0" memberValueDatatype="130" unbalanced="0"/>
    <cacheHierarchy uniqueName="[Range 1].[date created (Quarter)]" caption="date created (Quarter)" attribute="1" defaultMemberUniqueName="[Range 1].[date created (Quarter)].[All]" allUniqueName="[Range 1].[date created (Quarter)].[All]" dimensionUniqueName="[Range 1]" displayFolder="" count="0" memberValueDatatype="130" unbalanced="0"/>
    <cacheHierarchy uniqueName="[Range 1].[date created (Month)]" caption="date created (Month)" attribute="1" defaultMemberUniqueName="[Range 1].[date created (Month)].[All]" allUniqueName="[Range 1].[date created (Month)].[All]" dimensionUniqueName="[Range 1]" displayFolder="" count="0" memberValueDatatype="130" unbalanced="0"/>
    <cacheHierarchy uniqueName="[Range 1].[date created (Month Index)]" caption="date created (Month Index)" attribute="1" defaultMemberUniqueName="[Range 1].[date created (Month Index)].[All]" allUniqueName="[Range 1].[date created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outcome]" caption="Count of outco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utcome 2]" caption="Count of outcome 2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1">
  <r>
    <n v="0"/>
    <s v="Baldwin, Riley and Jackson"/>
    <s v="Pre-emptive tertiary standardization"/>
    <n v="100"/>
    <n v="0"/>
    <n v="0"/>
    <x v="0"/>
    <x v="0"/>
    <e v="#DIV/0!"/>
    <x v="0"/>
    <s v="CAD"/>
    <x v="0"/>
    <n v="1450159200"/>
    <b v="0"/>
    <b v="0"/>
    <x v="0"/>
    <x v="0"/>
  </r>
  <r>
    <n v="1"/>
    <s v="Odom Inc"/>
    <s v="Managed bottom-line architecture"/>
    <n v="1400"/>
    <n v="14560"/>
    <n v="1040"/>
    <x v="1"/>
    <x v="1"/>
    <n v="92.151898734177209"/>
    <x v="1"/>
    <s v="USD"/>
    <x v="1"/>
    <n v="1408597200"/>
    <b v="0"/>
    <b v="1"/>
    <x v="1"/>
    <x v="1"/>
  </r>
  <r>
    <n v="2"/>
    <s v="Melton, Robinson and Fritz"/>
    <s v="Function-based leadingedge pricing structure"/>
    <n v="108400"/>
    <n v="142523"/>
    <n v="131.47878228782287"/>
    <x v="1"/>
    <x v="2"/>
    <n v="100.01614035087719"/>
    <x v="2"/>
    <s v="AUD"/>
    <x v="2"/>
    <n v="1384840800"/>
    <b v="0"/>
    <b v="0"/>
    <x v="2"/>
    <x v="2"/>
  </r>
  <r>
    <n v="3"/>
    <s v="Mcdonald, Gonzalez and Ross"/>
    <s v="Vision-oriented fresh-thinking conglomeration"/>
    <n v="4200"/>
    <n v="2477"/>
    <n v="58.976190476190474"/>
    <x v="0"/>
    <x v="3"/>
    <n v="103.20833333333333"/>
    <x v="1"/>
    <s v="USD"/>
    <x v="3"/>
    <n v="1568955600"/>
    <b v="0"/>
    <b v="0"/>
    <x v="1"/>
    <x v="1"/>
  </r>
  <r>
    <n v="4"/>
    <s v="Larson-Little"/>
    <s v="Proactive foreground core"/>
    <n v="7600"/>
    <n v="5265"/>
    <n v="69.276315789473685"/>
    <x v="0"/>
    <x v="4"/>
    <n v="99.339622641509436"/>
    <x v="1"/>
    <s v="USD"/>
    <x v="4"/>
    <n v="1548309600"/>
    <b v="0"/>
    <b v="0"/>
    <x v="3"/>
    <x v="3"/>
  </r>
  <r>
    <n v="5"/>
    <s v="Harris Group"/>
    <s v="Open-source optimizing database"/>
    <n v="7600"/>
    <n v="13195"/>
    <n v="173.61842105263159"/>
    <x v="1"/>
    <x v="5"/>
    <n v="75.833333333333329"/>
    <x v="3"/>
    <s v="DKK"/>
    <x v="5"/>
    <n v="1347080400"/>
    <b v="0"/>
    <b v="0"/>
    <x v="3"/>
    <x v="3"/>
  </r>
  <r>
    <n v="6"/>
    <s v="Ortiz, Coleman and Mitchell"/>
    <s v="Operative upward-trending algorithm"/>
    <n v="5200"/>
    <n v="1090"/>
    <n v="20.96153846153846"/>
    <x v="0"/>
    <x v="6"/>
    <n v="60.555555555555557"/>
    <x v="4"/>
    <s v="GBP"/>
    <x v="6"/>
    <n v="1505365200"/>
    <b v="0"/>
    <b v="0"/>
    <x v="4"/>
    <x v="4"/>
  </r>
  <r>
    <n v="7"/>
    <s v="Carter-Guzman"/>
    <s v="Centralized cohesive challenge"/>
    <n v="4500"/>
    <n v="14741"/>
    <n v="327.57777777777778"/>
    <x v="1"/>
    <x v="7"/>
    <n v="64.93832599118943"/>
    <x v="3"/>
    <s v="DKK"/>
    <x v="7"/>
    <n v="1439614800"/>
    <b v="0"/>
    <b v="0"/>
    <x v="3"/>
    <x v="3"/>
  </r>
  <r>
    <n v="8"/>
    <s v="Nunez-Richards"/>
    <s v="Exclusive attitude-oriented intranet"/>
    <n v="110100"/>
    <n v="21946"/>
    <n v="19.932788374205266"/>
    <x v="2"/>
    <x v="8"/>
    <n v="30.997175141242938"/>
    <x v="3"/>
    <s v="DKK"/>
    <x v="8"/>
    <n v="1281502800"/>
    <b v="0"/>
    <b v="0"/>
    <x v="3"/>
    <x v="3"/>
  </r>
  <r>
    <n v="9"/>
    <s v="Rangel, Holt and Jones"/>
    <s v="Open-source fresh-thinking model"/>
    <n v="6200"/>
    <n v="3208"/>
    <n v="51.741935483870968"/>
    <x v="0"/>
    <x v="9"/>
    <n v="72.909090909090907"/>
    <x v="1"/>
    <s v="USD"/>
    <x v="9"/>
    <n v="1383804000"/>
    <b v="0"/>
    <b v="0"/>
    <x v="1"/>
    <x v="5"/>
  </r>
  <r>
    <n v="10"/>
    <s v="Green Ltd"/>
    <s v="Monitored empowering installation"/>
    <n v="5200"/>
    <n v="13838"/>
    <n v="266.11538461538464"/>
    <x v="1"/>
    <x v="10"/>
    <n v="62.9"/>
    <x v="1"/>
    <s v="USD"/>
    <x v="10"/>
    <n v="1285909200"/>
    <b v="0"/>
    <b v="0"/>
    <x v="4"/>
    <x v="6"/>
  </r>
  <r>
    <n v="11"/>
    <s v="Perez, Johnson and Gardner"/>
    <s v="Grass-roots zero administration system engine"/>
    <n v="6300"/>
    <n v="3030"/>
    <n v="48.095238095238095"/>
    <x v="0"/>
    <x v="11"/>
    <n v="112.22222222222223"/>
    <x v="1"/>
    <s v="USD"/>
    <x v="11"/>
    <n v="1285563600"/>
    <b v="0"/>
    <b v="1"/>
    <x v="3"/>
    <x v="3"/>
  </r>
  <r>
    <n v="12"/>
    <s v="Kim Ltd"/>
    <s v="Assimilated hybrid intranet"/>
    <n v="6300"/>
    <n v="5629"/>
    <n v="89.349206349206355"/>
    <x v="0"/>
    <x v="12"/>
    <n v="102.34545454545454"/>
    <x v="1"/>
    <s v="USD"/>
    <x v="12"/>
    <n v="1572411600"/>
    <b v="0"/>
    <b v="0"/>
    <x v="4"/>
    <x v="6"/>
  </r>
  <r>
    <n v="13"/>
    <s v="Walker, Taylor and Coleman"/>
    <s v="Multi-tiered directional open architecture"/>
    <n v="4200"/>
    <n v="10295"/>
    <n v="245.11904761904762"/>
    <x v="1"/>
    <x v="13"/>
    <n v="105.05102040816327"/>
    <x v="1"/>
    <s v="USD"/>
    <x v="13"/>
    <n v="1466658000"/>
    <b v="0"/>
    <b v="0"/>
    <x v="1"/>
    <x v="7"/>
  </r>
  <r>
    <n v="14"/>
    <s v="Rodriguez, Rose and Stewart"/>
    <s v="Cloned directional synergy"/>
    <n v="28200"/>
    <n v="18829"/>
    <n v="66.769503546099287"/>
    <x v="0"/>
    <x v="14"/>
    <n v="94.144999999999996"/>
    <x v="1"/>
    <s v="USD"/>
    <x v="14"/>
    <n v="1333342800"/>
    <b v="0"/>
    <b v="0"/>
    <x v="1"/>
    <x v="7"/>
  </r>
  <r>
    <n v="15"/>
    <s v="Wright, Hunt and Rowe"/>
    <s v="Extended eco-centric pricing structure"/>
    <n v="81200"/>
    <n v="38414"/>
    <n v="47.307881773399018"/>
    <x v="0"/>
    <x v="15"/>
    <n v="84.986725663716811"/>
    <x v="1"/>
    <s v="USD"/>
    <x v="15"/>
    <n v="1576303200"/>
    <b v="0"/>
    <b v="0"/>
    <x v="2"/>
    <x v="8"/>
  </r>
  <r>
    <n v="16"/>
    <s v="Hines Inc"/>
    <s v="Cross-platform systemic adapter"/>
    <n v="1700"/>
    <n v="11041"/>
    <n v="649.47058823529414"/>
    <x v="1"/>
    <x v="16"/>
    <n v="110.41"/>
    <x v="1"/>
    <s v="USD"/>
    <x v="16"/>
    <n v="1392271200"/>
    <b v="0"/>
    <b v="0"/>
    <x v="5"/>
    <x v="9"/>
  </r>
  <r>
    <n v="17"/>
    <s v="Cochran-Nguyen"/>
    <s v="Seamless 4thgeneration methodology"/>
    <n v="84600"/>
    <n v="134845"/>
    <n v="159.39125295508273"/>
    <x v="1"/>
    <x v="17"/>
    <n v="107.96236989591674"/>
    <x v="1"/>
    <s v="USD"/>
    <x v="17"/>
    <n v="1294898400"/>
    <b v="0"/>
    <b v="0"/>
    <x v="4"/>
    <x v="10"/>
  </r>
  <r>
    <n v="18"/>
    <s v="Johnson-Gould"/>
    <s v="Exclusive needs-based adapter"/>
    <n v="9100"/>
    <n v="6089"/>
    <n v="66.912087912087912"/>
    <x v="3"/>
    <x v="18"/>
    <n v="45.103703703703701"/>
    <x v="1"/>
    <s v="USD"/>
    <x v="18"/>
    <n v="1537074000"/>
    <b v="0"/>
    <b v="0"/>
    <x v="3"/>
    <x v="3"/>
  </r>
  <r>
    <n v="19"/>
    <s v="Perez-Hess"/>
    <s v="Down-sized cohesive archive"/>
    <n v="62500"/>
    <n v="30331"/>
    <n v="48.529600000000002"/>
    <x v="0"/>
    <x v="19"/>
    <n v="45.001483679525222"/>
    <x v="1"/>
    <s v="USD"/>
    <x v="19"/>
    <n v="1553490000"/>
    <b v="0"/>
    <b v="1"/>
    <x v="3"/>
    <x v="3"/>
  </r>
  <r>
    <n v="20"/>
    <s v="Reeves, Thompson and Richardson"/>
    <s v="Proactive composite alliance"/>
    <n v="131800"/>
    <n v="147936"/>
    <n v="112.24279210925646"/>
    <x v="1"/>
    <x v="20"/>
    <n v="105.97134670487107"/>
    <x v="1"/>
    <s v="USD"/>
    <x v="20"/>
    <n v="1406523600"/>
    <b v="0"/>
    <b v="0"/>
    <x v="4"/>
    <x v="6"/>
  </r>
  <r>
    <n v="21"/>
    <s v="Simmons-Reynolds"/>
    <s v="Re-engineered intangible definition"/>
    <n v="94000"/>
    <n v="38533"/>
    <n v="40.992553191489364"/>
    <x v="0"/>
    <x v="21"/>
    <n v="69.055555555555557"/>
    <x v="1"/>
    <s v="USD"/>
    <x v="21"/>
    <n v="1316322000"/>
    <b v="0"/>
    <b v="0"/>
    <x v="3"/>
    <x v="3"/>
  </r>
  <r>
    <n v="22"/>
    <s v="Collier Inc"/>
    <s v="Enhanced dynamic definition"/>
    <n v="59100"/>
    <n v="75690"/>
    <n v="128.07106598984771"/>
    <x v="1"/>
    <x v="22"/>
    <n v="85.044943820224717"/>
    <x v="1"/>
    <s v="USD"/>
    <x v="22"/>
    <n v="1524027600"/>
    <b v="0"/>
    <b v="0"/>
    <x v="3"/>
    <x v="3"/>
  </r>
  <r>
    <n v="23"/>
    <s v="Gray-Jenkins"/>
    <s v="Devolved next generation adapter"/>
    <n v="4500"/>
    <n v="14942"/>
    <n v="332.04444444444442"/>
    <x v="1"/>
    <x v="23"/>
    <n v="105.22535211267606"/>
    <x v="4"/>
    <s v="GBP"/>
    <x v="23"/>
    <n v="1554699600"/>
    <b v="0"/>
    <b v="0"/>
    <x v="4"/>
    <x v="4"/>
  </r>
  <r>
    <n v="24"/>
    <s v="Scott, Wilson and Martin"/>
    <s v="Cross-platform intermediate frame"/>
    <n v="92400"/>
    <n v="104257"/>
    <n v="112.83225108225108"/>
    <x v="1"/>
    <x v="24"/>
    <n v="39.003741114852225"/>
    <x v="1"/>
    <s v="USD"/>
    <x v="24"/>
    <n v="1403499600"/>
    <b v="0"/>
    <b v="0"/>
    <x v="2"/>
    <x v="8"/>
  </r>
  <r>
    <n v="25"/>
    <s v="Caldwell, Velazquez and Wilson"/>
    <s v="Monitored impactful analyzer"/>
    <n v="5500"/>
    <n v="11904"/>
    <n v="216.43636363636364"/>
    <x v="1"/>
    <x v="25"/>
    <n v="73.030674846625772"/>
    <x v="1"/>
    <s v="USD"/>
    <x v="25"/>
    <n v="1307422800"/>
    <b v="0"/>
    <b v="1"/>
    <x v="6"/>
    <x v="11"/>
  </r>
  <r>
    <n v="26"/>
    <s v="Spencer-Bates"/>
    <s v="Optional responsive customer loyalty"/>
    <n v="107500"/>
    <n v="51814"/>
    <n v="48.199069767441863"/>
    <x v="3"/>
    <x v="26"/>
    <n v="35.009459459459457"/>
    <x v="1"/>
    <s v="USD"/>
    <x v="26"/>
    <n v="1535346000"/>
    <b v="0"/>
    <b v="0"/>
    <x v="3"/>
    <x v="3"/>
  </r>
  <r>
    <n v="27"/>
    <s v="Best, Carr and Williams"/>
    <s v="Diverse transitional migration"/>
    <n v="2000"/>
    <n v="1599"/>
    <n v="79.95"/>
    <x v="0"/>
    <x v="27"/>
    <n v="106.6"/>
    <x v="1"/>
    <s v="USD"/>
    <x v="27"/>
    <n v="1444539600"/>
    <b v="0"/>
    <b v="0"/>
    <x v="1"/>
    <x v="1"/>
  </r>
  <r>
    <n v="28"/>
    <s v="Campbell, Brown and Powell"/>
    <s v="Synchronized global task-force"/>
    <n v="130800"/>
    <n v="137635"/>
    <n v="105.22553516819572"/>
    <x v="1"/>
    <x v="28"/>
    <n v="61.997747747747745"/>
    <x v="1"/>
    <s v="USD"/>
    <x v="28"/>
    <n v="1267682400"/>
    <b v="0"/>
    <b v="1"/>
    <x v="3"/>
    <x v="3"/>
  </r>
  <r>
    <n v="29"/>
    <s v="Johnson, Parker and Haynes"/>
    <s v="Focused 6thgeneration forecast"/>
    <n v="45900"/>
    <n v="150965"/>
    <n v="328.89978213507624"/>
    <x v="1"/>
    <x v="29"/>
    <n v="94.000622665006233"/>
    <x v="5"/>
    <s v="CHF"/>
    <x v="29"/>
    <n v="1535518800"/>
    <b v="0"/>
    <b v="0"/>
    <x v="4"/>
    <x v="12"/>
  </r>
  <r>
    <n v="30"/>
    <s v="Clark-Cooke"/>
    <s v="Down-sized analyzing challenge"/>
    <n v="9000"/>
    <n v="14455"/>
    <n v="160.61111111111111"/>
    <x v="1"/>
    <x v="30"/>
    <n v="112.05426356589147"/>
    <x v="1"/>
    <s v="USD"/>
    <x v="30"/>
    <n v="1559106000"/>
    <b v="0"/>
    <b v="0"/>
    <x v="4"/>
    <x v="10"/>
  </r>
  <r>
    <n v="31"/>
    <s v="Schroeder Ltd"/>
    <s v="Progressive needs-based focus group"/>
    <n v="3500"/>
    <n v="10850"/>
    <n v="310"/>
    <x v="1"/>
    <x v="31"/>
    <n v="48.008849557522126"/>
    <x v="4"/>
    <s v="GBP"/>
    <x v="31"/>
    <n v="1454392800"/>
    <b v="0"/>
    <b v="0"/>
    <x v="6"/>
    <x v="11"/>
  </r>
  <r>
    <n v="32"/>
    <s v="Jackson PLC"/>
    <s v="Ergonomic 6thgeneration success"/>
    <n v="101000"/>
    <n v="87676"/>
    <n v="86.807920792079202"/>
    <x v="0"/>
    <x v="32"/>
    <n v="38.004334633723452"/>
    <x v="6"/>
    <s v="EUR"/>
    <x v="32"/>
    <n v="1517896800"/>
    <b v="0"/>
    <b v="0"/>
    <x v="4"/>
    <x v="4"/>
  </r>
  <r>
    <n v="33"/>
    <s v="Blair, Collins and Carter"/>
    <s v="Exclusive interactive approach"/>
    <n v="50200"/>
    <n v="189666"/>
    <n v="377.82071713147411"/>
    <x v="1"/>
    <x v="33"/>
    <n v="35.000184535892231"/>
    <x v="1"/>
    <s v="USD"/>
    <x v="33"/>
    <n v="1415685600"/>
    <b v="0"/>
    <b v="0"/>
    <x v="3"/>
    <x v="3"/>
  </r>
  <r>
    <n v="34"/>
    <s v="Maldonado and Sons"/>
    <s v="Reverse-engineered asynchronous archive"/>
    <n v="9300"/>
    <n v="14025"/>
    <n v="150.80645161290323"/>
    <x v="1"/>
    <x v="34"/>
    <n v="85"/>
    <x v="1"/>
    <s v="USD"/>
    <x v="34"/>
    <n v="1490677200"/>
    <b v="0"/>
    <b v="0"/>
    <x v="4"/>
    <x v="4"/>
  </r>
  <r>
    <n v="35"/>
    <s v="Mitchell and Sons"/>
    <s v="Synergized intangible challenge"/>
    <n v="125500"/>
    <n v="188628"/>
    <n v="150.30119521912351"/>
    <x v="1"/>
    <x v="35"/>
    <n v="95.993893129770996"/>
    <x v="3"/>
    <s v="DKK"/>
    <x v="35"/>
    <n v="1551506400"/>
    <b v="0"/>
    <b v="1"/>
    <x v="4"/>
    <x v="6"/>
  </r>
  <r>
    <n v="36"/>
    <s v="Jackson-Lewis"/>
    <s v="Monitored multi-state encryption"/>
    <n v="700"/>
    <n v="1101"/>
    <n v="157.28571428571428"/>
    <x v="1"/>
    <x v="36"/>
    <n v="68.8125"/>
    <x v="1"/>
    <s v="USD"/>
    <x v="36"/>
    <n v="1300856400"/>
    <b v="0"/>
    <b v="0"/>
    <x v="3"/>
    <x v="3"/>
  </r>
  <r>
    <n v="37"/>
    <s v="Black, Armstrong and Anderson"/>
    <s v="Profound attitude-oriented functionalities"/>
    <n v="8100"/>
    <n v="11339"/>
    <n v="139.98765432098764"/>
    <x v="1"/>
    <x v="37"/>
    <n v="105.97196261682242"/>
    <x v="1"/>
    <s v="USD"/>
    <x v="37"/>
    <n v="1573192800"/>
    <b v="0"/>
    <b v="1"/>
    <x v="5"/>
    <x v="13"/>
  </r>
  <r>
    <n v="38"/>
    <s v="Maldonado-Gonzalez"/>
    <s v="Digitized client-driven database"/>
    <n v="3100"/>
    <n v="10085"/>
    <n v="325.32258064516128"/>
    <x v="1"/>
    <x v="38"/>
    <n v="75.261194029850742"/>
    <x v="1"/>
    <s v="USD"/>
    <x v="38"/>
    <n v="1287810000"/>
    <b v="0"/>
    <b v="0"/>
    <x v="7"/>
    <x v="14"/>
  </r>
  <r>
    <n v="39"/>
    <s v="Kim-Rice"/>
    <s v="Organized bi-directional function"/>
    <n v="9900"/>
    <n v="5027"/>
    <n v="50.777777777777779"/>
    <x v="0"/>
    <x v="39"/>
    <n v="57.125"/>
    <x v="3"/>
    <s v="DKK"/>
    <x v="39"/>
    <n v="1362978000"/>
    <b v="0"/>
    <b v="0"/>
    <x v="3"/>
    <x v="3"/>
  </r>
  <r>
    <n v="40"/>
    <s v="Garcia, Garcia and Lopez"/>
    <s v="Reduced stable middleware"/>
    <n v="8800"/>
    <n v="14878"/>
    <n v="169.06818181818181"/>
    <x v="1"/>
    <x v="40"/>
    <n v="75.141414141414145"/>
    <x v="1"/>
    <s v="USD"/>
    <x v="40"/>
    <n v="1277355600"/>
    <b v="0"/>
    <b v="1"/>
    <x v="2"/>
    <x v="8"/>
  </r>
  <r>
    <n v="41"/>
    <s v="Watts Group"/>
    <s v="Universal 5thgeneration neural-net"/>
    <n v="5600"/>
    <n v="11924"/>
    <n v="212.92857142857142"/>
    <x v="1"/>
    <x v="41"/>
    <n v="107.42342342342343"/>
    <x v="6"/>
    <s v="EUR"/>
    <x v="41"/>
    <n v="1348981200"/>
    <b v="0"/>
    <b v="1"/>
    <x v="1"/>
    <x v="1"/>
  </r>
  <r>
    <n v="42"/>
    <s v="Werner-Bryant"/>
    <s v="Virtual uniform frame"/>
    <n v="1800"/>
    <n v="7991"/>
    <n v="443.94444444444446"/>
    <x v="1"/>
    <x v="42"/>
    <n v="35.995495495495497"/>
    <x v="1"/>
    <s v="USD"/>
    <x v="42"/>
    <n v="1310533200"/>
    <b v="0"/>
    <b v="0"/>
    <x v="0"/>
    <x v="0"/>
  </r>
  <r>
    <n v="43"/>
    <s v="Schmitt-Mendoza"/>
    <s v="Profound explicit paradigm"/>
    <n v="90200"/>
    <n v="167717"/>
    <n v="185.9390243902439"/>
    <x v="1"/>
    <x v="43"/>
    <n v="26.998873148744366"/>
    <x v="1"/>
    <s v="USD"/>
    <x v="43"/>
    <n v="1407560400"/>
    <b v="0"/>
    <b v="0"/>
    <x v="5"/>
    <x v="15"/>
  </r>
  <r>
    <n v="44"/>
    <s v="Reid-Mccullough"/>
    <s v="Visionary real-time groupware"/>
    <n v="1600"/>
    <n v="10541"/>
    <n v="658.8125"/>
    <x v="1"/>
    <x v="13"/>
    <n v="107.56122448979592"/>
    <x v="3"/>
    <s v="DKK"/>
    <x v="44"/>
    <n v="1552885200"/>
    <b v="0"/>
    <b v="0"/>
    <x v="5"/>
    <x v="13"/>
  </r>
  <r>
    <n v="45"/>
    <s v="Woods-Clark"/>
    <s v="Networked tertiary Graphical User Interface"/>
    <n v="9500"/>
    <n v="4530"/>
    <n v="47.684210526315788"/>
    <x v="0"/>
    <x v="44"/>
    <n v="94.375"/>
    <x v="1"/>
    <s v="USD"/>
    <x v="45"/>
    <n v="1479362400"/>
    <b v="0"/>
    <b v="1"/>
    <x v="3"/>
    <x v="3"/>
  </r>
  <r>
    <n v="46"/>
    <s v="Vaughn, Hunt and Caldwell"/>
    <s v="Virtual grid-enabled task-force"/>
    <n v="3700"/>
    <n v="4247"/>
    <n v="114.78378378378379"/>
    <x v="1"/>
    <x v="45"/>
    <n v="46.163043478260867"/>
    <x v="1"/>
    <s v="USD"/>
    <x v="46"/>
    <n v="1280552400"/>
    <b v="0"/>
    <b v="0"/>
    <x v="1"/>
    <x v="1"/>
  </r>
  <r>
    <n v="47"/>
    <s v="Bennett and Sons"/>
    <s v="Function-based multi-state software"/>
    <n v="1500"/>
    <n v="7129"/>
    <n v="475.26666666666665"/>
    <x v="1"/>
    <x v="46"/>
    <n v="47.845637583892618"/>
    <x v="1"/>
    <s v="USD"/>
    <x v="47"/>
    <n v="1398661200"/>
    <b v="0"/>
    <b v="0"/>
    <x v="3"/>
    <x v="3"/>
  </r>
  <r>
    <n v="48"/>
    <s v="Lamb Inc"/>
    <s v="Optimized leadingedge concept"/>
    <n v="33300"/>
    <n v="128862"/>
    <n v="386.97297297297297"/>
    <x v="1"/>
    <x v="47"/>
    <n v="53.007815713698065"/>
    <x v="1"/>
    <s v="USD"/>
    <x v="48"/>
    <n v="1436245200"/>
    <b v="0"/>
    <b v="0"/>
    <x v="3"/>
    <x v="3"/>
  </r>
  <r>
    <n v="49"/>
    <s v="Casey-Kelly"/>
    <s v="Sharable holistic interface"/>
    <n v="7200"/>
    <n v="13653"/>
    <n v="189.625"/>
    <x v="1"/>
    <x v="48"/>
    <n v="45.059405940594061"/>
    <x v="1"/>
    <s v="USD"/>
    <x v="49"/>
    <n v="1575439200"/>
    <b v="0"/>
    <b v="0"/>
    <x v="1"/>
    <x v="1"/>
  </r>
  <r>
    <n v="50"/>
    <s v="Jones, Taylor and Moore"/>
    <s v="Down-sized system-worthy secured line"/>
    <n v="100"/>
    <n v="2"/>
    <n v="2"/>
    <x v="0"/>
    <x v="49"/>
    <n v="2"/>
    <x v="6"/>
    <s v="EUR"/>
    <x v="50"/>
    <n v="1377752400"/>
    <b v="0"/>
    <b v="0"/>
    <x v="1"/>
    <x v="16"/>
  </r>
  <r>
    <n v="51"/>
    <s v="Bradshaw, Gill and Donovan"/>
    <s v="Inverse secondary infrastructure"/>
    <n v="158100"/>
    <n v="145243"/>
    <n v="91.867805186590772"/>
    <x v="0"/>
    <x v="50"/>
    <n v="99.006816632583508"/>
    <x v="4"/>
    <s v="GBP"/>
    <x v="51"/>
    <n v="1334206800"/>
    <b v="0"/>
    <b v="1"/>
    <x v="2"/>
    <x v="8"/>
  </r>
  <r>
    <n v="52"/>
    <s v="Hernandez, Rodriguez and Clark"/>
    <s v="Organic foreground leverage"/>
    <n v="7200"/>
    <n v="2459"/>
    <n v="34.152777777777779"/>
    <x v="0"/>
    <x v="51"/>
    <n v="32.786666666666669"/>
    <x v="1"/>
    <s v="USD"/>
    <x v="52"/>
    <n v="1284872400"/>
    <b v="0"/>
    <b v="0"/>
    <x v="3"/>
    <x v="3"/>
  </r>
  <r>
    <n v="53"/>
    <s v="Smith-Jones"/>
    <s v="Reverse-engineered static concept"/>
    <n v="8800"/>
    <n v="12356"/>
    <n v="140.40909090909091"/>
    <x v="1"/>
    <x v="52"/>
    <n v="59.119617224880386"/>
    <x v="1"/>
    <s v="USD"/>
    <x v="53"/>
    <n v="1403931600"/>
    <b v="0"/>
    <b v="0"/>
    <x v="4"/>
    <x v="6"/>
  </r>
  <r>
    <n v="54"/>
    <s v="Roy PLC"/>
    <s v="Multi-channeled neutral customer loyalty"/>
    <n v="6000"/>
    <n v="5392"/>
    <n v="89.86666666666666"/>
    <x v="0"/>
    <x v="53"/>
    <n v="44.93333333333333"/>
    <x v="1"/>
    <s v="USD"/>
    <x v="54"/>
    <n v="1521262800"/>
    <b v="0"/>
    <b v="0"/>
    <x v="2"/>
    <x v="8"/>
  </r>
  <r>
    <n v="55"/>
    <s v="Wright, Brooks and Villarreal"/>
    <s v="Reverse-engineered bifurcated strategy"/>
    <n v="6600"/>
    <n v="11746"/>
    <n v="177.96969696969697"/>
    <x v="1"/>
    <x v="54"/>
    <n v="89.664122137404576"/>
    <x v="1"/>
    <s v="USD"/>
    <x v="55"/>
    <n v="1533358800"/>
    <b v="0"/>
    <b v="0"/>
    <x v="1"/>
    <x v="17"/>
  </r>
  <r>
    <n v="56"/>
    <s v="Flores, Miller and Johnson"/>
    <s v="Horizontal context-sensitive knowledge user"/>
    <n v="8000"/>
    <n v="11493"/>
    <n v="143.66249999999999"/>
    <x v="1"/>
    <x v="55"/>
    <n v="70.079268292682926"/>
    <x v="1"/>
    <s v="USD"/>
    <x v="56"/>
    <n v="1421474400"/>
    <b v="0"/>
    <b v="0"/>
    <x v="2"/>
    <x v="8"/>
  </r>
  <r>
    <n v="57"/>
    <s v="Bridges, Freeman and Kim"/>
    <s v="Cross-group multi-state task-force"/>
    <n v="2900"/>
    <n v="6243"/>
    <n v="215.27586206896552"/>
    <x v="1"/>
    <x v="56"/>
    <n v="31.059701492537314"/>
    <x v="1"/>
    <s v="USD"/>
    <x v="57"/>
    <n v="1505278800"/>
    <b v="0"/>
    <b v="0"/>
    <x v="6"/>
    <x v="11"/>
  </r>
  <r>
    <n v="58"/>
    <s v="Anderson-Perez"/>
    <s v="Expanded 3rdgeneration strategy"/>
    <n v="2700"/>
    <n v="6132"/>
    <n v="227.11111111111111"/>
    <x v="1"/>
    <x v="57"/>
    <n v="29.061611374407583"/>
    <x v="1"/>
    <s v="USD"/>
    <x v="58"/>
    <n v="1443934800"/>
    <b v="0"/>
    <b v="0"/>
    <x v="3"/>
    <x v="3"/>
  </r>
  <r>
    <n v="59"/>
    <s v="Wright, Fox and Marks"/>
    <s v="Assimilated real-time support"/>
    <n v="1400"/>
    <n v="3851"/>
    <n v="275.07142857142856"/>
    <x v="1"/>
    <x v="58"/>
    <n v="30.0859375"/>
    <x v="1"/>
    <s v="USD"/>
    <x v="59"/>
    <n v="1498539600"/>
    <b v="0"/>
    <b v="1"/>
    <x v="3"/>
    <x v="3"/>
  </r>
  <r>
    <n v="60"/>
    <s v="Crawford-Peters"/>
    <s v="User-centric regional database"/>
    <n v="94200"/>
    <n v="135997"/>
    <n v="144.37048832271762"/>
    <x v="1"/>
    <x v="59"/>
    <n v="84.998125000000002"/>
    <x v="0"/>
    <s v="CAD"/>
    <x v="60"/>
    <n v="1342760400"/>
    <b v="0"/>
    <b v="0"/>
    <x v="3"/>
    <x v="3"/>
  </r>
  <r>
    <n v="61"/>
    <s v="Romero-Hoffman"/>
    <s v="Open-source zero administration complexity"/>
    <n v="199200"/>
    <n v="184750"/>
    <n v="92.74598393574297"/>
    <x v="0"/>
    <x v="60"/>
    <n v="82.001775410563695"/>
    <x v="0"/>
    <s v="CAD"/>
    <x v="61"/>
    <n v="1301720400"/>
    <b v="0"/>
    <b v="0"/>
    <x v="3"/>
    <x v="3"/>
  </r>
  <r>
    <n v="62"/>
    <s v="Sparks-West"/>
    <s v="Organized incremental standardization"/>
    <n v="2000"/>
    <n v="14452"/>
    <n v="722.6"/>
    <x v="1"/>
    <x v="61"/>
    <n v="58.040160642570278"/>
    <x v="1"/>
    <s v="USD"/>
    <x v="62"/>
    <n v="1433566800"/>
    <b v="0"/>
    <b v="0"/>
    <x v="2"/>
    <x v="2"/>
  </r>
  <r>
    <n v="63"/>
    <s v="Baker, Morgan and Brown"/>
    <s v="Assimilated didactic open system"/>
    <n v="4700"/>
    <n v="557"/>
    <n v="11.851063829787234"/>
    <x v="0"/>
    <x v="62"/>
    <n v="111.4"/>
    <x v="1"/>
    <s v="USD"/>
    <x v="63"/>
    <n v="1493874000"/>
    <b v="0"/>
    <b v="0"/>
    <x v="3"/>
    <x v="3"/>
  </r>
  <r>
    <n v="64"/>
    <s v="Mosley-Gilbert"/>
    <s v="Vision-oriented logistical intranet"/>
    <n v="2800"/>
    <n v="2734"/>
    <n v="97.642857142857139"/>
    <x v="0"/>
    <x v="63"/>
    <n v="71.94736842105263"/>
    <x v="1"/>
    <s v="USD"/>
    <x v="64"/>
    <n v="1531803600"/>
    <b v="0"/>
    <b v="1"/>
    <x v="2"/>
    <x v="2"/>
  </r>
  <r>
    <n v="65"/>
    <s v="Berry-Boyer"/>
    <s v="Mandatory incremental projection"/>
    <n v="6100"/>
    <n v="14405"/>
    <n v="236.14754098360655"/>
    <x v="1"/>
    <x v="64"/>
    <n v="61.038135593220339"/>
    <x v="1"/>
    <s v="USD"/>
    <x v="65"/>
    <n v="1296712800"/>
    <b v="0"/>
    <b v="0"/>
    <x v="3"/>
    <x v="3"/>
  </r>
  <r>
    <n v="66"/>
    <s v="Sanders-Allen"/>
    <s v="Grass-roots needs-based encryption"/>
    <n v="2900"/>
    <n v="1307"/>
    <n v="45.068965517241381"/>
    <x v="0"/>
    <x v="65"/>
    <n v="108.91666666666667"/>
    <x v="1"/>
    <s v="USD"/>
    <x v="66"/>
    <n v="1428901200"/>
    <b v="0"/>
    <b v="1"/>
    <x v="3"/>
    <x v="3"/>
  </r>
  <r>
    <n v="67"/>
    <s v="Lopez Inc"/>
    <s v="Team-oriented 6thgeneration middleware"/>
    <n v="72600"/>
    <n v="117892"/>
    <n v="162.38567493112947"/>
    <x v="1"/>
    <x v="66"/>
    <n v="29.001722017220171"/>
    <x v="4"/>
    <s v="GBP"/>
    <x v="67"/>
    <n v="1264831200"/>
    <b v="0"/>
    <b v="1"/>
    <x v="2"/>
    <x v="8"/>
  </r>
  <r>
    <n v="68"/>
    <s v="Moreno-Turner"/>
    <s v="Inverse multi-tasking installation"/>
    <n v="5700"/>
    <n v="14508"/>
    <n v="254.52631578947367"/>
    <x v="1"/>
    <x v="67"/>
    <n v="58.975609756097562"/>
    <x v="6"/>
    <s v="EUR"/>
    <x v="68"/>
    <n v="1505192400"/>
    <b v="0"/>
    <b v="1"/>
    <x v="3"/>
    <x v="3"/>
  </r>
  <r>
    <n v="69"/>
    <s v="Jones-Watson"/>
    <s v="Switchable disintermediate moderator"/>
    <n v="7900"/>
    <n v="1901"/>
    <n v="24.063291139240505"/>
    <x v="3"/>
    <x v="68"/>
    <n v="111.82352941176471"/>
    <x v="1"/>
    <s v="USD"/>
    <x v="69"/>
    <n v="1295676000"/>
    <b v="0"/>
    <b v="0"/>
    <x v="3"/>
    <x v="3"/>
  </r>
  <r>
    <n v="70"/>
    <s v="Barker Inc"/>
    <s v="Re-engineered 24/7 task-force"/>
    <n v="128000"/>
    <n v="158389"/>
    <n v="123.74140625"/>
    <x v="1"/>
    <x v="69"/>
    <n v="63.995555555555555"/>
    <x v="6"/>
    <s v="EUR"/>
    <x v="70"/>
    <n v="1292911200"/>
    <b v="0"/>
    <b v="1"/>
    <x v="3"/>
    <x v="3"/>
  </r>
  <r>
    <n v="71"/>
    <s v="Tate, Bass and House"/>
    <s v="Organic object-oriented budgetary management"/>
    <n v="6000"/>
    <n v="6484"/>
    <n v="108.06666666666666"/>
    <x v="1"/>
    <x v="70"/>
    <n v="85.315789473684205"/>
    <x v="1"/>
    <s v="USD"/>
    <x v="71"/>
    <n v="1575439200"/>
    <b v="0"/>
    <b v="0"/>
    <x v="3"/>
    <x v="3"/>
  </r>
  <r>
    <n v="72"/>
    <s v="Hampton, Lewis and Ray"/>
    <s v="Seamless coherent parallelism"/>
    <n v="600"/>
    <n v="4022"/>
    <n v="670.33333333333337"/>
    <x v="1"/>
    <x v="71"/>
    <n v="74.481481481481481"/>
    <x v="1"/>
    <s v="USD"/>
    <x v="72"/>
    <n v="1438837200"/>
    <b v="0"/>
    <b v="0"/>
    <x v="4"/>
    <x v="10"/>
  </r>
  <r>
    <n v="73"/>
    <s v="Collins-Goodman"/>
    <s v="Cross-platform even-keeled initiative"/>
    <n v="1400"/>
    <n v="9253"/>
    <n v="660.92857142857144"/>
    <x v="1"/>
    <x v="39"/>
    <n v="105.14772727272727"/>
    <x v="1"/>
    <s v="USD"/>
    <x v="73"/>
    <n v="1480485600"/>
    <b v="0"/>
    <b v="0"/>
    <x v="1"/>
    <x v="17"/>
  </r>
  <r>
    <n v="74"/>
    <s v="Davis-Michael"/>
    <s v="Progressive tertiary framework"/>
    <n v="3900"/>
    <n v="4776"/>
    <n v="122.46153846153847"/>
    <x v="1"/>
    <x v="72"/>
    <n v="56.188235294117646"/>
    <x v="4"/>
    <s v="GBP"/>
    <x v="74"/>
    <n v="1459141200"/>
    <b v="0"/>
    <b v="0"/>
    <x v="1"/>
    <x v="16"/>
  </r>
  <r>
    <n v="75"/>
    <s v="White, Torres and Bishop"/>
    <s v="Multi-layered dynamic protocol"/>
    <n v="9700"/>
    <n v="14606"/>
    <n v="150.57731958762886"/>
    <x v="1"/>
    <x v="73"/>
    <n v="85.917647058823533"/>
    <x v="1"/>
    <s v="USD"/>
    <x v="75"/>
    <n v="1532322000"/>
    <b v="0"/>
    <b v="0"/>
    <x v="7"/>
    <x v="14"/>
  </r>
  <r>
    <n v="76"/>
    <s v="Martin, Conway and Larsen"/>
    <s v="Horizontal next generation function"/>
    <n v="122900"/>
    <n v="95993"/>
    <n v="78.106590724165983"/>
    <x v="0"/>
    <x v="74"/>
    <n v="57.00296912114014"/>
    <x v="1"/>
    <s v="USD"/>
    <x v="76"/>
    <n v="1426222800"/>
    <b v="1"/>
    <b v="1"/>
    <x v="3"/>
    <x v="3"/>
  </r>
  <r>
    <n v="77"/>
    <s v="Acevedo-Huffman"/>
    <s v="Pre-emptive impactful model"/>
    <n v="9500"/>
    <n v="4460"/>
    <n v="46.94736842105263"/>
    <x v="0"/>
    <x v="75"/>
    <n v="79.642857142857139"/>
    <x v="1"/>
    <s v="USD"/>
    <x v="77"/>
    <n v="1286773200"/>
    <b v="0"/>
    <b v="1"/>
    <x v="4"/>
    <x v="10"/>
  </r>
  <r>
    <n v="78"/>
    <s v="Montgomery, Larson and Spencer"/>
    <s v="User-centric bifurcated knowledge user"/>
    <n v="4500"/>
    <n v="13536"/>
    <n v="300.8"/>
    <x v="1"/>
    <x v="76"/>
    <n v="41.018181818181816"/>
    <x v="1"/>
    <s v="USD"/>
    <x v="78"/>
    <n v="1523941200"/>
    <b v="0"/>
    <b v="0"/>
    <x v="5"/>
    <x v="18"/>
  </r>
  <r>
    <n v="79"/>
    <s v="Soto LLC"/>
    <s v="Triple-buffered reciprocal project"/>
    <n v="57800"/>
    <n v="40228"/>
    <n v="69.598615916955012"/>
    <x v="0"/>
    <x v="77"/>
    <n v="48.004773269689736"/>
    <x v="1"/>
    <s v="USD"/>
    <x v="79"/>
    <n v="1529557200"/>
    <b v="0"/>
    <b v="0"/>
    <x v="3"/>
    <x v="3"/>
  </r>
  <r>
    <n v="80"/>
    <s v="Sutton, Barrett and Tucker"/>
    <s v="Cross-platform needs-based approach"/>
    <n v="1100"/>
    <n v="7012"/>
    <n v="637.4545454545455"/>
    <x v="1"/>
    <x v="78"/>
    <n v="55.212598425196852"/>
    <x v="1"/>
    <s v="USD"/>
    <x v="80"/>
    <n v="1506574800"/>
    <b v="0"/>
    <b v="0"/>
    <x v="6"/>
    <x v="11"/>
  </r>
  <r>
    <n v="81"/>
    <s v="Gomez, Bailey and Flores"/>
    <s v="User-friendly static contingency"/>
    <n v="16800"/>
    <n v="37857"/>
    <n v="225.33928571428572"/>
    <x v="1"/>
    <x v="79"/>
    <n v="92.109489051094897"/>
    <x v="1"/>
    <s v="USD"/>
    <x v="81"/>
    <n v="1513576800"/>
    <b v="0"/>
    <b v="0"/>
    <x v="1"/>
    <x v="1"/>
  </r>
  <r>
    <n v="82"/>
    <s v="Porter-George"/>
    <s v="Reactive content-based framework"/>
    <n v="1000"/>
    <n v="14973"/>
    <n v="1497.3"/>
    <x v="1"/>
    <x v="80"/>
    <n v="83.183333333333337"/>
    <x v="4"/>
    <s v="GBP"/>
    <x v="82"/>
    <n v="1548309600"/>
    <b v="0"/>
    <b v="1"/>
    <x v="6"/>
    <x v="11"/>
  </r>
  <r>
    <n v="83"/>
    <s v="Fitzgerald PLC"/>
    <s v="Realigned user-facing concept"/>
    <n v="106400"/>
    <n v="39996"/>
    <n v="37.590225563909776"/>
    <x v="0"/>
    <x v="81"/>
    <n v="39.996000000000002"/>
    <x v="1"/>
    <s v="USD"/>
    <x v="83"/>
    <n v="1471582800"/>
    <b v="0"/>
    <b v="0"/>
    <x v="1"/>
    <x v="5"/>
  </r>
  <r>
    <n v="84"/>
    <s v="Cisneros-Burton"/>
    <s v="Public-key zero tolerance orchestration"/>
    <n v="31400"/>
    <n v="41564"/>
    <n v="132.36942675159236"/>
    <x v="1"/>
    <x v="82"/>
    <n v="111.1336898395722"/>
    <x v="1"/>
    <s v="USD"/>
    <x v="84"/>
    <n v="1344315600"/>
    <b v="0"/>
    <b v="0"/>
    <x v="2"/>
    <x v="8"/>
  </r>
  <r>
    <n v="85"/>
    <s v="Hill, Lawson and Wilkinson"/>
    <s v="Multi-tiered eco-centric architecture"/>
    <n v="4900"/>
    <n v="6430"/>
    <n v="131.22448979591837"/>
    <x v="1"/>
    <x v="83"/>
    <n v="90.563380281690144"/>
    <x v="2"/>
    <s v="AUD"/>
    <x v="85"/>
    <n v="1316408400"/>
    <b v="0"/>
    <b v="0"/>
    <x v="1"/>
    <x v="7"/>
  </r>
  <r>
    <n v="86"/>
    <s v="Davis-Smith"/>
    <s v="Organic motivating firmware"/>
    <n v="7400"/>
    <n v="12405"/>
    <n v="167.63513513513513"/>
    <x v="1"/>
    <x v="84"/>
    <n v="61.108374384236456"/>
    <x v="1"/>
    <s v="USD"/>
    <x v="86"/>
    <n v="1431838800"/>
    <b v="1"/>
    <b v="0"/>
    <x v="3"/>
    <x v="3"/>
  </r>
  <r>
    <n v="87"/>
    <s v="Farrell and Sons"/>
    <s v="Synergized 4thgeneration conglomeration"/>
    <n v="198500"/>
    <n v="123040"/>
    <n v="61.984886649874056"/>
    <x v="0"/>
    <x v="85"/>
    <n v="83.022941970310384"/>
    <x v="2"/>
    <s v="AUD"/>
    <x v="87"/>
    <n v="1300510800"/>
    <b v="0"/>
    <b v="1"/>
    <x v="1"/>
    <x v="1"/>
  </r>
  <r>
    <n v="88"/>
    <s v="Clark Group"/>
    <s v="Grass-roots fault-tolerant policy"/>
    <n v="4800"/>
    <n v="12516"/>
    <n v="260.75"/>
    <x v="1"/>
    <x v="86"/>
    <n v="110.76106194690266"/>
    <x v="1"/>
    <s v="USD"/>
    <x v="88"/>
    <n v="1431061200"/>
    <b v="0"/>
    <b v="0"/>
    <x v="5"/>
    <x v="18"/>
  </r>
  <r>
    <n v="89"/>
    <s v="White, Singleton and Zimmerman"/>
    <s v="Monitored scalable knowledgebase"/>
    <n v="3400"/>
    <n v="8588"/>
    <n v="252.58823529411765"/>
    <x v="1"/>
    <x v="87"/>
    <n v="89.458333333333329"/>
    <x v="1"/>
    <s v="USD"/>
    <x v="89"/>
    <n v="1271480400"/>
    <b v="0"/>
    <b v="0"/>
    <x v="3"/>
    <x v="3"/>
  </r>
  <r>
    <n v="90"/>
    <s v="Kramer Group"/>
    <s v="Synergistic explicit parallelism"/>
    <n v="7800"/>
    <n v="6132"/>
    <n v="78.615384615384613"/>
    <x v="0"/>
    <x v="88"/>
    <n v="57.849056603773583"/>
    <x v="1"/>
    <s v="USD"/>
    <x v="90"/>
    <n v="1456380000"/>
    <b v="0"/>
    <b v="1"/>
    <x v="3"/>
    <x v="3"/>
  </r>
  <r>
    <n v="91"/>
    <s v="Frazier, Patrick and Smith"/>
    <s v="Enhanced systemic analyzer"/>
    <n v="154300"/>
    <n v="74688"/>
    <n v="48.404406999351913"/>
    <x v="0"/>
    <x v="89"/>
    <n v="109.99705449189985"/>
    <x v="6"/>
    <s v="EUR"/>
    <x v="91"/>
    <n v="1472878800"/>
    <b v="0"/>
    <b v="0"/>
    <x v="5"/>
    <x v="18"/>
  </r>
  <r>
    <n v="92"/>
    <s v="Santos, Bell and Lloyd"/>
    <s v="Object-based analyzing knowledge user"/>
    <n v="20000"/>
    <n v="51775"/>
    <n v="258.875"/>
    <x v="1"/>
    <x v="90"/>
    <n v="103.96586345381526"/>
    <x v="5"/>
    <s v="CHF"/>
    <x v="92"/>
    <n v="1277355600"/>
    <b v="0"/>
    <b v="1"/>
    <x v="6"/>
    <x v="11"/>
  </r>
  <r>
    <n v="93"/>
    <s v="Hall and Sons"/>
    <s v="Pre-emptive radical architecture"/>
    <n v="108800"/>
    <n v="65877"/>
    <n v="60.548713235294116"/>
    <x v="3"/>
    <x v="91"/>
    <n v="107.99508196721311"/>
    <x v="1"/>
    <s v="USD"/>
    <x v="93"/>
    <n v="1351054800"/>
    <b v="0"/>
    <b v="1"/>
    <x v="3"/>
    <x v="3"/>
  </r>
  <r>
    <n v="94"/>
    <s v="Hanson Inc"/>
    <s v="Grass-roots web-enabled contingency"/>
    <n v="2900"/>
    <n v="8807"/>
    <n v="303.68965517241378"/>
    <x v="1"/>
    <x v="80"/>
    <n v="48.927777777777777"/>
    <x v="4"/>
    <s v="GBP"/>
    <x v="94"/>
    <n v="1555563600"/>
    <b v="0"/>
    <b v="0"/>
    <x v="2"/>
    <x v="2"/>
  </r>
  <r>
    <n v="95"/>
    <s v="Sanchez LLC"/>
    <s v="Stand-alone system-worthy standardization"/>
    <n v="900"/>
    <n v="1017"/>
    <n v="113"/>
    <x v="1"/>
    <x v="11"/>
    <n v="37.666666666666664"/>
    <x v="1"/>
    <s v="USD"/>
    <x v="95"/>
    <n v="1571634000"/>
    <b v="0"/>
    <b v="0"/>
    <x v="4"/>
    <x v="4"/>
  </r>
  <r>
    <n v="96"/>
    <s v="Howard Ltd"/>
    <s v="Down-sized systematic policy"/>
    <n v="69700"/>
    <n v="151513"/>
    <n v="217.37876614060258"/>
    <x v="1"/>
    <x v="92"/>
    <n v="64.999141999141997"/>
    <x v="1"/>
    <s v="USD"/>
    <x v="96"/>
    <n v="1300856400"/>
    <b v="0"/>
    <b v="0"/>
    <x v="3"/>
    <x v="3"/>
  </r>
  <r>
    <n v="97"/>
    <s v="Stewart LLC"/>
    <s v="Cloned bi-directional architecture"/>
    <n v="1300"/>
    <n v="12047"/>
    <n v="926.69230769230774"/>
    <x v="1"/>
    <x v="86"/>
    <n v="106.61061946902655"/>
    <x v="1"/>
    <s v="USD"/>
    <x v="48"/>
    <n v="1439874000"/>
    <b v="0"/>
    <b v="0"/>
    <x v="0"/>
    <x v="0"/>
  </r>
  <r>
    <n v="98"/>
    <s v="Arias, Allen and Miller"/>
    <s v="Seamless transitional portal"/>
    <n v="97800"/>
    <n v="32951"/>
    <n v="33.692229038854805"/>
    <x v="0"/>
    <x v="93"/>
    <n v="27.009016393442622"/>
    <x v="2"/>
    <s v="AUD"/>
    <x v="97"/>
    <n v="1438318800"/>
    <b v="0"/>
    <b v="0"/>
    <x v="6"/>
    <x v="11"/>
  </r>
  <r>
    <n v="99"/>
    <s v="Baker-Morris"/>
    <s v="Fully-configurable motivating approach"/>
    <n v="7600"/>
    <n v="14951"/>
    <n v="196.72368421052633"/>
    <x v="1"/>
    <x v="55"/>
    <n v="91.16463414634147"/>
    <x v="1"/>
    <s v="USD"/>
    <x v="98"/>
    <n v="1419400800"/>
    <b v="0"/>
    <b v="0"/>
    <x v="3"/>
    <x v="3"/>
  </r>
  <r>
    <n v="100"/>
    <s v="Tucker, Fox and Green"/>
    <s v="Upgradable fault-tolerant approach"/>
    <n v="100"/>
    <n v="1"/>
    <n v="1"/>
    <x v="0"/>
    <x v="49"/>
    <n v="1"/>
    <x v="1"/>
    <s v="USD"/>
    <x v="99"/>
    <n v="1320555600"/>
    <b v="0"/>
    <b v="0"/>
    <x v="3"/>
    <x v="3"/>
  </r>
  <r>
    <n v="101"/>
    <s v="Douglas LLC"/>
    <s v="Reduced heuristic moratorium"/>
    <n v="900"/>
    <n v="9193"/>
    <n v="1021.4444444444445"/>
    <x v="1"/>
    <x v="55"/>
    <n v="56.054878048780488"/>
    <x v="1"/>
    <s v="USD"/>
    <x v="100"/>
    <n v="1425103200"/>
    <b v="0"/>
    <b v="1"/>
    <x v="1"/>
    <x v="5"/>
  </r>
  <r>
    <n v="102"/>
    <s v="Garcia Inc"/>
    <s v="Front-line web-enabled model"/>
    <n v="3700"/>
    <n v="10422"/>
    <n v="281.67567567567568"/>
    <x v="1"/>
    <x v="94"/>
    <n v="31.017857142857142"/>
    <x v="1"/>
    <s v="USD"/>
    <x v="101"/>
    <n v="1526878800"/>
    <b v="0"/>
    <b v="1"/>
    <x v="2"/>
    <x v="8"/>
  </r>
  <r>
    <n v="103"/>
    <s v="Frye, Hunt and Powell"/>
    <s v="Polarized incremental emulation"/>
    <n v="10000"/>
    <n v="2461"/>
    <n v="24.61"/>
    <x v="0"/>
    <x v="95"/>
    <n v="66.513513513513516"/>
    <x v="6"/>
    <s v="EUR"/>
    <x v="102"/>
    <n v="1288674000"/>
    <b v="0"/>
    <b v="0"/>
    <x v="1"/>
    <x v="5"/>
  </r>
  <r>
    <n v="104"/>
    <s v="Smith, Wells and Nguyen"/>
    <s v="Self-enabling grid-enabled initiative"/>
    <n v="119200"/>
    <n v="170623"/>
    <n v="143.14010067114094"/>
    <x v="1"/>
    <x v="96"/>
    <n v="89.005216484089729"/>
    <x v="1"/>
    <s v="USD"/>
    <x v="103"/>
    <n v="1495602000"/>
    <b v="0"/>
    <b v="0"/>
    <x v="1"/>
    <x v="7"/>
  </r>
  <r>
    <n v="105"/>
    <s v="Charles-Johnson"/>
    <s v="Total fresh-thinking system engine"/>
    <n v="6800"/>
    <n v="9829"/>
    <n v="144.54411764705881"/>
    <x v="1"/>
    <x v="97"/>
    <n v="103.46315789473684"/>
    <x v="1"/>
    <s v="USD"/>
    <x v="104"/>
    <n v="1366434000"/>
    <b v="0"/>
    <b v="0"/>
    <x v="2"/>
    <x v="2"/>
  </r>
  <r>
    <n v="106"/>
    <s v="Brandt, Carter and Wood"/>
    <s v="Ameliorated clear-thinking circuit"/>
    <n v="3900"/>
    <n v="14006"/>
    <n v="359.12820512820514"/>
    <x v="1"/>
    <x v="98"/>
    <n v="95.278911564625844"/>
    <x v="1"/>
    <s v="USD"/>
    <x v="105"/>
    <n v="1568350800"/>
    <b v="0"/>
    <b v="0"/>
    <x v="3"/>
    <x v="3"/>
  </r>
  <r>
    <n v="107"/>
    <s v="Tucker, Schmidt and Reid"/>
    <s v="Multi-layered encompassing installation"/>
    <n v="3500"/>
    <n v="6527"/>
    <n v="186.48571428571429"/>
    <x v="1"/>
    <x v="99"/>
    <n v="75.895348837209298"/>
    <x v="1"/>
    <s v="USD"/>
    <x v="106"/>
    <n v="1525928400"/>
    <b v="0"/>
    <b v="1"/>
    <x v="3"/>
    <x v="3"/>
  </r>
  <r>
    <n v="108"/>
    <s v="Decker Inc"/>
    <s v="Universal encompassing implementation"/>
    <n v="1500"/>
    <n v="8929"/>
    <n v="595.26666666666665"/>
    <x v="1"/>
    <x v="100"/>
    <n v="107.57831325301204"/>
    <x v="1"/>
    <s v="USD"/>
    <x v="107"/>
    <n v="1336885200"/>
    <b v="0"/>
    <b v="0"/>
    <x v="4"/>
    <x v="4"/>
  </r>
  <r>
    <n v="109"/>
    <s v="Romero and Sons"/>
    <s v="Object-based client-server application"/>
    <n v="5200"/>
    <n v="3079"/>
    <n v="59.21153846153846"/>
    <x v="0"/>
    <x v="101"/>
    <n v="51.31666666666667"/>
    <x v="1"/>
    <s v="USD"/>
    <x v="108"/>
    <n v="1389679200"/>
    <b v="0"/>
    <b v="0"/>
    <x v="4"/>
    <x v="19"/>
  </r>
  <r>
    <n v="110"/>
    <s v="Castillo-Carey"/>
    <s v="Cross-platform solution-oriented process improvement"/>
    <n v="142400"/>
    <n v="21307"/>
    <n v="14.962780898876405"/>
    <x v="0"/>
    <x v="102"/>
    <n v="71.983108108108112"/>
    <x v="1"/>
    <s v="USD"/>
    <x v="109"/>
    <n v="1538283600"/>
    <b v="0"/>
    <b v="0"/>
    <x v="0"/>
    <x v="0"/>
  </r>
  <r>
    <n v="111"/>
    <s v="Hart-Briggs"/>
    <s v="Re-engineered user-facing approach"/>
    <n v="61400"/>
    <n v="73653"/>
    <n v="119.95602605863192"/>
    <x v="1"/>
    <x v="103"/>
    <n v="108.95414201183432"/>
    <x v="1"/>
    <s v="USD"/>
    <x v="110"/>
    <n v="1348808400"/>
    <b v="0"/>
    <b v="0"/>
    <x v="5"/>
    <x v="15"/>
  </r>
  <r>
    <n v="112"/>
    <s v="Jones-Meyer"/>
    <s v="Re-engineered client-driven hub"/>
    <n v="4700"/>
    <n v="12635"/>
    <n v="268.82978723404256"/>
    <x v="1"/>
    <x v="104"/>
    <n v="35"/>
    <x v="2"/>
    <s v="AUD"/>
    <x v="111"/>
    <n v="1410152400"/>
    <b v="0"/>
    <b v="0"/>
    <x v="2"/>
    <x v="2"/>
  </r>
  <r>
    <n v="113"/>
    <s v="Wright, Hartman and Yu"/>
    <s v="User-friendly tertiary array"/>
    <n v="3300"/>
    <n v="12437"/>
    <n v="376.87878787878788"/>
    <x v="1"/>
    <x v="54"/>
    <n v="94.938931297709928"/>
    <x v="1"/>
    <s v="USD"/>
    <x v="112"/>
    <n v="1505797200"/>
    <b v="0"/>
    <b v="0"/>
    <x v="0"/>
    <x v="0"/>
  </r>
  <r>
    <n v="114"/>
    <s v="Harper-Davis"/>
    <s v="Robust heuristic encoding"/>
    <n v="1900"/>
    <n v="13816"/>
    <n v="727.15789473684208"/>
    <x v="1"/>
    <x v="105"/>
    <n v="109.65079365079364"/>
    <x v="1"/>
    <s v="USD"/>
    <x v="113"/>
    <n v="1554872400"/>
    <b v="0"/>
    <b v="1"/>
    <x v="2"/>
    <x v="8"/>
  </r>
  <r>
    <n v="115"/>
    <s v="Barrett PLC"/>
    <s v="Team-oriented clear-thinking capacity"/>
    <n v="166700"/>
    <n v="145382"/>
    <n v="87.211757648470311"/>
    <x v="0"/>
    <x v="106"/>
    <n v="44.001815980629537"/>
    <x v="6"/>
    <s v="EUR"/>
    <x v="114"/>
    <n v="1513922400"/>
    <b v="0"/>
    <b v="0"/>
    <x v="5"/>
    <x v="13"/>
  </r>
  <r>
    <n v="116"/>
    <s v="David-Clark"/>
    <s v="De-engineered motivating standardization"/>
    <n v="7200"/>
    <n v="6336"/>
    <n v="88"/>
    <x v="0"/>
    <x v="107"/>
    <n v="86.794520547945211"/>
    <x v="1"/>
    <s v="USD"/>
    <x v="115"/>
    <n v="1442638800"/>
    <b v="0"/>
    <b v="0"/>
    <x v="3"/>
    <x v="3"/>
  </r>
  <r>
    <n v="117"/>
    <s v="Chaney-Dennis"/>
    <s v="Business-focused 24hour groupware"/>
    <n v="4900"/>
    <n v="8523"/>
    <n v="173.9387755102041"/>
    <x v="1"/>
    <x v="108"/>
    <n v="30.992727272727272"/>
    <x v="1"/>
    <s v="USD"/>
    <x v="116"/>
    <n v="1317186000"/>
    <b v="0"/>
    <b v="0"/>
    <x v="4"/>
    <x v="19"/>
  </r>
  <r>
    <n v="118"/>
    <s v="Robinson, Lopez and Christensen"/>
    <s v="Organic next generation protocol"/>
    <n v="5400"/>
    <n v="6351"/>
    <n v="117.61111111111111"/>
    <x v="1"/>
    <x v="109"/>
    <n v="94.791044776119406"/>
    <x v="1"/>
    <s v="USD"/>
    <x v="117"/>
    <n v="1391234400"/>
    <b v="0"/>
    <b v="0"/>
    <x v="7"/>
    <x v="14"/>
  </r>
  <r>
    <n v="119"/>
    <s v="Clark and Sons"/>
    <s v="Reverse-engineered full-range Internet solution"/>
    <n v="5000"/>
    <n v="10748"/>
    <n v="214.96"/>
    <x v="1"/>
    <x v="110"/>
    <n v="69.79220779220779"/>
    <x v="1"/>
    <s v="USD"/>
    <x v="118"/>
    <n v="1404363600"/>
    <b v="0"/>
    <b v="1"/>
    <x v="4"/>
    <x v="4"/>
  </r>
  <r>
    <n v="120"/>
    <s v="Vega Group"/>
    <s v="Synchronized regional synergy"/>
    <n v="75100"/>
    <n v="112272"/>
    <n v="149.49667110519309"/>
    <x v="1"/>
    <x v="111"/>
    <n v="63.003367003367003"/>
    <x v="1"/>
    <s v="USD"/>
    <x v="119"/>
    <n v="1429592400"/>
    <b v="0"/>
    <b v="1"/>
    <x v="6"/>
    <x v="20"/>
  </r>
  <r>
    <n v="121"/>
    <s v="Brown-Brown"/>
    <s v="Multi-lateral homogeneous success"/>
    <n v="45300"/>
    <n v="99361"/>
    <n v="219.33995584988963"/>
    <x v="1"/>
    <x v="112"/>
    <n v="110.0343300110742"/>
    <x v="1"/>
    <s v="USD"/>
    <x v="33"/>
    <n v="1413608400"/>
    <b v="0"/>
    <b v="0"/>
    <x v="6"/>
    <x v="11"/>
  </r>
  <r>
    <n v="122"/>
    <s v="Taylor PLC"/>
    <s v="Seamless zero-defect solution"/>
    <n v="136800"/>
    <n v="88055"/>
    <n v="64.367690058479539"/>
    <x v="0"/>
    <x v="113"/>
    <n v="25.997933274284026"/>
    <x v="1"/>
    <s v="USD"/>
    <x v="120"/>
    <n v="1419400800"/>
    <b v="0"/>
    <b v="0"/>
    <x v="5"/>
    <x v="13"/>
  </r>
  <r>
    <n v="123"/>
    <s v="Edwards-Lewis"/>
    <s v="Enhanced scalable concept"/>
    <n v="177700"/>
    <n v="33092"/>
    <n v="18.622397298818232"/>
    <x v="0"/>
    <x v="114"/>
    <n v="49.987915407854985"/>
    <x v="0"/>
    <s v="CAD"/>
    <x v="121"/>
    <n v="1448604000"/>
    <b v="1"/>
    <b v="0"/>
    <x v="3"/>
    <x v="3"/>
  </r>
  <r>
    <n v="124"/>
    <s v="Stanton, Neal and Rodriguez"/>
    <s v="Polarized uniform software"/>
    <n v="2600"/>
    <n v="9562"/>
    <n v="367.76923076923077"/>
    <x v="1"/>
    <x v="115"/>
    <n v="101.72340425531915"/>
    <x v="6"/>
    <s v="EUR"/>
    <x v="122"/>
    <n v="1562302800"/>
    <b v="0"/>
    <b v="0"/>
    <x v="7"/>
    <x v="14"/>
  </r>
  <r>
    <n v="125"/>
    <s v="Pratt LLC"/>
    <s v="Stand-alone web-enabled moderator"/>
    <n v="5300"/>
    <n v="8475"/>
    <n v="159.90566037735849"/>
    <x v="1"/>
    <x v="80"/>
    <n v="47.083333333333336"/>
    <x v="1"/>
    <s v="USD"/>
    <x v="123"/>
    <n v="1537678800"/>
    <b v="0"/>
    <b v="0"/>
    <x v="3"/>
    <x v="3"/>
  </r>
  <r>
    <n v="126"/>
    <s v="Gross PLC"/>
    <s v="Proactive methodical benchmark"/>
    <n v="180200"/>
    <n v="69617"/>
    <n v="38.633185349611544"/>
    <x v="0"/>
    <x v="116"/>
    <n v="89.944444444444443"/>
    <x v="1"/>
    <s v="USD"/>
    <x v="124"/>
    <n v="1473570000"/>
    <b v="0"/>
    <b v="1"/>
    <x v="3"/>
    <x v="3"/>
  </r>
  <r>
    <n v="127"/>
    <s v="Martinez, Gomez and Dalton"/>
    <s v="Team-oriented 6thgeneration matrix"/>
    <n v="103200"/>
    <n v="53067"/>
    <n v="51.421511627906973"/>
    <x v="0"/>
    <x v="117"/>
    <n v="78.96875"/>
    <x v="0"/>
    <s v="CAD"/>
    <x v="125"/>
    <n v="1273899600"/>
    <b v="0"/>
    <b v="0"/>
    <x v="3"/>
    <x v="3"/>
  </r>
  <r>
    <n v="128"/>
    <s v="Allen-Curtis"/>
    <s v="Phased human-resource core"/>
    <n v="70600"/>
    <n v="42596"/>
    <n v="60.334277620396598"/>
    <x v="3"/>
    <x v="118"/>
    <n v="80.067669172932327"/>
    <x v="1"/>
    <s v="USD"/>
    <x v="126"/>
    <n v="1284008400"/>
    <b v="0"/>
    <b v="0"/>
    <x v="1"/>
    <x v="1"/>
  </r>
  <r>
    <n v="129"/>
    <s v="Morgan-Martinez"/>
    <s v="Mandatory tertiary implementation"/>
    <n v="148500"/>
    <n v="4756"/>
    <n v="3.2026936026936026"/>
    <x v="3"/>
    <x v="12"/>
    <n v="86.472727272727269"/>
    <x v="2"/>
    <s v="AUD"/>
    <x v="127"/>
    <n v="1425103200"/>
    <b v="0"/>
    <b v="0"/>
    <x v="0"/>
    <x v="0"/>
  </r>
  <r>
    <n v="130"/>
    <s v="Luna, Anderson and Fox"/>
    <s v="Secured directional encryption"/>
    <n v="9600"/>
    <n v="14925"/>
    <n v="155.46875"/>
    <x v="1"/>
    <x v="119"/>
    <n v="28.001876172607879"/>
    <x v="3"/>
    <s v="DKK"/>
    <x v="128"/>
    <n v="1320991200"/>
    <b v="0"/>
    <b v="0"/>
    <x v="4"/>
    <x v="6"/>
  </r>
  <r>
    <n v="131"/>
    <s v="Fleming, Zhang and Henderson"/>
    <s v="Distributed 5thgeneration implementation"/>
    <n v="164700"/>
    <n v="166116"/>
    <n v="100.85974499089254"/>
    <x v="1"/>
    <x v="120"/>
    <n v="67.996725337699544"/>
    <x v="4"/>
    <s v="GBP"/>
    <x v="129"/>
    <n v="1386828000"/>
    <b v="0"/>
    <b v="0"/>
    <x v="2"/>
    <x v="2"/>
  </r>
  <r>
    <n v="132"/>
    <s v="Flowers and Sons"/>
    <s v="Virtual static core"/>
    <n v="3300"/>
    <n v="3834"/>
    <n v="116.18181818181819"/>
    <x v="1"/>
    <x v="121"/>
    <n v="43.078651685393261"/>
    <x v="1"/>
    <s v="USD"/>
    <x v="130"/>
    <n v="1517119200"/>
    <b v="0"/>
    <b v="1"/>
    <x v="3"/>
    <x v="3"/>
  </r>
  <r>
    <n v="133"/>
    <s v="Gates PLC"/>
    <s v="Secured content-based product"/>
    <n v="4500"/>
    <n v="13985"/>
    <n v="310.77777777777777"/>
    <x v="1"/>
    <x v="122"/>
    <n v="87.95597484276729"/>
    <x v="1"/>
    <s v="USD"/>
    <x v="131"/>
    <n v="1315026000"/>
    <b v="0"/>
    <b v="0"/>
    <x v="1"/>
    <x v="21"/>
  </r>
  <r>
    <n v="134"/>
    <s v="Caldwell LLC"/>
    <s v="Secured executive concept"/>
    <n v="99500"/>
    <n v="89288"/>
    <n v="89.73668341708543"/>
    <x v="0"/>
    <x v="123"/>
    <n v="94.987234042553197"/>
    <x v="5"/>
    <s v="CHF"/>
    <x v="132"/>
    <n v="1312693200"/>
    <b v="0"/>
    <b v="1"/>
    <x v="4"/>
    <x v="4"/>
  </r>
  <r>
    <n v="135"/>
    <s v="Le, Burton and Evans"/>
    <s v="Balanced zero-defect software"/>
    <n v="7700"/>
    <n v="5488"/>
    <n v="71.272727272727266"/>
    <x v="0"/>
    <x v="124"/>
    <n v="46.905982905982903"/>
    <x v="1"/>
    <s v="USD"/>
    <x v="133"/>
    <n v="1363064400"/>
    <b v="0"/>
    <b v="1"/>
    <x v="3"/>
    <x v="3"/>
  </r>
  <r>
    <n v="136"/>
    <s v="Briggs PLC"/>
    <s v="Distributed context-sensitive flexibility"/>
    <n v="82800"/>
    <n v="2721"/>
    <n v="3.2862318840579712"/>
    <x v="3"/>
    <x v="125"/>
    <n v="46.913793103448278"/>
    <x v="1"/>
    <s v="USD"/>
    <x v="134"/>
    <n v="1403154000"/>
    <b v="0"/>
    <b v="1"/>
    <x v="4"/>
    <x v="6"/>
  </r>
  <r>
    <n v="137"/>
    <s v="Hudson-Nguyen"/>
    <s v="Down-sized disintermediate support"/>
    <n v="1800"/>
    <n v="4712"/>
    <n v="261.77777777777777"/>
    <x v="1"/>
    <x v="126"/>
    <n v="94.24"/>
    <x v="1"/>
    <s v="USD"/>
    <x v="135"/>
    <n v="1286859600"/>
    <b v="0"/>
    <b v="0"/>
    <x v="5"/>
    <x v="9"/>
  </r>
  <r>
    <n v="138"/>
    <s v="Hogan Ltd"/>
    <s v="Stand-alone mission-critical moratorium"/>
    <n v="9600"/>
    <n v="9216"/>
    <n v="96"/>
    <x v="0"/>
    <x v="127"/>
    <n v="80.139130434782615"/>
    <x v="1"/>
    <s v="USD"/>
    <x v="136"/>
    <n v="1349326800"/>
    <b v="0"/>
    <b v="0"/>
    <x v="6"/>
    <x v="20"/>
  </r>
  <r>
    <n v="139"/>
    <s v="Hamilton, Wright and Chavez"/>
    <s v="Down-sized empowering protocol"/>
    <n v="92100"/>
    <n v="19246"/>
    <n v="20.896851248642779"/>
    <x v="0"/>
    <x v="128"/>
    <n v="59.036809815950917"/>
    <x v="1"/>
    <s v="USD"/>
    <x v="137"/>
    <n v="1430974800"/>
    <b v="0"/>
    <b v="1"/>
    <x v="2"/>
    <x v="8"/>
  </r>
  <r>
    <n v="140"/>
    <s v="Bautista-Cross"/>
    <s v="Fully-configurable coherent Internet solution"/>
    <n v="5500"/>
    <n v="12274"/>
    <n v="223.16363636363636"/>
    <x v="1"/>
    <x v="129"/>
    <n v="65.989247311827953"/>
    <x v="1"/>
    <s v="USD"/>
    <x v="138"/>
    <n v="1519970400"/>
    <b v="0"/>
    <b v="0"/>
    <x v="4"/>
    <x v="4"/>
  </r>
  <r>
    <n v="141"/>
    <s v="Jackson LLC"/>
    <s v="Distributed motivating algorithm"/>
    <n v="64300"/>
    <n v="65323"/>
    <n v="101.59097978227061"/>
    <x v="1"/>
    <x v="130"/>
    <n v="60.992530345471522"/>
    <x v="1"/>
    <s v="USD"/>
    <x v="139"/>
    <n v="1434603600"/>
    <b v="0"/>
    <b v="0"/>
    <x v="2"/>
    <x v="2"/>
  </r>
  <r>
    <n v="142"/>
    <s v="Figueroa Ltd"/>
    <s v="Expanded solution-oriented benchmark"/>
    <n v="5000"/>
    <n v="11502"/>
    <n v="230.04"/>
    <x v="1"/>
    <x v="124"/>
    <n v="98.307692307692307"/>
    <x v="1"/>
    <s v="USD"/>
    <x v="107"/>
    <n v="1337230800"/>
    <b v="0"/>
    <b v="0"/>
    <x v="2"/>
    <x v="2"/>
  </r>
  <r>
    <n v="143"/>
    <s v="Avila-Jones"/>
    <s v="Implemented discrete secured line"/>
    <n v="5400"/>
    <n v="7322"/>
    <n v="135.59259259259258"/>
    <x v="1"/>
    <x v="131"/>
    <n v="104.6"/>
    <x v="1"/>
    <s v="USD"/>
    <x v="140"/>
    <n v="1279429200"/>
    <b v="0"/>
    <b v="0"/>
    <x v="1"/>
    <x v="7"/>
  </r>
  <r>
    <n v="144"/>
    <s v="Martin, Lopez and Hunter"/>
    <s v="Multi-lateral actuating installation"/>
    <n v="9000"/>
    <n v="11619"/>
    <n v="129.1"/>
    <x v="1"/>
    <x v="18"/>
    <n v="86.066666666666663"/>
    <x v="1"/>
    <s v="USD"/>
    <x v="141"/>
    <n v="1561438800"/>
    <b v="0"/>
    <b v="0"/>
    <x v="3"/>
    <x v="3"/>
  </r>
  <r>
    <n v="145"/>
    <s v="Fields-Moore"/>
    <s v="Secured reciprocal array"/>
    <n v="25000"/>
    <n v="59128"/>
    <n v="236.512"/>
    <x v="1"/>
    <x v="132"/>
    <n v="76.989583333333329"/>
    <x v="5"/>
    <s v="CHF"/>
    <x v="142"/>
    <n v="1410498000"/>
    <b v="0"/>
    <b v="0"/>
    <x v="2"/>
    <x v="8"/>
  </r>
  <r>
    <n v="146"/>
    <s v="Harris-Golden"/>
    <s v="Optional bandwidth-monitored middleware"/>
    <n v="8800"/>
    <n v="1518"/>
    <n v="17.25"/>
    <x v="3"/>
    <x v="133"/>
    <n v="29.764705882352942"/>
    <x v="1"/>
    <s v="USD"/>
    <x v="143"/>
    <n v="1322460000"/>
    <b v="0"/>
    <b v="0"/>
    <x v="3"/>
    <x v="3"/>
  </r>
  <r>
    <n v="147"/>
    <s v="Moss, Norman and Dunlap"/>
    <s v="Upgradable upward-trending workforce"/>
    <n v="8300"/>
    <n v="9337"/>
    <n v="112.49397590361446"/>
    <x v="1"/>
    <x v="134"/>
    <n v="46.91959798994975"/>
    <x v="1"/>
    <s v="USD"/>
    <x v="144"/>
    <n v="1466312400"/>
    <b v="0"/>
    <b v="1"/>
    <x v="3"/>
    <x v="3"/>
  </r>
  <r>
    <n v="148"/>
    <s v="White, Larson and Wright"/>
    <s v="Upgradable hybrid capability"/>
    <n v="9300"/>
    <n v="11255"/>
    <n v="121.02150537634408"/>
    <x v="1"/>
    <x v="37"/>
    <n v="105.18691588785046"/>
    <x v="1"/>
    <s v="USD"/>
    <x v="145"/>
    <n v="1501736400"/>
    <b v="0"/>
    <b v="0"/>
    <x v="2"/>
    <x v="8"/>
  </r>
  <r>
    <n v="149"/>
    <s v="Payne, Oliver and Burch"/>
    <s v="Managed fresh-thinking flexibility"/>
    <n v="6200"/>
    <n v="13632"/>
    <n v="219.87096774193549"/>
    <x v="1"/>
    <x v="135"/>
    <n v="69.907692307692301"/>
    <x v="1"/>
    <s v="USD"/>
    <x v="146"/>
    <n v="1361512800"/>
    <b v="0"/>
    <b v="0"/>
    <x v="1"/>
    <x v="7"/>
  </r>
  <r>
    <n v="150"/>
    <s v="Brown, Palmer and Pace"/>
    <s v="Networked stable workforce"/>
    <n v="100"/>
    <n v="1"/>
    <n v="1"/>
    <x v="0"/>
    <x v="49"/>
    <n v="1"/>
    <x v="1"/>
    <s v="USD"/>
    <x v="147"/>
    <n v="1545026400"/>
    <b v="0"/>
    <b v="0"/>
    <x v="1"/>
    <x v="1"/>
  </r>
  <r>
    <n v="151"/>
    <s v="Parker LLC"/>
    <s v="Customizable intermediate extranet"/>
    <n v="137200"/>
    <n v="88037"/>
    <n v="64.166909620991248"/>
    <x v="0"/>
    <x v="50"/>
    <n v="60.011588275391958"/>
    <x v="1"/>
    <s v="USD"/>
    <x v="148"/>
    <n v="1406696400"/>
    <b v="0"/>
    <b v="0"/>
    <x v="1"/>
    <x v="5"/>
  </r>
  <r>
    <n v="152"/>
    <s v="Bowen, Mcdonald and Hall"/>
    <s v="User-centric fault-tolerant task-force"/>
    <n v="41500"/>
    <n v="175573"/>
    <n v="423.06746987951806"/>
    <x v="1"/>
    <x v="136"/>
    <n v="52.006220379146917"/>
    <x v="1"/>
    <s v="USD"/>
    <x v="149"/>
    <n v="1487916000"/>
    <b v="0"/>
    <b v="0"/>
    <x v="1"/>
    <x v="7"/>
  </r>
  <r>
    <n v="153"/>
    <s v="Whitehead, Bell and Hughes"/>
    <s v="Multi-tiered radical definition"/>
    <n v="189400"/>
    <n v="176112"/>
    <n v="92.984160506863773"/>
    <x v="0"/>
    <x v="137"/>
    <n v="31.000176025347649"/>
    <x v="1"/>
    <s v="USD"/>
    <x v="150"/>
    <n v="1351141200"/>
    <b v="0"/>
    <b v="0"/>
    <x v="3"/>
    <x v="3"/>
  </r>
  <r>
    <n v="154"/>
    <s v="Rodriguez-Brown"/>
    <s v="Devolved foreground benchmark"/>
    <n v="171300"/>
    <n v="100650"/>
    <n v="58.75656742556918"/>
    <x v="0"/>
    <x v="138"/>
    <n v="95.042492917847028"/>
    <x v="1"/>
    <s v="USD"/>
    <x v="151"/>
    <n v="1465016400"/>
    <b v="0"/>
    <b v="1"/>
    <x v="1"/>
    <x v="7"/>
  </r>
  <r>
    <n v="155"/>
    <s v="Hall-Schaefer"/>
    <s v="Distributed eco-centric methodology"/>
    <n v="139500"/>
    <n v="90706"/>
    <n v="65.022222222222226"/>
    <x v="0"/>
    <x v="139"/>
    <n v="75.968174204355108"/>
    <x v="1"/>
    <s v="USD"/>
    <x v="152"/>
    <n v="1270789200"/>
    <b v="0"/>
    <b v="0"/>
    <x v="3"/>
    <x v="3"/>
  </r>
  <r>
    <n v="156"/>
    <s v="Meza-Rogers"/>
    <s v="Streamlined encompassing encryption"/>
    <n v="36400"/>
    <n v="26914"/>
    <n v="73.939560439560438"/>
    <x v="3"/>
    <x v="140"/>
    <n v="71.013192612137203"/>
    <x v="2"/>
    <s v="AUD"/>
    <x v="153"/>
    <n v="1572325200"/>
    <b v="0"/>
    <b v="0"/>
    <x v="1"/>
    <x v="1"/>
  </r>
  <r>
    <n v="157"/>
    <s v="Curtis-Curtis"/>
    <s v="User-friendly reciprocal initiative"/>
    <n v="4200"/>
    <n v="2212"/>
    <n v="52.666666666666664"/>
    <x v="0"/>
    <x v="141"/>
    <n v="73.733333333333334"/>
    <x v="2"/>
    <s v="AUD"/>
    <x v="154"/>
    <n v="1389420000"/>
    <b v="0"/>
    <b v="0"/>
    <x v="7"/>
    <x v="14"/>
  </r>
  <r>
    <n v="158"/>
    <s v="Carlson Inc"/>
    <s v="Ergonomic fresh-thinking installation"/>
    <n v="2100"/>
    <n v="4640"/>
    <n v="220.95238095238096"/>
    <x v="1"/>
    <x v="142"/>
    <n v="113.17073170731707"/>
    <x v="1"/>
    <s v="USD"/>
    <x v="155"/>
    <n v="1449640800"/>
    <b v="0"/>
    <b v="0"/>
    <x v="1"/>
    <x v="1"/>
  </r>
  <r>
    <n v="159"/>
    <s v="Clarke, Anderson and Lee"/>
    <s v="Robust explicit hardware"/>
    <n v="191200"/>
    <n v="191222"/>
    <n v="100.01150627615063"/>
    <x v="1"/>
    <x v="143"/>
    <n v="105.00933552992861"/>
    <x v="1"/>
    <s v="USD"/>
    <x v="156"/>
    <n v="1555218000"/>
    <b v="0"/>
    <b v="1"/>
    <x v="3"/>
    <x v="3"/>
  </r>
  <r>
    <n v="160"/>
    <s v="Evans Group"/>
    <s v="Stand-alone actuating support"/>
    <n v="8000"/>
    <n v="12985"/>
    <n v="162.3125"/>
    <x v="1"/>
    <x v="55"/>
    <n v="79.176829268292678"/>
    <x v="1"/>
    <s v="USD"/>
    <x v="157"/>
    <n v="1557723600"/>
    <b v="0"/>
    <b v="0"/>
    <x v="2"/>
    <x v="8"/>
  </r>
  <r>
    <n v="161"/>
    <s v="Bruce Group"/>
    <s v="Cross-platform methodical process improvement"/>
    <n v="5500"/>
    <n v="4300"/>
    <n v="78.181818181818187"/>
    <x v="0"/>
    <x v="51"/>
    <n v="57.333333333333336"/>
    <x v="1"/>
    <s v="USD"/>
    <x v="158"/>
    <n v="1443502800"/>
    <b v="0"/>
    <b v="1"/>
    <x v="2"/>
    <x v="2"/>
  </r>
  <r>
    <n v="162"/>
    <s v="Keith, Alvarez and Potter"/>
    <s v="Extended bottom-line open architecture"/>
    <n v="6100"/>
    <n v="9134"/>
    <n v="149.73770491803279"/>
    <x v="1"/>
    <x v="144"/>
    <n v="58.178343949044589"/>
    <x v="5"/>
    <s v="CHF"/>
    <x v="159"/>
    <n v="1546840800"/>
    <b v="0"/>
    <b v="0"/>
    <x v="1"/>
    <x v="1"/>
  </r>
  <r>
    <n v="163"/>
    <s v="Burton-Watkins"/>
    <s v="Extended reciprocal circuit"/>
    <n v="3500"/>
    <n v="8864"/>
    <n v="253.25714285714287"/>
    <x v="1"/>
    <x v="67"/>
    <n v="36.032520325203251"/>
    <x v="1"/>
    <s v="USD"/>
    <x v="160"/>
    <n v="1512712800"/>
    <b v="0"/>
    <b v="1"/>
    <x v="7"/>
    <x v="14"/>
  </r>
  <r>
    <n v="164"/>
    <s v="Lopez and Sons"/>
    <s v="Polarized human-resource protocol"/>
    <n v="150500"/>
    <n v="150755"/>
    <n v="100.16943521594685"/>
    <x v="1"/>
    <x v="20"/>
    <n v="107.99068767908309"/>
    <x v="1"/>
    <s v="USD"/>
    <x v="161"/>
    <n v="1507525200"/>
    <b v="0"/>
    <b v="0"/>
    <x v="3"/>
    <x v="3"/>
  </r>
  <r>
    <n v="165"/>
    <s v="Cordova Ltd"/>
    <s v="Synergized radical product"/>
    <n v="90400"/>
    <n v="110279"/>
    <n v="121.99004424778761"/>
    <x v="1"/>
    <x v="145"/>
    <n v="44.005985634477256"/>
    <x v="1"/>
    <s v="USD"/>
    <x v="162"/>
    <n v="1504328400"/>
    <b v="0"/>
    <b v="0"/>
    <x v="2"/>
    <x v="2"/>
  </r>
  <r>
    <n v="166"/>
    <s v="Brown-Vang"/>
    <s v="Robust heuristic artificial intelligence"/>
    <n v="9800"/>
    <n v="13439"/>
    <n v="137.13265306122449"/>
    <x v="1"/>
    <x v="146"/>
    <n v="55.077868852459019"/>
    <x v="1"/>
    <s v="USD"/>
    <x v="163"/>
    <n v="1293343200"/>
    <b v="0"/>
    <b v="0"/>
    <x v="7"/>
    <x v="14"/>
  </r>
  <r>
    <n v="167"/>
    <s v="Cruz-Ward"/>
    <s v="Robust content-based emulation"/>
    <n v="2600"/>
    <n v="10804"/>
    <n v="415.53846153846155"/>
    <x v="1"/>
    <x v="147"/>
    <n v="74"/>
    <x v="2"/>
    <s v="AUD"/>
    <x v="164"/>
    <n v="1371704400"/>
    <b v="0"/>
    <b v="0"/>
    <x v="3"/>
    <x v="3"/>
  </r>
  <r>
    <n v="168"/>
    <s v="Hernandez Group"/>
    <s v="Ergonomic uniform open system"/>
    <n v="128100"/>
    <n v="40107"/>
    <n v="31.30913348946136"/>
    <x v="0"/>
    <x v="148"/>
    <n v="41.996858638743454"/>
    <x v="3"/>
    <s v="DKK"/>
    <x v="165"/>
    <n v="1552798800"/>
    <b v="0"/>
    <b v="1"/>
    <x v="1"/>
    <x v="7"/>
  </r>
  <r>
    <n v="169"/>
    <s v="Tran, Steele and Wilson"/>
    <s v="Profit-focused modular product"/>
    <n v="23300"/>
    <n v="98811"/>
    <n v="424.08154506437768"/>
    <x v="1"/>
    <x v="149"/>
    <n v="77.988161010260455"/>
    <x v="1"/>
    <s v="USD"/>
    <x v="166"/>
    <n v="1342328400"/>
    <b v="0"/>
    <b v="1"/>
    <x v="4"/>
    <x v="12"/>
  </r>
  <r>
    <n v="170"/>
    <s v="Summers, Gallegos and Stein"/>
    <s v="Mandatory mobile product"/>
    <n v="188100"/>
    <n v="5528"/>
    <n v="2.93886230728336"/>
    <x v="0"/>
    <x v="109"/>
    <n v="82.507462686567166"/>
    <x v="1"/>
    <s v="USD"/>
    <x v="167"/>
    <n v="1502341200"/>
    <b v="0"/>
    <b v="0"/>
    <x v="1"/>
    <x v="7"/>
  </r>
  <r>
    <n v="171"/>
    <s v="Blair Group"/>
    <s v="Public-key 3rdgeneration budgetary management"/>
    <n v="4900"/>
    <n v="521"/>
    <n v="10.63265306122449"/>
    <x v="0"/>
    <x v="62"/>
    <n v="104.2"/>
    <x v="1"/>
    <s v="USD"/>
    <x v="168"/>
    <n v="1397192400"/>
    <b v="0"/>
    <b v="0"/>
    <x v="5"/>
    <x v="18"/>
  </r>
  <r>
    <n v="172"/>
    <s v="Nixon Inc"/>
    <s v="Centralized national firmware"/>
    <n v="800"/>
    <n v="663"/>
    <n v="82.875"/>
    <x v="0"/>
    <x v="150"/>
    <n v="25.5"/>
    <x v="1"/>
    <s v="USD"/>
    <x v="169"/>
    <n v="1407042000"/>
    <b v="0"/>
    <b v="1"/>
    <x v="4"/>
    <x v="4"/>
  </r>
  <r>
    <n v="173"/>
    <s v="White LLC"/>
    <s v="Cross-group 4thgeneration middleware"/>
    <n v="96700"/>
    <n v="157635"/>
    <n v="163.01447776628748"/>
    <x v="1"/>
    <x v="151"/>
    <n v="100.98334401024984"/>
    <x v="1"/>
    <s v="USD"/>
    <x v="170"/>
    <n v="1369371600"/>
    <b v="0"/>
    <b v="0"/>
    <x v="3"/>
    <x v="3"/>
  </r>
  <r>
    <n v="174"/>
    <s v="Santos, Black and Donovan"/>
    <s v="Pre-emptive scalable access"/>
    <n v="600"/>
    <n v="5368"/>
    <n v="894.66666666666663"/>
    <x v="1"/>
    <x v="44"/>
    <n v="111.83333333333333"/>
    <x v="1"/>
    <s v="USD"/>
    <x v="171"/>
    <n v="1444107600"/>
    <b v="0"/>
    <b v="1"/>
    <x v="2"/>
    <x v="8"/>
  </r>
  <r>
    <n v="175"/>
    <s v="Jones, Contreras and Burnett"/>
    <s v="Sharable intangible migration"/>
    <n v="181200"/>
    <n v="47459"/>
    <n v="26.19150110375276"/>
    <x v="0"/>
    <x v="152"/>
    <n v="41.999115044247787"/>
    <x v="1"/>
    <s v="USD"/>
    <x v="172"/>
    <n v="1474261200"/>
    <b v="0"/>
    <b v="0"/>
    <x v="3"/>
    <x v="3"/>
  </r>
  <r>
    <n v="176"/>
    <s v="Stone-Orozco"/>
    <s v="Proactive scalable Graphical User Interface"/>
    <n v="115000"/>
    <n v="86060"/>
    <n v="74.834782608695647"/>
    <x v="0"/>
    <x v="153"/>
    <n v="110.05115089514067"/>
    <x v="1"/>
    <s v="USD"/>
    <x v="173"/>
    <n v="1473656400"/>
    <b v="0"/>
    <b v="0"/>
    <x v="3"/>
    <x v="3"/>
  </r>
  <r>
    <n v="177"/>
    <s v="Lee, Gibson and Morgan"/>
    <s v="Digitized solution-oriented product"/>
    <n v="38800"/>
    <n v="161593"/>
    <n v="416.47680412371136"/>
    <x v="1"/>
    <x v="154"/>
    <n v="58.997079225994888"/>
    <x v="1"/>
    <s v="USD"/>
    <x v="174"/>
    <n v="1291960800"/>
    <b v="0"/>
    <b v="0"/>
    <x v="3"/>
    <x v="3"/>
  </r>
  <r>
    <n v="178"/>
    <s v="Alexander-Williams"/>
    <s v="Triple-buffered cohesive structure"/>
    <n v="7200"/>
    <n v="6927"/>
    <n v="96.208333333333329"/>
    <x v="0"/>
    <x v="155"/>
    <n v="32.985714285714288"/>
    <x v="1"/>
    <s v="USD"/>
    <x v="175"/>
    <n v="1506747600"/>
    <b v="0"/>
    <b v="0"/>
    <x v="0"/>
    <x v="0"/>
  </r>
  <r>
    <n v="179"/>
    <s v="Marks Ltd"/>
    <s v="Realigned human-resource orchestration"/>
    <n v="44500"/>
    <n v="159185"/>
    <n v="357.71910112359552"/>
    <x v="1"/>
    <x v="156"/>
    <n v="45.005654509471306"/>
    <x v="0"/>
    <s v="CAD"/>
    <x v="176"/>
    <n v="1363582800"/>
    <b v="0"/>
    <b v="1"/>
    <x v="3"/>
    <x v="3"/>
  </r>
  <r>
    <n v="180"/>
    <s v="Olsen, Edwards and Reid"/>
    <s v="Optional clear-thinking software"/>
    <n v="56000"/>
    <n v="172736"/>
    <n v="308.45714285714286"/>
    <x v="1"/>
    <x v="157"/>
    <n v="81.98196487897485"/>
    <x v="2"/>
    <s v="AUD"/>
    <x v="177"/>
    <n v="1269666000"/>
    <b v="0"/>
    <b v="0"/>
    <x v="2"/>
    <x v="8"/>
  </r>
  <r>
    <n v="181"/>
    <s v="Daniels, Rose and Tyler"/>
    <s v="Centralized global approach"/>
    <n v="8600"/>
    <n v="5315"/>
    <n v="61.802325581395351"/>
    <x v="0"/>
    <x v="158"/>
    <n v="39.080882352941174"/>
    <x v="1"/>
    <s v="USD"/>
    <x v="178"/>
    <n v="1508648400"/>
    <b v="0"/>
    <b v="0"/>
    <x v="2"/>
    <x v="2"/>
  </r>
  <r>
    <n v="182"/>
    <s v="Adams Group"/>
    <s v="Reverse-engineered bandwidth-monitored contingency"/>
    <n v="27100"/>
    <n v="195750"/>
    <n v="722.32472324723244"/>
    <x v="1"/>
    <x v="159"/>
    <n v="58.996383363471971"/>
    <x v="3"/>
    <s v="DKK"/>
    <x v="179"/>
    <n v="1561957200"/>
    <b v="0"/>
    <b v="0"/>
    <x v="3"/>
    <x v="3"/>
  </r>
  <r>
    <n v="183"/>
    <s v="Rogers, Huerta and Medina"/>
    <s v="Pre-emptive bandwidth-monitored instruction set"/>
    <n v="5100"/>
    <n v="3525"/>
    <n v="69.117647058823536"/>
    <x v="0"/>
    <x v="99"/>
    <n v="40.988372093023258"/>
    <x v="0"/>
    <s v="CAD"/>
    <x v="180"/>
    <n v="1285131600"/>
    <b v="0"/>
    <b v="0"/>
    <x v="1"/>
    <x v="1"/>
  </r>
  <r>
    <n v="184"/>
    <s v="Howard, Carter and Griffith"/>
    <s v="Adaptive asynchronous emulation"/>
    <n v="3600"/>
    <n v="10550"/>
    <n v="293.05555555555554"/>
    <x v="1"/>
    <x v="160"/>
    <n v="31.029411764705884"/>
    <x v="1"/>
    <s v="USD"/>
    <x v="181"/>
    <n v="1556946000"/>
    <b v="0"/>
    <b v="0"/>
    <x v="3"/>
    <x v="3"/>
  </r>
  <r>
    <n v="185"/>
    <s v="Bailey PLC"/>
    <s v="Innovative actuating conglomeration"/>
    <n v="1000"/>
    <n v="718"/>
    <n v="71.8"/>
    <x v="0"/>
    <x v="161"/>
    <n v="37.789473684210527"/>
    <x v="1"/>
    <s v="USD"/>
    <x v="182"/>
    <n v="1527138000"/>
    <b v="0"/>
    <b v="0"/>
    <x v="4"/>
    <x v="19"/>
  </r>
  <r>
    <n v="186"/>
    <s v="Parker Group"/>
    <s v="Grass-roots foreground policy"/>
    <n v="88800"/>
    <n v="28358"/>
    <n v="31.934684684684683"/>
    <x v="0"/>
    <x v="162"/>
    <n v="32.006772009029348"/>
    <x v="1"/>
    <s v="USD"/>
    <x v="183"/>
    <n v="1402117200"/>
    <b v="0"/>
    <b v="0"/>
    <x v="3"/>
    <x v="3"/>
  </r>
  <r>
    <n v="187"/>
    <s v="Fox Group"/>
    <s v="Horizontal transitional paradigm"/>
    <n v="60200"/>
    <n v="138384"/>
    <n v="229.87375415282392"/>
    <x v="1"/>
    <x v="163"/>
    <n v="95.966712898751737"/>
    <x v="0"/>
    <s v="CAD"/>
    <x v="184"/>
    <n v="1364014800"/>
    <b v="0"/>
    <b v="1"/>
    <x v="4"/>
    <x v="12"/>
  </r>
  <r>
    <n v="188"/>
    <s v="Walker, Jones and Rodriguez"/>
    <s v="Networked didactic info-mediaries"/>
    <n v="8200"/>
    <n v="2625"/>
    <n v="32.012195121951223"/>
    <x v="0"/>
    <x v="164"/>
    <n v="75"/>
    <x v="6"/>
    <s v="EUR"/>
    <x v="185"/>
    <n v="1417586400"/>
    <b v="0"/>
    <b v="0"/>
    <x v="3"/>
    <x v="3"/>
  </r>
  <r>
    <n v="189"/>
    <s v="Anthony-Shaw"/>
    <s v="Switchable contextually-based access"/>
    <n v="191300"/>
    <n v="45004"/>
    <n v="23.525352848928385"/>
    <x v="3"/>
    <x v="165"/>
    <n v="102.0498866213152"/>
    <x v="1"/>
    <s v="USD"/>
    <x v="186"/>
    <n v="1457071200"/>
    <b v="0"/>
    <b v="0"/>
    <x v="3"/>
    <x v="3"/>
  </r>
  <r>
    <n v="190"/>
    <s v="Cook LLC"/>
    <s v="Up-sized dynamic throughput"/>
    <n v="3700"/>
    <n v="2538"/>
    <n v="68.594594594594597"/>
    <x v="0"/>
    <x v="3"/>
    <n v="105.75"/>
    <x v="1"/>
    <s v="USD"/>
    <x v="187"/>
    <n v="1370408400"/>
    <b v="0"/>
    <b v="1"/>
    <x v="3"/>
    <x v="3"/>
  </r>
  <r>
    <n v="191"/>
    <s v="Sutton PLC"/>
    <s v="Mandatory reciprocal superstructure"/>
    <n v="8400"/>
    <n v="3188"/>
    <n v="37.952380952380949"/>
    <x v="0"/>
    <x v="99"/>
    <n v="37.069767441860463"/>
    <x v="6"/>
    <s v="EUR"/>
    <x v="188"/>
    <n v="1552626000"/>
    <b v="0"/>
    <b v="0"/>
    <x v="3"/>
    <x v="3"/>
  </r>
  <r>
    <n v="192"/>
    <s v="Long, Morgan and Mitchell"/>
    <s v="Upgradable 4thgeneration productivity"/>
    <n v="42600"/>
    <n v="8517"/>
    <n v="19.992957746478872"/>
    <x v="0"/>
    <x v="166"/>
    <n v="35.049382716049379"/>
    <x v="1"/>
    <s v="USD"/>
    <x v="189"/>
    <n v="1404190800"/>
    <b v="0"/>
    <b v="0"/>
    <x v="1"/>
    <x v="1"/>
  </r>
  <r>
    <n v="193"/>
    <s v="Calhoun, Rogers and Long"/>
    <s v="Progressive discrete hub"/>
    <n v="6600"/>
    <n v="3012"/>
    <n v="45.636363636363633"/>
    <x v="0"/>
    <x v="167"/>
    <n v="46.338461538461537"/>
    <x v="1"/>
    <s v="USD"/>
    <x v="190"/>
    <n v="1523509200"/>
    <b v="1"/>
    <b v="0"/>
    <x v="1"/>
    <x v="7"/>
  </r>
  <r>
    <n v="194"/>
    <s v="Sandoval Group"/>
    <s v="Assimilated multi-tasking archive"/>
    <n v="7100"/>
    <n v="8716"/>
    <n v="122.7605633802817"/>
    <x v="1"/>
    <x v="105"/>
    <n v="69.174603174603178"/>
    <x v="1"/>
    <s v="USD"/>
    <x v="191"/>
    <n v="1443589200"/>
    <b v="0"/>
    <b v="0"/>
    <x v="1"/>
    <x v="16"/>
  </r>
  <r>
    <n v="195"/>
    <s v="Smith and Sons"/>
    <s v="Upgradable high-level solution"/>
    <n v="15800"/>
    <n v="57157"/>
    <n v="361.75316455696202"/>
    <x v="1"/>
    <x v="168"/>
    <n v="109.07824427480917"/>
    <x v="1"/>
    <s v="USD"/>
    <x v="192"/>
    <n v="1533445200"/>
    <b v="0"/>
    <b v="0"/>
    <x v="1"/>
    <x v="5"/>
  </r>
  <r>
    <n v="196"/>
    <s v="King Inc"/>
    <s v="Organic bandwidth-monitored frame"/>
    <n v="8200"/>
    <n v="5178"/>
    <n v="63.146341463414636"/>
    <x v="0"/>
    <x v="16"/>
    <n v="51.78"/>
    <x v="3"/>
    <s v="DKK"/>
    <x v="173"/>
    <n v="1474520400"/>
    <b v="0"/>
    <b v="0"/>
    <x v="2"/>
    <x v="8"/>
  </r>
  <r>
    <n v="197"/>
    <s v="Perry and Sons"/>
    <s v="Business-focused logistical framework"/>
    <n v="54700"/>
    <n v="163118"/>
    <n v="298.20475319926874"/>
    <x v="1"/>
    <x v="169"/>
    <n v="82.010055304172951"/>
    <x v="1"/>
    <s v="USD"/>
    <x v="193"/>
    <n v="1499403600"/>
    <b v="0"/>
    <b v="0"/>
    <x v="4"/>
    <x v="6"/>
  </r>
  <r>
    <n v="198"/>
    <s v="Palmer Inc"/>
    <s v="Universal multi-state capability"/>
    <n v="63200"/>
    <n v="6041"/>
    <n v="9.5585443037974684"/>
    <x v="0"/>
    <x v="170"/>
    <n v="35.958333333333336"/>
    <x v="1"/>
    <s v="USD"/>
    <x v="194"/>
    <n v="1283576400"/>
    <b v="0"/>
    <b v="0"/>
    <x v="1"/>
    <x v="5"/>
  </r>
  <r>
    <n v="199"/>
    <s v="Hull, Baker and Martinez"/>
    <s v="Digitized reciprocal infrastructure"/>
    <n v="1800"/>
    <n v="968"/>
    <n v="53.777777777777779"/>
    <x v="0"/>
    <x v="171"/>
    <n v="74.461538461538467"/>
    <x v="1"/>
    <s v="USD"/>
    <x v="195"/>
    <n v="1436590800"/>
    <b v="0"/>
    <b v="0"/>
    <x v="1"/>
    <x v="1"/>
  </r>
  <r>
    <n v="200"/>
    <s v="Becker, Rice and White"/>
    <s v="Reduced dedicated capability"/>
    <n v="100"/>
    <n v="2"/>
    <n v="2"/>
    <x v="0"/>
    <x v="49"/>
    <n v="2"/>
    <x v="0"/>
    <s v="CAD"/>
    <x v="152"/>
    <n v="1270443600"/>
    <b v="0"/>
    <b v="0"/>
    <x v="3"/>
    <x v="3"/>
  </r>
  <r>
    <n v="201"/>
    <s v="Osborne, Perkins and Knox"/>
    <s v="Cross-platform bi-directional workforce"/>
    <n v="2100"/>
    <n v="14305"/>
    <n v="681.19047619047615"/>
    <x v="1"/>
    <x v="144"/>
    <n v="91.114649681528661"/>
    <x v="1"/>
    <s v="USD"/>
    <x v="196"/>
    <n v="1407819600"/>
    <b v="0"/>
    <b v="0"/>
    <x v="2"/>
    <x v="2"/>
  </r>
  <r>
    <n v="202"/>
    <s v="Mcknight-Freeman"/>
    <s v="Upgradable scalable methodology"/>
    <n v="8300"/>
    <n v="6543"/>
    <n v="78.831325301204814"/>
    <x v="3"/>
    <x v="172"/>
    <n v="79.792682926829272"/>
    <x v="1"/>
    <s v="USD"/>
    <x v="197"/>
    <n v="1317877200"/>
    <b v="0"/>
    <b v="0"/>
    <x v="0"/>
    <x v="0"/>
  </r>
  <r>
    <n v="203"/>
    <s v="Hayden, Shannon and Stein"/>
    <s v="Customer-focused client-server service-desk"/>
    <n v="143900"/>
    <n v="193413"/>
    <n v="134.40792216817235"/>
    <x v="1"/>
    <x v="173"/>
    <n v="42.999777678968428"/>
    <x v="2"/>
    <s v="AUD"/>
    <x v="198"/>
    <n v="1484805600"/>
    <b v="0"/>
    <b v="0"/>
    <x v="3"/>
    <x v="3"/>
  </r>
  <r>
    <n v="204"/>
    <s v="Daniel-Luna"/>
    <s v="Mandatory multimedia leverage"/>
    <n v="75000"/>
    <n v="2529"/>
    <n v="3.3719999999999999"/>
    <x v="0"/>
    <x v="174"/>
    <n v="63.225000000000001"/>
    <x v="1"/>
    <s v="USD"/>
    <x v="199"/>
    <n v="1302670800"/>
    <b v="0"/>
    <b v="0"/>
    <x v="1"/>
    <x v="17"/>
  </r>
  <r>
    <n v="205"/>
    <s v="Weaver-Marquez"/>
    <s v="Focused analyzing circuit"/>
    <n v="1300"/>
    <n v="5614"/>
    <n v="431.84615384615387"/>
    <x v="1"/>
    <x v="175"/>
    <n v="70.174999999999997"/>
    <x v="1"/>
    <s v="USD"/>
    <x v="200"/>
    <n v="1540789200"/>
    <b v="1"/>
    <b v="0"/>
    <x v="3"/>
    <x v="3"/>
  </r>
  <r>
    <n v="206"/>
    <s v="Austin, Baker and Kelley"/>
    <s v="Fundamental grid-enabled strategy"/>
    <n v="9000"/>
    <n v="3496"/>
    <n v="38.844444444444441"/>
    <x v="3"/>
    <x v="176"/>
    <n v="61.333333333333336"/>
    <x v="1"/>
    <s v="USD"/>
    <x v="201"/>
    <n v="1268028000"/>
    <b v="0"/>
    <b v="0"/>
    <x v="5"/>
    <x v="13"/>
  </r>
  <r>
    <n v="207"/>
    <s v="Carney-Anderson"/>
    <s v="Digitized 5thgeneration knowledgebase"/>
    <n v="1000"/>
    <n v="4257"/>
    <n v="425.7"/>
    <x v="1"/>
    <x v="177"/>
    <n v="99"/>
    <x v="1"/>
    <s v="USD"/>
    <x v="202"/>
    <n v="1537160400"/>
    <b v="0"/>
    <b v="1"/>
    <x v="1"/>
    <x v="1"/>
  </r>
  <r>
    <n v="208"/>
    <s v="Jackson Inc"/>
    <s v="Mandatory multi-tasking encryption"/>
    <n v="196900"/>
    <n v="199110"/>
    <n v="101.12239715591672"/>
    <x v="1"/>
    <x v="178"/>
    <n v="96.984900146127615"/>
    <x v="1"/>
    <s v="USD"/>
    <x v="203"/>
    <n v="1512280800"/>
    <b v="0"/>
    <b v="0"/>
    <x v="4"/>
    <x v="4"/>
  </r>
  <r>
    <n v="209"/>
    <s v="Warren Ltd"/>
    <s v="Distributed system-worthy application"/>
    <n v="194500"/>
    <n v="41212"/>
    <n v="21.188688946015425"/>
    <x v="2"/>
    <x v="179"/>
    <n v="51.004950495049506"/>
    <x v="2"/>
    <s v="AUD"/>
    <x v="204"/>
    <n v="1463115600"/>
    <b v="0"/>
    <b v="0"/>
    <x v="4"/>
    <x v="4"/>
  </r>
  <r>
    <n v="210"/>
    <s v="Schultz Inc"/>
    <s v="Synergistic tertiary time-frame"/>
    <n v="9400"/>
    <n v="6338"/>
    <n v="67.425531914893611"/>
    <x v="0"/>
    <x v="31"/>
    <n v="28.044247787610619"/>
    <x v="3"/>
    <s v="DKK"/>
    <x v="205"/>
    <n v="1490850000"/>
    <b v="0"/>
    <b v="0"/>
    <x v="4"/>
    <x v="22"/>
  </r>
  <r>
    <n v="211"/>
    <s v="Thompson LLC"/>
    <s v="Customer-focused impactful benchmark"/>
    <n v="104400"/>
    <n v="99100"/>
    <n v="94.923371647509583"/>
    <x v="0"/>
    <x v="180"/>
    <n v="60.984615384615381"/>
    <x v="1"/>
    <s v="USD"/>
    <x v="206"/>
    <n v="1379653200"/>
    <b v="0"/>
    <b v="0"/>
    <x v="3"/>
    <x v="3"/>
  </r>
  <r>
    <n v="212"/>
    <s v="Johnson Inc"/>
    <s v="Profound next generation infrastructure"/>
    <n v="8100"/>
    <n v="12300"/>
    <n v="151.85185185185185"/>
    <x v="1"/>
    <x v="170"/>
    <n v="73.214285714285708"/>
    <x v="1"/>
    <s v="USD"/>
    <x v="207"/>
    <n v="1580364000"/>
    <b v="0"/>
    <b v="0"/>
    <x v="3"/>
    <x v="3"/>
  </r>
  <r>
    <n v="213"/>
    <s v="Morgan-Warren"/>
    <s v="Face-to-face encompassing info-mediaries"/>
    <n v="87900"/>
    <n v="171549"/>
    <n v="195.16382252559728"/>
    <x v="1"/>
    <x v="181"/>
    <n v="39.997435299603637"/>
    <x v="1"/>
    <s v="USD"/>
    <x v="208"/>
    <n v="1289714400"/>
    <b v="0"/>
    <b v="1"/>
    <x v="1"/>
    <x v="7"/>
  </r>
  <r>
    <n v="214"/>
    <s v="Sullivan Group"/>
    <s v="Open-source fresh-thinking policy"/>
    <n v="1400"/>
    <n v="14324"/>
    <n v="1023.1428571428571"/>
    <x v="1"/>
    <x v="34"/>
    <n v="86.812121212121212"/>
    <x v="1"/>
    <s v="USD"/>
    <x v="209"/>
    <n v="1282712400"/>
    <b v="0"/>
    <b v="0"/>
    <x v="1"/>
    <x v="1"/>
  </r>
  <r>
    <n v="215"/>
    <s v="Vargas, Banks and Palmer"/>
    <s v="Extended 24/7 implementation"/>
    <n v="156800"/>
    <n v="6024"/>
    <n v="3.8418367346938775"/>
    <x v="0"/>
    <x v="182"/>
    <n v="42.125874125874127"/>
    <x v="1"/>
    <s v="USD"/>
    <x v="210"/>
    <n v="1550210400"/>
    <b v="0"/>
    <b v="0"/>
    <x v="3"/>
    <x v="3"/>
  </r>
  <r>
    <n v="216"/>
    <s v="Johnson, Dixon and Zimmerman"/>
    <s v="Organic dynamic algorithm"/>
    <n v="121700"/>
    <n v="188721"/>
    <n v="155.0706655710764"/>
    <x v="1"/>
    <x v="183"/>
    <n v="103.97851239669421"/>
    <x v="1"/>
    <s v="USD"/>
    <x v="211"/>
    <n v="1322114400"/>
    <b v="0"/>
    <b v="0"/>
    <x v="3"/>
    <x v="3"/>
  </r>
  <r>
    <n v="217"/>
    <s v="Moore, Dudley and Navarro"/>
    <s v="Organic multi-tasking focus group"/>
    <n v="129400"/>
    <n v="57911"/>
    <n v="44.753477588871718"/>
    <x v="0"/>
    <x v="184"/>
    <n v="62.003211991434689"/>
    <x v="1"/>
    <s v="USD"/>
    <x v="212"/>
    <n v="1557205200"/>
    <b v="0"/>
    <b v="0"/>
    <x v="4"/>
    <x v="22"/>
  </r>
  <r>
    <n v="218"/>
    <s v="Price-Rodriguez"/>
    <s v="Adaptive logistical initiative"/>
    <n v="5700"/>
    <n v="12309"/>
    <n v="215.94736842105263"/>
    <x v="1"/>
    <x v="185"/>
    <n v="31.005037783375315"/>
    <x v="4"/>
    <s v="GBP"/>
    <x v="213"/>
    <n v="1323928800"/>
    <b v="0"/>
    <b v="1"/>
    <x v="4"/>
    <x v="12"/>
  </r>
  <r>
    <n v="219"/>
    <s v="Huang-Henderson"/>
    <s v="Stand-alone mobile customer loyalty"/>
    <n v="41700"/>
    <n v="138497"/>
    <n v="332.12709832134294"/>
    <x v="1"/>
    <x v="186"/>
    <n v="89.991552956465242"/>
    <x v="1"/>
    <s v="USD"/>
    <x v="214"/>
    <n v="1346130000"/>
    <b v="0"/>
    <b v="0"/>
    <x v="4"/>
    <x v="10"/>
  </r>
  <r>
    <n v="220"/>
    <s v="Owens-Le"/>
    <s v="Focused composite approach"/>
    <n v="7900"/>
    <n v="667"/>
    <n v="8.4430379746835449"/>
    <x v="0"/>
    <x v="68"/>
    <n v="39.235294117647058"/>
    <x v="1"/>
    <s v="USD"/>
    <x v="215"/>
    <n v="1311051600"/>
    <b v="1"/>
    <b v="0"/>
    <x v="3"/>
    <x v="3"/>
  </r>
  <r>
    <n v="221"/>
    <s v="Huff LLC"/>
    <s v="Face-to-face clear-thinking Local Area Network"/>
    <n v="121500"/>
    <n v="119830"/>
    <n v="98.625514403292186"/>
    <x v="0"/>
    <x v="187"/>
    <n v="54.993116108306566"/>
    <x v="1"/>
    <s v="USD"/>
    <x v="216"/>
    <n v="1340427600"/>
    <b v="1"/>
    <b v="0"/>
    <x v="0"/>
    <x v="0"/>
  </r>
  <r>
    <n v="222"/>
    <s v="Johnson LLC"/>
    <s v="Cross-group cohesive circuit"/>
    <n v="4800"/>
    <n v="6623"/>
    <n v="137.97916666666666"/>
    <x v="1"/>
    <x v="188"/>
    <n v="47.992753623188406"/>
    <x v="1"/>
    <s v="USD"/>
    <x v="217"/>
    <n v="1412312400"/>
    <b v="0"/>
    <b v="0"/>
    <x v="7"/>
    <x v="14"/>
  </r>
  <r>
    <n v="223"/>
    <s v="Chavez, Garcia and Cantu"/>
    <s v="Synergistic explicit capability"/>
    <n v="87300"/>
    <n v="81897"/>
    <n v="93.81099656357388"/>
    <x v="0"/>
    <x v="189"/>
    <n v="87.966702470461868"/>
    <x v="1"/>
    <s v="USD"/>
    <x v="218"/>
    <n v="1459314000"/>
    <b v="0"/>
    <b v="0"/>
    <x v="3"/>
    <x v="3"/>
  </r>
  <r>
    <n v="224"/>
    <s v="Lester-Moore"/>
    <s v="Diverse analyzing definition"/>
    <n v="46300"/>
    <n v="186885"/>
    <n v="403.63930885529157"/>
    <x v="1"/>
    <x v="190"/>
    <n v="51.999165275459099"/>
    <x v="1"/>
    <s v="USD"/>
    <x v="219"/>
    <n v="1415426400"/>
    <b v="0"/>
    <b v="0"/>
    <x v="4"/>
    <x v="22"/>
  </r>
  <r>
    <n v="225"/>
    <s v="Fox-Quinn"/>
    <s v="Enterprise-wide reciprocal success"/>
    <n v="67800"/>
    <n v="176398"/>
    <n v="260.1740412979351"/>
    <x v="1"/>
    <x v="191"/>
    <n v="29.999659863945578"/>
    <x v="1"/>
    <s v="USD"/>
    <x v="220"/>
    <n v="1399093200"/>
    <b v="1"/>
    <b v="0"/>
    <x v="1"/>
    <x v="1"/>
  </r>
  <r>
    <n v="226"/>
    <s v="Garcia Inc"/>
    <s v="Progressive neutral middleware"/>
    <n v="3000"/>
    <n v="10999"/>
    <n v="366.63333333333333"/>
    <x v="1"/>
    <x v="192"/>
    <n v="98.205357142857139"/>
    <x v="1"/>
    <s v="USD"/>
    <x v="221"/>
    <n v="1273899600"/>
    <b v="0"/>
    <b v="0"/>
    <x v="7"/>
    <x v="14"/>
  </r>
  <r>
    <n v="227"/>
    <s v="Johnson-Lee"/>
    <s v="Intuitive exuding process improvement"/>
    <n v="60900"/>
    <n v="102751"/>
    <n v="168.72085385878489"/>
    <x v="1"/>
    <x v="193"/>
    <n v="108.96182396606575"/>
    <x v="1"/>
    <s v="USD"/>
    <x v="222"/>
    <n v="1432184400"/>
    <b v="0"/>
    <b v="0"/>
    <x v="6"/>
    <x v="20"/>
  </r>
  <r>
    <n v="228"/>
    <s v="Pineda Group"/>
    <s v="Exclusive real-time protocol"/>
    <n v="137900"/>
    <n v="165352"/>
    <n v="119.90717911530095"/>
    <x v="1"/>
    <x v="194"/>
    <n v="66.998379254457049"/>
    <x v="1"/>
    <s v="USD"/>
    <x v="172"/>
    <n v="1474779600"/>
    <b v="0"/>
    <b v="0"/>
    <x v="4"/>
    <x v="10"/>
  </r>
  <r>
    <n v="229"/>
    <s v="Hoffman-Howard"/>
    <s v="Extended encompassing application"/>
    <n v="85600"/>
    <n v="165798"/>
    <n v="193.68925233644859"/>
    <x v="1"/>
    <x v="195"/>
    <n v="64.99333594668758"/>
    <x v="1"/>
    <s v="USD"/>
    <x v="223"/>
    <n v="1500440400"/>
    <b v="0"/>
    <b v="1"/>
    <x v="6"/>
    <x v="20"/>
  </r>
  <r>
    <n v="230"/>
    <s v="Miranda, Hall and Mcgrath"/>
    <s v="Progressive value-added ability"/>
    <n v="2400"/>
    <n v="10084"/>
    <n v="420.16666666666669"/>
    <x v="1"/>
    <x v="196"/>
    <n v="99.841584158415841"/>
    <x v="1"/>
    <s v="USD"/>
    <x v="224"/>
    <n v="1575612000"/>
    <b v="0"/>
    <b v="0"/>
    <x v="6"/>
    <x v="11"/>
  </r>
  <r>
    <n v="231"/>
    <s v="Williams, Carter and Gonzalez"/>
    <s v="Cross-platform uniform hardware"/>
    <n v="7200"/>
    <n v="5523"/>
    <n v="76.708333333333329"/>
    <x v="3"/>
    <x v="109"/>
    <n v="82.432835820895519"/>
    <x v="1"/>
    <s v="USD"/>
    <x v="225"/>
    <n v="1374123600"/>
    <b v="0"/>
    <b v="0"/>
    <x v="3"/>
    <x v="3"/>
  </r>
  <r>
    <n v="232"/>
    <s v="Davis-Rodriguez"/>
    <s v="Progressive secondary portal"/>
    <n v="3400"/>
    <n v="5823"/>
    <n v="171.26470588235293"/>
    <x v="1"/>
    <x v="45"/>
    <n v="63.293478260869563"/>
    <x v="1"/>
    <s v="USD"/>
    <x v="226"/>
    <n v="1469509200"/>
    <b v="0"/>
    <b v="0"/>
    <x v="3"/>
    <x v="3"/>
  </r>
  <r>
    <n v="233"/>
    <s v="Reid, Rivera and Perry"/>
    <s v="Multi-lateral national adapter"/>
    <n v="3800"/>
    <n v="6000"/>
    <n v="157.89473684210526"/>
    <x v="1"/>
    <x v="197"/>
    <n v="96.774193548387103"/>
    <x v="1"/>
    <s v="USD"/>
    <x v="227"/>
    <n v="1309237200"/>
    <b v="0"/>
    <b v="0"/>
    <x v="4"/>
    <x v="10"/>
  </r>
  <r>
    <n v="234"/>
    <s v="Mendoza-Parker"/>
    <s v="Enterprise-wide motivating matrices"/>
    <n v="7500"/>
    <n v="8181"/>
    <n v="109.08"/>
    <x v="1"/>
    <x v="46"/>
    <n v="54.906040268456373"/>
    <x v="6"/>
    <s v="EUR"/>
    <x v="228"/>
    <n v="1503982800"/>
    <b v="0"/>
    <b v="1"/>
    <x v="6"/>
    <x v="11"/>
  </r>
  <r>
    <n v="235"/>
    <s v="Lee, Ali and Guzman"/>
    <s v="Polarized upward-trending Local Area Network"/>
    <n v="8600"/>
    <n v="3589"/>
    <n v="41.732558139534881"/>
    <x v="0"/>
    <x v="45"/>
    <n v="39.010869565217391"/>
    <x v="1"/>
    <s v="USD"/>
    <x v="229"/>
    <n v="1487397600"/>
    <b v="0"/>
    <b v="0"/>
    <x v="4"/>
    <x v="10"/>
  </r>
  <r>
    <n v="236"/>
    <s v="Gallegos-Cobb"/>
    <s v="Object-based directional function"/>
    <n v="39500"/>
    <n v="4323"/>
    <n v="10.944303797468354"/>
    <x v="0"/>
    <x v="176"/>
    <n v="75.84210526315789"/>
    <x v="2"/>
    <s v="AUD"/>
    <x v="230"/>
    <n v="1562043600"/>
    <b v="0"/>
    <b v="1"/>
    <x v="1"/>
    <x v="1"/>
  </r>
  <r>
    <n v="237"/>
    <s v="Ellison PLC"/>
    <s v="Re-contextualized tangible open architecture"/>
    <n v="9300"/>
    <n v="14822"/>
    <n v="159.3763440860215"/>
    <x v="1"/>
    <x v="198"/>
    <n v="45.051671732522799"/>
    <x v="1"/>
    <s v="USD"/>
    <x v="231"/>
    <n v="1398574800"/>
    <b v="0"/>
    <b v="0"/>
    <x v="4"/>
    <x v="10"/>
  </r>
  <r>
    <n v="238"/>
    <s v="Bolton, Sanchez and Carrillo"/>
    <s v="Distributed systemic adapter"/>
    <n v="2400"/>
    <n v="10138"/>
    <n v="422.41666666666669"/>
    <x v="1"/>
    <x v="199"/>
    <n v="104.51546391752578"/>
    <x v="3"/>
    <s v="DKK"/>
    <x v="232"/>
    <n v="1515391200"/>
    <b v="0"/>
    <b v="1"/>
    <x v="3"/>
    <x v="3"/>
  </r>
  <r>
    <n v="239"/>
    <s v="Mason-Sanders"/>
    <s v="Networked web-enabled instruction set"/>
    <n v="3200"/>
    <n v="3127"/>
    <n v="97.71875"/>
    <x v="0"/>
    <x v="142"/>
    <n v="76.268292682926827"/>
    <x v="1"/>
    <s v="USD"/>
    <x v="233"/>
    <n v="1441170000"/>
    <b v="0"/>
    <b v="0"/>
    <x v="2"/>
    <x v="8"/>
  </r>
  <r>
    <n v="240"/>
    <s v="Pitts-Reed"/>
    <s v="Vision-oriented dynamic service-desk"/>
    <n v="29400"/>
    <n v="123124"/>
    <n v="418.78911564625849"/>
    <x v="1"/>
    <x v="200"/>
    <n v="69.015695067264573"/>
    <x v="1"/>
    <s v="USD"/>
    <x v="194"/>
    <n v="1281157200"/>
    <b v="0"/>
    <b v="0"/>
    <x v="3"/>
    <x v="3"/>
  </r>
  <r>
    <n v="241"/>
    <s v="Gonzalez-Martinez"/>
    <s v="Vision-oriented actuating open system"/>
    <n v="168500"/>
    <n v="171729"/>
    <n v="101.91632047477745"/>
    <x v="1"/>
    <x v="74"/>
    <n v="101.97684085510689"/>
    <x v="2"/>
    <s v="AUD"/>
    <x v="234"/>
    <n v="1398229200"/>
    <b v="0"/>
    <b v="1"/>
    <x v="5"/>
    <x v="9"/>
  </r>
  <r>
    <n v="242"/>
    <s v="Hill, Martin and Garcia"/>
    <s v="Sharable scalable core"/>
    <n v="8400"/>
    <n v="10729"/>
    <n v="127.72619047619048"/>
    <x v="1"/>
    <x v="201"/>
    <n v="42.915999999999997"/>
    <x v="1"/>
    <s v="USD"/>
    <x v="235"/>
    <n v="1495256400"/>
    <b v="0"/>
    <b v="1"/>
    <x v="1"/>
    <x v="1"/>
  </r>
  <r>
    <n v="243"/>
    <s v="Garcia PLC"/>
    <s v="Customer-focused attitude-oriented function"/>
    <n v="2300"/>
    <n v="10240"/>
    <n v="445.21739130434781"/>
    <x v="1"/>
    <x v="202"/>
    <n v="43.025210084033617"/>
    <x v="1"/>
    <s v="USD"/>
    <x v="236"/>
    <n v="1520402400"/>
    <b v="0"/>
    <b v="0"/>
    <x v="3"/>
    <x v="3"/>
  </r>
  <r>
    <n v="244"/>
    <s v="Herring-Bailey"/>
    <s v="Reverse-engineered system-worthy extranet"/>
    <n v="700"/>
    <n v="3988"/>
    <n v="569.71428571428567"/>
    <x v="1"/>
    <x v="4"/>
    <n v="75.245283018867923"/>
    <x v="1"/>
    <s v="USD"/>
    <x v="237"/>
    <n v="1409806800"/>
    <b v="0"/>
    <b v="0"/>
    <x v="3"/>
    <x v="3"/>
  </r>
  <r>
    <n v="245"/>
    <s v="Russell-Gardner"/>
    <s v="Re-engineered systematic monitoring"/>
    <n v="2900"/>
    <n v="14771"/>
    <n v="509.34482758620692"/>
    <x v="1"/>
    <x v="203"/>
    <n v="69.023364485981304"/>
    <x v="1"/>
    <s v="USD"/>
    <x v="238"/>
    <n v="1396933200"/>
    <b v="0"/>
    <b v="0"/>
    <x v="3"/>
    <x v="3"/>
  </r>
  <r>
    <n v="246"/>
    <s v="Walters-Carter"/>
    <s v="Seamless value-added standardization"/>
    <n v="4500"/>
    <n v="14649"/>
    <n v="325.53333333333336"/>
    <x v="1"/>
    <x v="42"/>
    <n v="65.986486486486484"/>
    <x v="1"/>
    <s v="USD"/>
    <x v="239"/>
    <n v="1376024400"/>
    <b v="0"/>
    <b v="0"/>
    <x v="2"/>
    <x v="2"/>
  </r>
  <r>
    <n v="247"/>
    <s v="Johnson, Patterson and Montoya"/>
    <s v="Triple-buffered fresh-thinking frame"/>
    <n v="19800"/>
    <n v="184658"/>
    <n v="932.61616161616166"/>
    <x v="1"/>
    <x v="204"/>
    <n v="98.013800424628457"/>
    <x v="1"/>
    <s v="USD"/>
    <x v="240"/>
    <n v="1483682400"/>
    <b v="0"/>
    <b v="1"/>
    <x v="5"/>
    <x v="13"/>
  </r>
  <r>
    <n v="248"/>
    <s v="Roberts and Sons"/>
    <s v="Streamlined holistic knowledgebase"/>
    <n v="6200"/>
    <n v="13103"/>
    <n v="211.33870967741936"/>
    <x v="1"/>
    <x v="205"/>
    <n v="60.105504587155963"/>
    <x v="2"/>
    <s v="AUD"/>
    <x v="241"/>
    <n v="1420437600"/>
    <b v="0"/>
    <b v="0"/>
    <x v="6"/>
    <x v="20"/>
  </r>
  <r>
    <n v="249"/>
    <s v="Avila-Nelson"/>
    <s v="Up-sized intermediate website"/>
    <n v="61500"/>
    <n v="168095"/>
    <n v="273.32520325203251"/>
    <x v="1"/>
    <x v="206"/>
    <n v="26.000773395204948"/>
    <x v="1"/>
    <s v="USD"/>
    <x v="242"/>
    <n v="1420783200"/>
    <b v="0"/>
    <b v="0"/>
    <x v="5"/>
    <x v="18"/>
  </r>
  <r>
    <n v="250"/>
    <s v="Robbins and Sons"/>
    <s v="Future-proofed directional synergy"/>
    <n v="100"/>
    <n v="3"/>
    <n v="3"/>
    <x v="0"/>
    <x v="49"/>
    <n v="3"/>
    <x v="1"/>
    <s v="USD"/>
    <x v="67"/>
    <n v="1267423200"/>
    <b v="0"/>
    <b v="0"/>
    <x v="1"/>
    <x v="1"/>
  </r>
  <r>
    <n v="251"/>
    <s v="Singleton Ltd"/>
    <s v="Enhanced user-facing function"/>
    <n v="7100"/>
    <n v="3840"/>
    <n v="54.08450704225352"/>
    <x v="0"/>
    <x v="196"/>
    <n v="38.019801980198018"/>
    <x v="1"/>
    <s v="USD"/>
    <x v="243"/>
    <n v="1355205600"/>
    <b v="0"/>
    <b v="0"/>
    <x v="3"/>
    <x v="3"/>
  </r>
  <r>
    <n v="252"/>
    <s v="Perez PLC"/>
    <s v="Operative bandwidth-monitored interface"/>
    <n v="1000"/>
    <n v="6263"/>
    <n v="626.29999999999995"/>
    <x v="1"/>
    <x v="207"/>
    <n v="106.15254237288136"/>
    <x v="1"/>
    <s v="USD"/>
    <x v="244"/>
    <n v="1383109200"/>
    <b v="0"/>
    <b v="0"/>
    <x v="3"/>
    <x v="3"/>
  </r>
  <r>
    <n v="253"/>
    <s v="Rogers, Jacobs and Jackson"/>
    <s v="Upgradable multi-state instruction set"/>
    <n v="121500"/>
    <n v="108161"/>
    <n v="89.021399176954731"/>
    <x v="0"/>
    <x v="208"/>
    <n v="81.019475655430711"/>
    <x v="0"/>
    <s v="CAD"/>
    <x v="245"/>
    <n v="1303275600"/>
    <b v="0"/>
    <b v="0"/>
    <x v="4"/>
    <x v="6"/>
  </r>
  <r>
    <n v="254"/>
    <s v="Barry Group"/>
    <s v="De-engineered static Local Area Network"/>
    <n v="4600"/>
    <n v="8505"/>
    <n v="184.89130434782609"/>
    <x v="1"/>
    <x v="39"/>
    <n v="96.647727272727266"/>
    <x v="1"/>
    <s v="USD"/>
    <x v="246"/>
    <n v="1487829600"/>
    <b v="0"/>
    <b v="0"/>
    <x v="5"/>
    <x v="9"/>
  </r>
  <r>
    <n v="255"/>
    <s v="Rosales, Branch and Harmon"/>
    <s v="Upgradable grid-enabled superstructure"/>
    <n v="80500"/>
    <n v="96735"/>
    <n v="120.16770186335404"/>
    <x v="1"/>
    <x v="209"/>
    <n v="57.003535651149086"/>
    <x v="1"/>
    <s v="USD"/>
    <x v="247"/>
    <n v="1298268000"/>
    <b v="0"/>
    <b v="1"/>
    <x v="1"/>
    <x v="1"/>
  </r>
  <r>
    <n v="256"/>
    <s v="Smith-Reid"/>
    <s v="Optimized actuating toolset"/>
    <n v="4100"/>
    <n v="959"/>
    <n v="23.390243902439025"/>
    <x v="0"/>
    <x v="27"/>
    <n v="63.93333333333333"/>
    <x v="4"/>
    <s v="GBP"/>
    <x v="248"/>
    <n v="1456812000"/>
    <b v="0"/>
    <b v="0"/>
    <x v="1"/>
    <x v="1"/>
  </r>
  <r>
    <n v="257"/>
    <s v="Williams Inc"/>
    <s v="Decentralized exuding strategy"/>
    <n v="5700"/>
    <n v="8322"/>
    <n v="146"/>
    <x v="1"/>
    <x v="45"/>
    <n v="90.456521739130437"/>
    <x v="1"/>
    <s v="USD"/>
    <x v="249"/>
    <n v="1363669200"/>
    <b v="0"/>
    <b v="0"/>
    <x v="3"/>
    <x v="3"/>
  </r>
  <r>
    <n v="258"/>
    <s v="Duncan, Mcdonald and Miller"/>
    <s v="Assimilated coherent hardware"/>
    <n v="5000"/>
    <n v="13424"/>
    <n v="268.48"/>
    <x v="1"/>
    <x v="129"/>
    <n v="72.172043010752688"/>
    <x v="1"/>
    <s v="USD"/>
    <x v="250"/>
    <n v="1482904800"/>
    <b v="0"/>
    <b v="1"/>
    <x v="3"/>
    <x v="3"/>
  </r>
  <r>
    <n v="259"/>
    <s v="Watkins Ltd"/>
    <s v="Multi-channeled responsive implementation"/>
    <n v="1800"/>
    <n v="10755"/>
    <n v="597.5"/>
    <x v="1"/>
    <x v="188"/>
    <n v="77.934782608695656"/>
    <x v="1"/>
    <s v="USD"/>
    <x v="251"/>
    <n v="1356588000"/>
    <b v="1"/>
    <b v="0"/>
    <x v="7"/>
    <x v="14"/>
  </r>
  <r>
    <n v="260"/>
    <s v="Allen-Jones"/>
    <s v="Centralized modular initiative"/>
    <n v="6300"/>
    <n v="9935"/>
    <n v="157.69841269841271"/>
    <x v="1"/>
    <x v="210"/>
    <n v="38.065134099616856"/>
    <x v="1"/>
    <s v="USD"/>
    <x v="136"/>
    <n v="1349845200"/>
    <b v="0"/>
    <b v="0"/>
    <x v="1"/>
    <x v="1"/>
  </r>
  <r>
    <n v="261"/>
    <s v="Mason-Smith"/>
    <s v="Reverse-engineered cohesive migration"/>
    <n v="84300"/>
    <n v="26303"/>
    <n v="31.201660735468565"/>
    <x v="0"/>
    <x v="211"/>
    <n v="57.936123348017624"/>
    <x v="1"/>
    <s v="USD"/>
    <x v="252"/>
    <n v="1283058000"/>
    <b v="0"/>
    <b v="1"/>
    <x v="1"/>
    <x v="1"/>
  </r>
  <r>
    <n v="262"/>
    <s v="Lloyd, Kennedy and Davis"/>
    <s v="Compatible multimedia hub"/>
    <n v="1700"/>
    <n v="5328"/>
    <n v="313.41176470588238"/>
    <x v="1"/>
    <x v="37"/>
    <n v="49.794392523364486"/>
    <x v="1"/>
    <s v="USD"/>
    <x v="253"/>
    <n v="1304226000"/>
    <b v="0"/>
    <b v="1"/>
    <x v="1"/>
    <x v="7"/>
  </r>
  <r>
    <n v="263"/>
    <s v="Walker Ltd"/>
    <s v="Organic eco-centric success"/>
    <n v="2900"/>
    <n v="10756"/>
    <n v="370.89655172413791"/>
    <x v="1"/>
    <x v="134"/>
    <n v="54.050251256281406"/>
    <x v="1"/>
    <s v="USD"/>
    <x v="254"/>
    <n v="1263016800"/>
    <b v="0"/>
    <b v="0"/>
    <x v="7"/>
    <x v="14"/>
  </r>
  <r>
    <n v="264"/>
    <s v="Gordon PLC"/>
    <s v="Virtual reciprocal policy"/>
    <n v="45600"/>
    <n v="165375"/>
    <n v="362.66447368421052"/>
    <x v="1"/>
    <x v="212"/>
    <n v="30.002721335268504"/>
    <x v="1"/>
    <s v="USD"/>
    <x v="255"/>
    <n v="1362031200"/>
    <b v="0"/>
    <b v="0"/>
    <x v="3"/>
    <x v="3"/>
  </r>
  <r>
    <n v="265"/>
    <s v="Lee and Sons"/>
    <s v="Persevering interactive emulation"/>
    <n v="4900"/>
    <n v="6031"/>
    <n v="123.08163265306122"/>
    <x v="1"/>
    <x v="99"/>
    <n v="70.127906976744185"/>
    <x v="1"/>
    <s v="USD"/>
    <x v="256"/>
    <n v="1455602400"/>
    <b v="0"/>
    <b v="0"/>
    <x v="3"/>
    <x v="3"/>
  </r>
  <r>
    <n v="266"/>
    <s v="Cole LLC"/>
    <s v="Proactive responsive emulation"/>
    <n v="111900"/>
    <n v="85902"/>
    <n v="76.766756032171585"/>
    <x v="0"/>
    <x v="213"/>
    <n v="26.996228786926462"/>
    <x v="6"/>
    <s v="EUR"/>
    <x v="257"/>
    <n v="1418191200"/>
    <b v="0"/>
    <b v="1"/>
    <x v="1"/>
    <x v="17"/>
  </r>
  <r>
    <n v="267"/>
    <s v="Acosta PLC"/>
    <s v="Extended eco-centric function"/>
    <n v="61600"/>
    <n v="143910"/>
    <n v="233.62012987012986"/>
    <x v="1"/>
    <x v="214"/>
    <n v="51.990606936416185"/>
    <x v="2"/>
    <s v="AUD"/>
    <x v="258"/>
    <n v="1352440800"/>
    <b v="0"/>
    <b v="0"/>
    <x v="3"/>
    <x v="3"/>
  </r>
  <r>
    <n v="268"/>
    <s v="Brown-Mckee"/>
    <s v="Networked optimal productivity"/>
    <n v="1500"/>
    <n v="2708"/>
    <n v="180.53333333333333"/>
    <x v="1"/>
    <x v="44"/>
    <n v="56.416666666666664"/>
    <x v="1"/>
    <s v="USD"/>
    <x v="259"/>
    <n v="1353304800"/>
    <b v="0"/>
    <b v="0"/>
    <x v="4"/>
    <x v="4"/>
  </r>
  <r>
    <n v="269"/>
    <s v="Miles and Sons"/>
    <s v="Persistent attitude-oriented approach"/>
    <n v="3500"/>
    <n v="8842"/>
    <n v="252.62857142857143"/>
    <x v="1"/>
    <x v="215"/>
    <n v="101.63218390804597"/>
    <x v="1"/>
    <s v="USD"/>
    <x v="260"/>
    <n v="1550728800"/>
    <b v="0"/>
    <b v="0"/>
    <x v="4"/>
    <x v="19"/>
  </r>
  <r>
    <n v="270"/>
    <s v="Sawyer, Horton and Williams"/>
    <s v="Triple-buffered 4thgeneration toolset"/>
    <n v="173900"/>
    <n v="47260"/>
    <n v="27.176538240368028"/>
    <x v="3"/>
    <x v="216"/>
    <n v="25.005291005291006"/>
    <x v="1"/>
    <s v="USD"/>
    <x v="261"/>
    <n v="1291442400"/>
    <b v="0"/>
    <b v="0"/>
    <x v="6"/>
    <x v="11"/>
  </r>
  <r>
    <n v="271"/>
    <s v="Foley-Cox"/>
    <s v="Progressive zero administration leverage"/>
    <n v="153700"/>
    <n v="1953"/>
    <n v="1.2706571242680547"/>
    <x v="2"/>
    <x v="217"/>
    <n v="32.016393442622949"/>
    <x v="1"/>
    <s v="USD"/>
    <x v="262"/>
    <n v="1452146400"/>
    <b v="0"/>
    <b v="0"/>
    <x v="7"/>
    <x v="14"/>
  </r>
  <r>
    <n v="272"/>
    <s v="Horton, Morrison and Clark"/>
    <s v="Networked radical neural-net"/>
    <n v="51100"/>
    <n v="155349"/>
    <n v="304.00978473581216"/>
    <x v="1"/>
    <x v="218"/>
    <n v="82.021647307286173"/>
    <x v="1"/>
    <s v="USD"/>
    <x v="263"/>
    <n v="1564894800"/>
    <b v="0"/>
    <b v="1"/>
    <x v="3"/>
    <x v="3"/>
  </r>
  <r>
    <n v="273"/>
    <s v="Thomas and Sons"/>
    <s v="Re-engineered heuristic forecast"/>
    <n v="7800"/>
    <n v="10704"/>
    <n v="137.23076923076923"/>
    <x v="1"/>
    <x v="219"/>
    <n v="37.957446808510639"/>
    <x v="0"/>
    <s v="CAD"/>
    <x v="264"/>
    <n v="1505883600"/>
    <b v="0"/>
    <b v="0"/>
    <x v="3"/>
    <x v="3"/>
  </r>
  <r>
    <n v="274"/>
    <s v="Morgan-Jenkins"/>
    <s v="Fully-configurable background algorithm"/>
    <n v="2400"/>
    <n v="773"/>
    <n v="32.208333333333336"/>
    <x v="0"/>
    <x v="27"/>
    <n v="51.533333333333331"/>
    <x v="1"/>
    <s v="USD"/>
    <x v="265"/>
    <n v="1510380000"/>
    <b v="0"/>
    <b v="0"/>
    <x v="3"/>
    <x v="3"/>
  </r>
  <r>
    <n v="275"/>
    <s v="Ward, Sanchez and Kemp"/>
    <s v="Stand-alone discrete Graphical User Interface"/>
    <n v="3900"/>
    <n v="9419"/>
    <n v="241.51282051282053"/>
    <x v="1"/>
    <x v="220"/>
    <n v="81.198275862068968"/>
    <x v="1"/>
    <s v="USD"/>
    <x v="266"/>
    <n v="1555218000"/>
    <b v="0"/>
    <b v="0"/>
    <x v="5"/>
    <x v="18"/>
  </r>
  <r>
    <n v="276"/>
    <s v="Fields Ltd"/>
    <s v="Front-line foreground project"/>
    <n v="5500"/>
    <n v="5324"/>
    <n v="96.8"/>
    <x v="0"/>
    <x v="221"/>
    <n v="40.030075187969928"/>
    <x v="1"/>
    <s v="USD"/>
    <x v="267"/>
    <n v="1335243600"/>
    <b v="0"/>
    <b v="1"/>
    <x v="6"/>
    <x v="11"/>
  </r>
  <r>
    <n v="277"/>
    <s v="Ramos-Mitchell"/>
    <s v="Persevering system-worthy info-mediaries"/>
    <n v="700"/>
    <n v="7465"/>
    <n v="1066.4285714285713"/>
    <x v="1"/>
    <x v="100"/>
    <n v="89.939759036144579"/>
    <x v="1"/>
    <s v="USD"/>
    <x v="268"/>
    <n v="1279688400"/>
    <b v="0"/>
    <b v="0"/>
    <x v="3"/>
    <x v="3"/>
  </r>
  <r>
    <n v="278"/>
    <s v="Higgins, Davis and Salazar"/>
    <s v="Distributed multi-tasking strategy"/>
    <n v="2700"/>
    <n v="8799"/>
    <n v="325.88888888888891"/>
    <x v="1"/>
    <x v="222"/>
    <n v="96.692307692307693"/>
    <x v="1"/>
    <s v="USD"/>
    <x v="269"/>
    <n v="1356069600"/>
    <b v="0"/>
    <b v="0"/>
    <x v="2"/>
    <x v="2"/>
  </r>
  <r>
    <n v="279"/>
    <s v="Smith-Jenkins"/>
    <s v="Vision-oriented methodical application"/>
    <n v="8000"/>
    <n v="13656"/>
    <n v="170.7"/>
    <x v="1"/>
    <x v="223"/>
    <n v="25.010989010989011"/>
    <x v="1"/>
    <s v="USD"/>
    <x v="270"/>
    <n v="1536210000"/>
    <b v="0"/>
    <b v="0"/>
    <x v="3"/>
    <x v="3"/>
  </r>
  <r>
    <n v="280"/>
    <s v="Braun PLC"/>
    <s v="Function-based high-level infrastructure"/>
    <n v="2500"/>
    <n v="14536"/>
    <n v="581.44000000000005"/>
    <x v="1"/>
    <x v="224"/>
    <n v="36.987277353689571"/>
    <x v="1"/>
    <s v="USD"/>
    <x v="271"/>
    <n v="1511762400"/>
    <b v="0"/>
    <b v="0"/>
    <x v="4"/>
    <x v="10"/>
  </r>
  <r>
    <n v="281"/>
    <s v="Drake PLC"/>
    <s v="Profound object-oriented paradigm"/>
    <n v="164500"/>
    <n v="150552"/>
    <n v="91.520972644376897"/>
    <x v="0"/>
    <x v="225"/>
    <n v="73.012609117361791"/>
    <x v="1"/>
    <s v="USD"/>
    <x v="272"/>
    <n v="1333256400"/>
    <b v="0"/>
    <b v="1"/>
    <x v="3"/>
    <x v="3"/>
  </r>
  <r>
    <n v="282"/>
    <s v="Ross, Kelly and Brown"/>
    <s v="Virtual contextually-based circuit"/>
    <n v="8400"/>
    <n v="9076"/>
    <n v="108.04761904761905"/>
    <x v="1"/>
    <x v="221"/>
    <n v="68.240601503759393"/>
    <x v="1"/>
    <s v="USD"/>
    <x v="73"/>
    <n v="1480744800"/>
    <b v="0"/>
    <b v="1"/>
    <x v="4"/>
    <x v="19"/>
  </r>
  <r>
    <n v="283"/>
    <s v="Lucas-Mullins"/>
    <s v="Business-focused dynamic instruction set"/>
    <n v="8100"/>
    <n v="1517"/>
    <n v="18.728395061728396"/>
    <x v="0"/>
    <x v="226"/>
    <n v="52.310344827586206"/>
    <x v="3"/>
    <s v="DKK"/>
    <x v="273"/>
    <n v="1465016400"/>
    <b v="0"/>
    <b v="0"/>
    <x v="1"/>
    <x v="1"/>
  </r>
  <r>
    <n v="284"/>
    <s v="Tran LLC"/>
    <s v="Ameliorated fresh-thinking protocol"/>
    <n v="9800"/>
    <n v="8153"/>
    <n v="83.193877551020407"/>
    <x v="0"/>
    <x v="227"/>
    <n v="61.765151515151516"/>
    <x v="1"/>
    <s v="USD"/>
    <x v="274"/>
    <n v="1336280400"/>
    <b v="0"/>
    <b v="0"/>
    <x v="2"/>
    <x v="2"/>
  </r>
  <r>
    <n v="285"/>
    <s v="Dawson, Brady and Gilbert"/>
    <s v="Front-line optimizing emulation"/>
    <n v="900"/>
    <n v="6357"/>
    <n v="706.33333333333337"/>
    <x v="1"/>
    <x v="228"/>
    <n v="25.027559055118111"/>
    <x v="1"/>
    <s v="USD"/>
    <x v="275"/>
    <n v="1476766800"/>
    <b v="0"/>
    <b v="0"/>
    <x v="3"/>
    <x v="3"/>
  </r>
  <r>
    <n v="286"/>
    <s v="Obrien-Aguirre"/>
    <s v="Devolved uniform complexity"/>
    <n v="112100"/>
    <n v="19557"/>
    <n v="17.446030330062445"/>
    <x v="3"/>
    <x v="229"/>
    <n v="106.28804347826087"/>
    <x v="1"/>
    <s v="USD"/>
    <x v="276"/>
    <n v="1480485600"/>
    <b v="0"/>
    <b v="0"/>
    <x v="3"/>
    <x v="3"/>
  </r>
  <r>
    <n v="287"/>
    <s v="Ferguson PLC"/>
    <s v="Public-key intangible superstructure"/>
    <n v="6300"/>
    <n v="13213"/>
    <n v="209.73015873015873"/>
    <x v="1"/>
    <x v="230"/>
    <n v="75.07386363636364"/>
    <x v="1"/>
    <s v="USD"/>
    <x v="277"/>
    <n v="1430197200"/>
    <b v="0"/>
    <b v="0"/>
    <x v="1"/>
    <x v="5"/>
  </r>
  <r>
    <n v="288"/>
    <s v="Garcia Ltd"/>
    <s v="Secured global success"/>
    <n v="5600"/>
    <n v="5476"/>
    <n v="97.785714285714292"/>
    <x v="0"/>
    <x v="231"/>
    <n v="39.970802919708028"/>
    <x v="3"/>
    <s v="DKK"/>
    <x v="278"/>
    <n v="1331787600"/>
    <b v="0"/>
    <b v="1"/>
    <x v="1"/>
    <x v="16"/>
  </r>
  <r>
    <n v="289"/>
    <s v="Smith, Love and Smith"/>
    <s v="Grass-roots mission-critical capability"/>
    <n v="800"/>
    <n v="13474"/>
    <n v="1684.25"/>
    <x v="1"/>
    <x v="232"/>
    <n v="39.982195845697326"/>
    <x v="0"/>
    <s v="CAD"/>
    <x v="279"/>
    <n v="1438837200"/>
    <b v="0"/>
    <b v="0"/>
    <x v="3"/>
    <x v="3"/>
  </r>
  <r>
    <n v="290"/>
    <s v="Wilson, Hall and Osborne"/>
    <s v="Advanced global data-warehouse"/>
    <n v="168600"/>
    <n v="91722"/>
    <n v="54.402135231316727"/>
    <x v="0"/>
    <x v="233"/>
    <n v="101.01541850220265"/>
    <x v="1"/>
    <s v="USD"/>
    <x v="280"/>
    <n v="1370926800"/>
    <b v="0"/>
    <b v="1"/>
    <x v="4"/>
    <x v="4"/>
  </r>
  <r>
    <n v="291"/>
    <s v="Bell, Grimes and Kerr"/>
    <s v="Self-enabling uniform complexity"/>
    <n v="1800"/>
    <n v="8219"/>
    <n v="456.61111111111109"/>
    <x v="1"/>
    <x v="37"/>
    <n v="76.813084112149539"/>
    <x v="1"/>
    <s v="USD"/>
    <x v="281"/>
    <n v="1319000400"/>
    <b v="1"/>
    <b v="0"/>
    <x v="2"/>
    <x v="2"/>
  </r>
  <r>
    <n v="292"/>
    <s v="Ho-Harris"/>
    <s v="Versatile cohesive encoding"/>
    <n v="7300"/>
    <n v="717"/>
    <n v="9.8219178082191778"/>
    <x v="0"/>
    <x v="234"/>
    <n v="71.7"/>
    <x v="1"/>
    <s v="USD"/>
    <x v="282"/>
    <n v="1333429200"/>
    <b v="0"/>
    <b v="0"/>
    <x v="0"/>
    <x v="0"/>
  </r>
  <r>
    <n v="293"/>
    <s v="Ross Group"/>
    <s v="Organized executive solution"/>
    <n v="6500"/>
    <n v="1065"/>
    <n v="16.384615384615383"/>
    <x v="3"/>
    <x v="235"/>
    <n v="33.28125"/>
    <x v="6"/>
    <s v="EUR"/>
    <x v="283"/>
    <n v="1287032400"/>
    <b v="0"/>
    <b v="0"/>
    <x v="3"/>
    <x v="3"/>
  </r>
  <r>
    <n v="294"/>
    <s v="Turner-Davis"/>
    <s v="Automated local emulation"/>
    <n v="600"/>
    <n v="8038"/>
    <n v="1339.6666666666667"/>
    <x v="1"/>
    <x v="236"/>
    <n v="43.923497267759565"/>
    <x v="1"/>
    <s v="USD"/>
    <x v="284"/>
    <n v="1541570400"/>
    <b v="0"/>
    <b v="0"/>
    <x v="3"/>
    <x v="3"/>
  </r>
  <r>
    <n v="295"/>
    <s v="Smith, Jackson and Herrera"/>
    <s v="Enterprise-wide intermediate middleware"/>
    <n v="192900"/>
    <n v="68769"/>
    <n v="35.650077760497666"/>
    <x v="0"/>
    <x v="237"/>
    <n v="36.004712041884815"/>
    <x v="5"/>
    <s v="CHF"/>
    <x v="285"/>
    <n v="1383976800"/>
    <b v="0"/>
    <b v="0"/>
    <x v="3"/>
    <x v="3"/>
  </r>
  <r>
    <n v="296"/>
    <s v="Smith-Hess"/>
    <s v="Grass-roots real-time Local Area Network"/>
    <n v="6100"/>
    <n v="3352"/>
    <n v="54.950819672131146"/>
    <x v="0"/>
    <x v="63"/>
    <n v="88.21052631578948"/>
    <x v="2"/>
    <s v="AUD"/>
    <x v="286"/>
    <n v="1550556000"/>
    <b v="0"/>
    <b v="0"/>
    <x v="3"/>
    <x v="3"/>
  </r>
  <r>
    <n v="297"/>
    <s v="Brown, Herring and Bass"/>
    <s v="Organized client-driven capacity"/>
    <n v="7200"/>
    <n v="6785"/>
    <n v="94.236111111111114"/>
    <x v="0"/>
    <x v="238"/>
    <n v="65.240384615384613"/>
    <x v="2"/>
    <s v="AUD"/>
    <x v="287"/>
    <n v="1390456800"/>
    <b v="0"/>
    <b v="1"/>
    <x v="3"/>
    <x v="3"/>
  </r>
  <r>
    <n v="298"/>
    <s v="Chase, Garcia and Johnson"/>
    <s v="Adaptive intangible database"/>
    <n v="3500"/>
    <n v="5037"/>
    <n v="143.91428571428571"/>
    <x v="1"/>
    <x v="239"/>
    <n v="69.958333333333329"/>
    <x v="1"/>
    <s v="USD"/>
    <x v="288"/>
    <n v="1458018000"/>
    <b v="0"/>
    <b v="1"/>
    <x v="1"/>
    <x v="1"/>
  </r>
  <r>
    <n v="299"/>
    <s v="Ramsey and Sons"/>
    <s v="Grass-roots contextually-based algorithm"/>
    <n v="3800"/>
    <n v="1954"/>
    <n v="51.421052631578945"/>
    <x v="0"/>
    <x v="240"/>
    <n v="39.877551020408163"/>
    <x v="1"/>
    <s v="USD"/>
    <x v="289"/>
    <n v="1461819600"/>
    <b v="0"/>
    <b v="0"/>
    <x v="0"/>
    <x v="0"/>
  </r>
  <r>
    <n v="300"/>
    <s v="Cooke PLC"/>
    <s v="Focused executive core"/>
    <n v="100"/>
    <n v="5"/>
    <n v="5"/>
    <x v="0"/>
    <x v="49"/>
    <n v="5"/>
    <x v="3"/>
    <s v="DKK"/>
    <x v="290"/>
    <n v="1504155600"/>
    <b v="0"/>
    <b v="1"/>
    <x v="5"/>
    <x v="9"/>
  </r>
  <r>
    <n v="301"/>
    <s v="Wong-Walker"/>
    <s v="Multi-channeled disintermediate policy"/>
    <n v="900"/>
    <n v="12102"/>
    <n v="1344.6666666666667"/>
    <x v="1"/>
    <x v="241"/>
    <n v="41.023728813559323"/>
    <x v="1"/>
    <s v="USD"/>
    <x v="291"/>
    <n v="1426395600"/>
    <b v="0"/>
    <b v="0"/>
    <x v="4"/>
    <x v="4"/>
  </r>
  <r>
    <n v="302"/>
    <s v="Ferguson, Collins and Mata"/>
    <s v="Customizable bi-directional hardware"/>
    <n v="76100"/>
    <n v="24234"/>
    <n v="31.844940867279895"/>
    <x v="0"/>
    <x v="242"/>
    <n v="98.914285714285711"/>
    <x v="1"/>
    <s v="USD"/>
    <x v="292"/>
    <n v="1537074000"/>
    <b v="0"/>
    <b v="0"/>
    <x v="3"/>
    <x v="3"/>
  </r>
  <r>
    <n v="303"/>
    <s v="Guerrero, Flores and Jenkins"/>
    <s v="Networked optimal architecture"/>
    <n v="3400"/>
    <n v="2809"/>
    <n v="82.617647058823536"/>
    <x v="0"/>
    <x v="235"/>
    <n v="87.78125"/>
    <x v="1"/>
    <s v="USD"/>
    <x v="293"/>
    <n v="1452578400"/>
    <b v="0"/>
    <b v="0"/>
    <x v="1"/>
    <x v="7"/>
  </r>
  <r>
    <n v="304"/>
    <s v="Peterson PLC"/>
    <s v="User-friendly discrete benchmark"/>
    <n v="2100"/>
    <n v="11469"/>
    <n v="546.14285714285711"/>
    <x v="1"/>
    <x v="23"/>
    <n v="80.767605633802816"/>
    <x v="1"/>
    <s v="USD"/>
    <x v="294"/>
    <n v="1474088400"/>
    <b v="0"/>
    <b v="0"/>
    <x v="4"/>
    <x v="4"/>
  </r>
  <r>
    <n v="305"/>
    <s v="Townsend Ltd"/>
    <s v="Grass-roots actuating policy"/>
    <n v="2800"/>
    <n v="8014"/>
    <n v="286.21428571428572"/>
    <x v="1"/>
    <x v="72"/>
    <n v="94.28235294117647"/>
    <x v="1"/>
    <s v="USD"/>
    <x v="295"/>
    <n v="1461906000"/>
    <b v="0"/>
    <b v="0"/>
    <x v="3"/>
    <x v="3"/>
  </r>
  <r>
    <n v="306"/>
    <s v="Rush, Reed and Hall"/>
    <s v="Enterprise-wide 3rdgeneration knowledge user"/>
    <n v="6500"/>
    <n v="514"/>
    <n v="7.907692307692308"/>
    <x v="0"/>
    <x v="243"/>
    <n v="73.428571428571431"/>
    <x v="1"/>
    <s v="USD"/>
    <x v="296"/>
    <n v="1500267600"/>
    <b v="0"/>
    <b v="1"/>
    <x v="3"/>
    <x v="3"/>
  </r>
  <r>
    <n v="307"/>
    <s v="Salazar-Dodson"/>
    <s v="Face-to-face zero tolerance moderator"/>
    <n v="32900"/>
    <n v="43473"/>
    <n v="132.13677811550153"/>
    <x v="1"/>
    <x v="244"/>
    <n v="65.968133535660087"/>
    <x v="3"/>
    <s v="DKK"/>
    <x v="297"/>
    <n v="1340686800"/>
    <b v="0"/>
    <b v="1"/>
    <x v="5"/>
    <x v="13"/>
  </r>
  <r>
    <n v="308"/>
    <s v="Davis Ltd"/>
    <s v="Grass-roots optimizing projection"/>
    <n v="118200"/>
    <n v="87560"/>
    <n v="74.077834179357026"/>
    <x v="0"/>
    <x v="245"/>
    <n v="109.04109589041096"/>
    <x v="1"/>
    <s v="USD"/>
    <x v="298"/>
    <n v="1303189200"/>
    <b v="0"/>
    <b v="0"/>
    <x v="3"/>
    <x v="3"/>
  </r>
  <r>
    <n v="309"/>
    <s v="Harris-Perry"/>
    <s v="User-centric 6thgeneration attitude"/>
    <n v="4100"/>
    <n v="3087"/>
    <n v="75.292682926829272"/>
    <x v="3"/>
    <x v="51"/>
    <n v="41.16"/>
    <x v="1"/>
    <s v="USD"/>
    <x v="299"/>
    <n v="1318309200"/>
    <b v="0"/>
    <b v="1"/>
    <x v="1"/>
    <x v="7"/>
  </r>
  <r>
    <n v="310"/>
    <s v="Velazquez, Hunt and Ortiz"/>
    <s v="Switchable zero tolerance website"/>
    <n v="7800"/>
    <n v="1586"/>
    <n v="20.333333333333332"/>
    <x v="0"/>
    <x v="36"/>
    <n v="99.125"/>
    <x v="1"/>
    <s v="USD"/>
    <x v="300"/>
    <n v="1272171600"/>
    <b v="0"/>
    <b v="0"/>
    <x v="6"/>
    <x v="11"/>
  </r>
  <r>
    <n v="311"/>
    <s v="Flores PLC"/>
    <s v="Focused real-time help-desk"/>
    <n v="6300"/>
    <n v="12812"/>
    <n v="203.36507936507937"/>
    <x v="1"/>
    <x v="246"/>
    <n v="105.88429752066116"/>
    <x v="1"/>
    <s v="USD"/>
    <x v="247"/>
    <n v="1298872800"/>
    <b v="0"/>
    <b v="0"/>
    <x v="3"/>
    <x v="3"/>
  </r>
  <r>
    <n v="312"/>
    <s v="Martinez LLC"/>
    <s v="Robust impactful approach"/>
    <n v="59100"/>
    <n v="183345"/>
    <n v="310.2284263959391"/>
    <x v="1"/>
    <x v="247"/>
    <n v="48.996525921966864"/>
    <x v="1"/>
    <s v="USD"/>
    <x v="244"/>
    <n v="1383282000"/>
    <b v="0"/>
    <b v="0"/>
    <x v="3"/>
    <x v="3"/>
  </r>
  <r>
    <n v="313"/>
    <s v="Miller-Irwin"/>
    <s v="Secured maximized policy"/>
    <n v="2200"/>
    <n v="8697"/>
    <n v="395.31818181818181"/>
    <x v="1"/>
    <x v="248"/>
    <n v="39"/>
    <x v="1"/>
    <s v="USD"/>
    <x v="301"/>
    <n v="1330495200"/>
    <b v="0"/>
    <b v="0"/>
    <x v="1"/>
    <x v="1"/>
  </r>
  <r>
    <n v="314"/>
    <s v="Sanchez-Morgan"/>
    <s v="Realigned upward-trending strategy"/>
    <n v="1400"/>
    <n v="4126"/>
    <n v="294.71428571428572"/>
    <x v="1"/>
    <x v="221"/>
    <n v="31.022556390977442"/>
    <x v="1"/>
    <s v="USD"/>
    <x v="188"/>
    <n v="1552798800"/>
    <b v="0"/>
    <b v="1"/>
    <x v="4"/>
    <x v="4"/>
  </r>
  <r>
    <n v="315"/>
    <s v="Lopez, Adams and Johnson"/>
    <s v="Open-source interactive knowledge user"/>
    <n v="9500"/>
    <n v="3220"/>
    <n v="33.89473684210526"/>
    <x v="0"/>
    <x v="249"/>
    <n v="103.87096774193549"/>
    <x v="1"/>
    <s v="USD"/>
    <x v="302"/>
    <n v="1403413200"/>
    <b v="0"/>
    <b v="0"/>
    <x v="3"/>
    <x v="3"/>
  </r>
  <r>
    <n v="316"/>
    <s v="Martin-Marshall"/>
    <s v="Configurable demand-driven matrix"/>
    <n v="9600"/>
    <n v="6401"/>
    <n v="66.677083333333329"/>
    <x v="0"/>
    <x v="250"/>
    <n v="59.268518518518519"/>
    <x v="6"/>
    <s v="EUR"/>
    <x v="303"/>
    <n v="1574229600"/>
    <b v="0"/>
    <b v="1"/>
    <x v="0"/>
    <x v="0"/>
  </r>
  <r>
    <n v="317"/>
    <s v="Summers PLC"/>
    <s v="Cross-group coherent hierarchy"/>
    <n v="6600"/>
    <n v="1269"/>
    <n v="19.227272727272727"/>
    <x v="0"/>
    <x v="141"/>
    <n v="42.3"/>
    <x v="1"/>
    <s v="USD"/>
    <x v="304"/>
    <n v="1495861200"/>
    <b v="0"/>
    <b v="0"/>
    <x v="3"/>
    <x v="3"/>
  </r>
  <r>
    <n v="318"/>
    <s v="Young, Hart and Ryan"/>
    <s v="Decentralized demand-driven open system"/>
    <n v="5700"/>
    <n v="903"/>
    <n v="15.842105263157896"/>
    <x v="0"/>
    <x v="68"/>
    <n v="53.117647058823529"/>
    <x v="1"/>
    <s v="USD"/>
    <x v="305"/>
    <n v="1392530400"/>
    <b v="0"/>
    <b v="0"/>
    <x v="1"/>
    <x v="1"/>
  </r>
  <r>
    <n v="319"/>
    <s v="Mills Group"/>
    <s v="Advanced empowering matrix"/>
    <n v="8400"/>
    <n v="3251"/>
    <n v="38.702380952380949"/>
    <x v="3"/>
    <x v="251"/>
    <n v="50.796875"/>
    <x v="1"/>
    <s v="USD"/>
    <x v="306"/>
    <n v="1283662800"/>
    <b v="0"/>
    <b v="0"/>
    <x v="2"/>
    <x v="2"/>
  </r>
  <r>
    <n v="320"/>
    <s v="Sandoval-Powell"/>
    <s v="Phased holistic implementation"/>
    <n v="84400"/>
    <n v="8092"/>
    <n v="9.5876777251184837"/>
    <x v="0"/>
    <x v="175"/>
    <n v="101.15"/>
    <x v="1"/>
    <s v="USD"/>
    <x v="307"/>
    <n v="1305781200"/>
    <b v="0"/>
    <b v="0"/>
    <x v="5"/>
    <x v="13"/>
  </r>
  <r>
    <n v="321"/>
    <s v="Mills, Frazier and Perez"/>
    <s v="Proactive attitude-oriented knowledge user"/>
    <n v="170400"/>
    <n v="160422"/>
    <n v="94.144366197183103"/>
    <x v="0"/>
    <x v="194"/>
    <n v="65.000810372771468"/>
    <x v="1"/>
    <s v="USD"/>
    <x v="308"/>
    <n v="1302325200"/>
    <b v="0"/>
    <b v="0"/>
    <x v="4"/>
    <x v="12"/>
  </r>
  <r>
    <n v="322"/>
    <s v="Hebert Group"/>
    <s v="Visionary asymmetric Graphical User Interface"/>
    <n v="117900"/>
    <n v="196377"/>
    <n v="166.56234096692111"/>
    <x v="1"/>
    <x v="252"/>
    <n v="37.998645510835914"/>
    <x v="1"/>
    <s v="USD"/>
    <x v="309"/>
    <n v="1291788000"/>
    <b v="0"/>
    <b v="0"/>
    <x v="3"/>
    <x v="3"/>
  </r>
  <r>
    <n v="323"/>
    <s v="Cole, Smith and Wood"/>
    <s v="Integrated zero-defect help-desk"/>
    <n v="8900"/>
    <n v="2148"/>
    <n v="24.134831460674157"/>
    <x v="0"/>
    <x v="150"/>
    <n v="82.615384615384613"/>
    <x v="4"/>
    <s v="GBP"/>
    <x v="310"/>
    <n v="1396069200"/>
    <b v="0"/>
    <b v="0"/>
    <x v="4"/>
    <x v="4"/>
  </r>
  <r>
    <n v="324"/>
    <s v="Harris, Hall and Harris"/>
    <s v="Inverse analyzing matrices"/>
    <n v="7100"/>
    <n v="11648"/>
    <n v="164.05633802816902"/>
    <x v="1"/>
    <x v="253"/>
    <n v="37.941368078175898"/>
    <x v="1"/>
    <s v="USD"/>
    <x v="311"/>
    <n v="1435899600"/>
    <b v="0"/>
    <b v="1"/>
    <x v="3"/>
    <x v="3"/>
  </r>
  <r>
    <n v="325"/>
    <s v="Saunders Group"/>
    <s v="Programmable systemic implementation"/>
    <n v="6500"/>
    <n v="5897"/>
    <n v="90.723076923076917"/>
    <x v="0"/>
    <x v="107"/>
    <n v="80.780821917808225"/>
    <x v="1"/>
    <s v="USD"/>
    <x v="79"/>
    <n v="1531112400"/>
    <b v="0"/>
    <b v="1"/>
    <x v="3"/>
    <x v="3"/>
  </r>
  <r>
    <n v="326"/>
    <s v="Pham, Avila and Nash"/>
    <s v="Multi-channeled next generation architecture"/>
    <n v="7200"/>
    <n v="3326"/>
    <n v="46.194444444444443"/>
    <x v="0"/>
    <x v="58"/>
    <n v="25.984375"/>
    <x v="1"/>
    <s v="USD"/>
    <x v="312"/>
    <n v="1451628000"/>
    <b v="0"/>
    <b v="0"/>
    <x v="4"/>
    <x v="10"/>
  </r>
  <r>
    <n v="327"/>
    <s v="Patterson, Salinas and Lucas"/>
    <s v="Digitized 3rdgeneration encoding"/>
    <n v="2600"/>
    <n v="1002"/>
    <n v="38.53846153846154"/>
    <x v="0"/>
    <x v="254"/>
    <n v="30.363636363636363"/>
    <x v="1"/>
    <s v="USD"/>
    <x v="313"/>
    <n v="1567314000"/>
    <b v="0"/>
    <b v="1"/>
    <x v="3"/>
    <x v="3"/>
  </r>
  <r>
    <n v="328"/>
    <s v="Young PLC"/>
    <s v="Innovative well-modulated functionalities"/>
    <n v="98700"/>
    <n v="131826"/>
    <n v="133.56231003039514"/>
    <x v="1"/>
    <x v="255"/>
    <n v="54.004916018025398"/>
    <x v="1"/>
    <s v="USD"/>
    <x v="314"/>
    <n v="1544508000"/>
    <b v="0"/>
    <b v="0"/>
    <x v="1"/>
    <x v="1"/>
  </r>
  <r>
    <n v="329"/>
    <s v="Willis and Sons"/>
    <s v="Fundamental incremental database"/>
    <n v="93800"/>
    <n v="21477"/>
    <n v="22.896588486140725"/>
    <x v="2"/>
    <x v="57"/>
    <n v="101.78672985781991"/>
    <x v="1"/>
    <s v="USD"/>
    <x v="315"/>
    <n v="1482472800"/>
    <b v="0"/>
    <b v="0"/>
    <x v="6"/>
    <x v="11"/>
  </r>
  <r>
    <n v="330"/>
    <s v="Thompson-Bates"/>
    <s v="Expanded encompassing open architecture"/>
    <n v="33700"/>
    <n v="62330"/>
    <n v="184.95548961424333"/>
    <x v="1"/>
    <x v="256"/>
    <n v="45.003610108303249"/>
    <x v="4"/>
    <s v="GBP"/>
    <x v="316"/>
    <n v="1512799200"/>
    <b v="0"/>
    <b v="0"/>
    <x v="4"/>
    <x v="4"/>
  </r>
  <r>
    <n v="331"/>
    <s v="Rose-Silva"/>
    <s v="Intuitive static portal"/>
    <n v="3300"/>
    <n v="14643"/>
    <n v="443.72727272727275"/>
    <x v="1"/>
    <x v="257"/>
    <n v="77.068421052631578"/>
    <x v="1"/>
    <s v="USD"/>
    <x v="317"/>
    <n v="1324360800"/>
    <b v="0"/>
    <b v="0"/>
    <x v="0"/>
    <x v="0"/>
  </r>
  <r>
    <n v="332"/>
    <s v="Pacheco, Johnson and Torres"/>
    <s v="Optional bandwidth-monitored definition"/>
    <n v="20700"/>
    <n v="41396"/>
    <n v="199.98067632850243"/>
    <x v="1"/>
    <x v="258"/>
    <n v="88.076595744680844"/>
    <x v="1"/>
    <s v="USD"/>
    <x v="318"/>
    <n v="1364533200"/>
    <b v="0"/>
    <b v="0"/>
    <x v="2"/>
    <x v="8"/>
  </r>
  <r>
    <n v="333"/>
    <s v="Carlson, Dixon and Jones"/>
    <s v="Persistent well-modulated synergy"/>
    <n v="9600"/>
    <n v="11900"/>
    <n v="123.95833333333333"/>
    <x v="1"/>
    <x v="259"/>
    <n v="47.035573122529641"/>
    <x v="1"/>
    <s v="USD"/>
    <x v="319"/>
    <n v="1545112800"/>
    <b v="0"/>
    <b v="0"/>
    <x v="3"/>
    <x v="3"/>
  </r>
  <r>
    <n v="334"/>
    <s v="Mcgee Group"/>
    <s v="Assimilated discrete algorithm"/>
    <n v="66200"/>
    <n v="123538"/>
    <n v="186.61329305135951"/>
    <x v="1"/>
    <x v="260"/>
    <n v="110.99550763701707"/>
    <x v="1"/>
    <s v="USD"/>
    <x v="32"/>
    <n v="1516168800"/>
    <b v="0"/>
    <b v="0"/>
    <x v="1"/>
    <x v="1"/>
  </r>
  <r>
    <n v="335"/>
    <s v="Jordan-Acosta"/>
    <s v="Operative uniform hub"/>
    <n v="173800"/>
    <n v="198628"/>
    <n v="114.28538550057537"/>
    <x v="1"/>
    <x v="261"/>
    <n v="87.003066141042481"/>
    <x v="1"/>
    <s v="USD"/>
    <x v="320"/>
    <n v="1574920800"/>
    <b v="0"/>
    <b v="0"/>
    <x v="1"/>
    <x v="1"/>
  </r>
  <r>
    <n v="336"/>
    <s v="Nunez Inc"/>
    <s v="Customizable intangible capability"/>
    <n v="70700"/>
    <n v="68602"/>
    <n v="97.032531824611027"/>
    <x v="0"/>
    <x v="262"/>
    <n v="63.994402985074629"/>
    <x v="1"/>
    <s v="USD"/>
    <x v="321"/>
    <n v="1292479200"/>
    <b v="0"/>
    <b v="1"/>
    <x v="1"/>
    <x v="1"/>
  </r>
  <r>
    <n v="337"/>
    <s v="Hayden Ltd"/>
    <s v="Innovative didactic analyzer"/>
    <n v="94500"/>
    <n v="116064"/>
    <n v="122.81904761904762"/>
    <x v="1"/>
    <x v="263"/>
    <n v="105.9945205479452"/>
    <x v="1"/>
    <s v="USD"/>
    <x v="322"/>
    <n v="1573538400"/>
    <b v="0"/>
    <b v="0"/>
    <x v="3"/>
    <x v="3"/>
  </r>
  <r>
    <n v="338"/>
    <s v="Gonzalez-Burton"/>
    <s v="Decentralized intangible encoding"/>
    <n v="69800"/>
    <n v="125042"/>
    <n v="179.14326647564471"/>
    <x v="1"/>
    <x v="264"/>
    <n v="73.989349112426041"/>
    <x v="1"/>
    <s v="USD"/>
    <x v="323"/>
    <n v="1320382800"/>
    <b v="0"/>
    <b v="0"/>
    <x v="3"/>
    <x v="3"/>
  </r>
  <r>
    <n v="339"/>
    <s v="Lewis, Taylor and Rivers"/>
    <s v="Front-line transitional algorithm"/>
    <n v="136300"/>
    <n v="108974"/>
    <n v="79.951577402787962"/>
    <x v="3"/>
    <x v="265"/>
    <n v="84.02004626060139"/>
    <x v="0"/>
    <s v="CAD"/>
    <x v="324"/>
    <n v="1502859600"/>
    <b v="0"/>
    <b v="0"/>
    <x v="3"/>
    <x v="3"/>
  </r>
  <r>
    <n v="340"/>
    <s v="Butler, Henry and Espinoza"/>
    <s v="Switchable didactic matrices"/>
    <n v="37100"/>
    <n v="34964"/>
    <n v="94.242587601078171"/>
    <x v="0"/>
    <x v="224"/>
    <n v="88.966921119592882"/>
    <x v="1"/>
    <s v="USD"/>
    <x v="325"/>
    <n v="1323756000"/>
    <b v="0"/>
    <b v="0"/>
    <x v="7"/>
    <x v="14"/>
  </r>
  <r>
    <n v="341"/>
    <s v="Guzman Group"/>
    <s v="Ameliorated disintermediate utilization"/>
    <n v="114300"/>
    <n v="96777"/>
    <n v="84.669291338582681"/>
    <x v="0"/>
    <x v="266"/>
    <n v="76.990453460620529"/>
    <x v="1"/>
    <s v="USD"/>
    <x v="326"/>
    <n v="1441342800"/>
    <b v="0"/>
    <b v="0"/>
    <x v="1"/>
    <x v="7"/>
  </r>
  <r>
    <n v="342"/>
    <s v="Gibson-Hernandez"/>
    <s v="Visionary foreground middleware"/>
    <n v="47900"/>
    <n v="31864"/>
    <n v="66.521920668058456"/>
    <x v="0"/>
    <x v="267"/>
    <n v="97.146341463414629"/>
    <x v="1"/>
    <s v="USD"/>
    <x v="327"/>
    <n v="1375333200"/>
    <b v="0"/>
    <b v="0"/>
    <x v="3"/>
    <x v="3"/>
  </r>
  <r>
    <n v="343"/>
    <s v="Spencer-Weber"/>
    <s v="Optional zero-defect task-force"/>
    <n v="9000"/>
    <n v="4853"/>
    <n v="53.922222222222224"/>
    <x v="0"/>
    <x v="98"/>
    <n v="33.013605442176868"/>
    <x v="1"/>
    <s v="USD"/>
    <x v="328"/>
    <n v="1389420000"/>
    <b v="0"/>
    <b v="0"/>
    <x v="3"/>
    <x v="3"/>
  </r>
  <r>
    <n v="344"/>
    <s v="Berger, Johnson and Marshall"/>
    <s v="Devolved exuding emulation"/>
    <n v="197600"/>
    <n v="82959"/>
    <n v="41.983299595141702"/>
    <x v="0"/>
    <x v="268"/>
    <n v="99.950602409638549"/>
    <x v="1"/>
    <s v="USD"/>
    <x v="329"/>
    <n v="1520056800"/>
    <b v="0"/>
    <b v="0"/>
    <x v="6"/>
    <x v="11"/>
  </r>
  <r>
    <n v="345"/>
    <s v="Taylor, Cisneros and Romero"/>
    <s v="Open-source neutral task-force"/>
    <n v="157600"/>
    <n v="23159"/>
    <n v="14.694796954314722"/>
    <x v="0"/>
    <x v="269"/>
    <n v="69.966767371601208"/>
    <x v="4"/>
    <s v="GBP"/>
    <x v="330"/>
    <n v="1436504400"/>
    <b v="0"/>
    <b v="0"/>
    <x v="4"/>
    <x v="6"/>
  </r>
  <r>
    <n v="346"/>
    <s v="Little-Marsh"/>
    <s v="Virtual attitude-oriented migration"/>
    <n v="8000"/>
    <n v="2758"/>
    <n v="34.475000000000001"/>
    <x v="0"/>
    <x v="270"/>
    <n v="110.32"/>
    <x v="1"/>
    <s v="USD"/>
    <x v="331"/>
    <n v="1508302800"/>
    <b v="0"/>
    <b v="1"/>
    <x v="1"/>
    <x v="7"/>
  </r>
  <r>
    <n v="347"/>
    <s v="Petersen and Sons"/>
    <s v="Open-source full-range portal"/>
    <n v="900"/>
    <n v="12607"/>
    <n v="1400.7777777777778"/>
    <x v="1"/>
    <x v="271"/>
    <n v="66.005235602094245"/>
    <x v="1"/>
    <s v="USD"/>
    <x v="332"/>
    <n v="1425708000"/>
    <b v="0"/>
    <b v="0"/>
    <x v="2"/>
    <x v="2"/>
  </r>
  <r>
    <n v="348"/>
    <s v="Hensley Ltd"/>
    <s v="Versatile cohesive open system"/>
    <n v="199000"/>
    <n v="142823"/>
    <n v="71.770351758793964"/>
    <x v="0"/>
    <x v="272"/>
    <n v="41.005742176284812"/>
    <x v="1"/>
    <s v="USD"/>
    <x v="333"/>
    <n v="1488348000"/>
    <b v="0"/>
    <b v="0"/>
    <x v="0"/>
    <x v="0"/>
  </r>
  <r>
    <n v="349"/>
    <s v="Navarro and Sons"/>
    <s v="Multi-layered bottom-line frame"/>
    <n v="180800"/>
    <n v="95958"/>
    <n v="53.07411504424779"/>
    <x v="0"/>
    <x v="273"/>
    <n v="103.96316359696641"/>
    <x v="1"/>
    <s v="USD"/>
    <x v="296"/>
    <n v="1502600400"/>
    <b v="0"/>
    <b v="0"/>
    <x v="3"/>
    <x v="3"/>
  </r>
  <r>
    <n v="350"/>
    <s v="Shannon Ltd"/>
    <s v="Pre-emptive neutral capacity"/>
    <n v="100"/>
    <n v="5"/>
    <n v="5"/>
    <x v="0"/>
    <x v="49"/>
    <n v="5"/>
    <x v="1"/>
    <s v="USD"/>
    <x v="334"/>
    <n v="1433653200"/>
    <b v="0"/>
    <b v="1"/>
    <x v="1"/>
    <x v="17"/>
  </r>
  <r>
    <n v="351"/>
    <s v="Young LLC"/>
    <s v="Universal maximized methodology"/>
    <n v="74100"/>
    <n v="94631"/>
    <n v="127.70715249662618"/>
    <x v="1"/>
    <x v="274"/>
    <n v="47.009935419771487"/>
    <x v="1"/>
    <s v="USD"/>
    <x v="335"/>
    <n v="1441602000"/>
    <b v="0"/>
    <b v="0"/>
    <x v="1"/>
    <x v="1"/>
  </r>
  <r>
    <n v="352"/>
    <s v="Adams, Willis and Sanchez"/>
    <s v="Expanded hybrid hardware"/>
    <n v="2800"/>
    <n v="977"/>
    <n v="34.892857142857146"/>
    <x v="0"/>
    <x v="254"/>
    <n v="29.606060606060606"/>
    <x v="0"/>
    <s v="CAD"/>
    <x v="336"/>
    <n v="1447567200"/>
    <b v="0"/>
    <b v="0"/>
    <x v="3"/>
    <x v="3"/>
  </r>
  <r>
    <n v="353"/>
    <s v="Mills-Roy"/>
    <s v="Profit-focused multi-tasking access"/>
    <n v="33600"/>
    <n v="137961"/>
    <n v="410.59821428571428"/>
    <x v="1"/>
    <x v="275"/>
    <n v="81.010569583088667"/>
    <x v="1"/>
    <s v="USD"/>
    <x v="337"/>
    <n v="1562389200"/>
    <b v="0"/>
    <b v="0"/>
    <x v="3"/>
    <x v="3"/>
  </r>
  <r>
    <n v="354"/>
    <s v="Brown Group"/>
    <s v="Profit-focused transitional capability"/>
    <n v="6100"/>
    <n v="7548"/>
    <n v="123.73770491803279"/>
    <x v="1"/>
    <x v="175"/>
    <n v="94.35"/>
    <x v="3"/>
    <s v="DKK"/>
    <x v="338"/>
    <n v="1378789200"/>
    <b v="0"/>
    <b v="0"/>
    <x v="4"/>
    <x v="4"/>
  </r>
  <r>
    <n v="355"/>
    <s v="Burns-Burnett"/>
    <s v="Front-line scalable definition"/>
    <n v="3800"/>
    <n v="2241"/>
    <n v="58.973684210526315"/>
    <x v="2"/>
    <x v="99"/>
    <n v="26.058139534883722"/>
    <x v="1"/>
    <s v="USD"/>
    <x v="339"/>
    <n v="1488520800"/>
    <b v="0"/>
    <b v="0"/>
    <x v="2"/>
    <x v="8"/>
  </r>
  <r>
    <n v="356"/>
    <s v="Glass, Nunez and Mcdonald"/>
    <s v="Open-source systematic protocol"/>
    <n v="9300"/>
    <n v="3431"/>
    <n v="36.892473118279568"/>
    <x v="0"/>
    <x v="174"/>
    <n v="85.775000000000006"/>
    <x v="6"/>
    <s v="EUR"/>
    <x v="340"/>
    <n v="1327298400"/>
    <b v="0"/>
    <b v="0"/>
    <x v="3"/>
    <x v="3"/>
  </r>
  <r>
    <n v="357"/>
    <s v="Perez, Davis and Wilson"/>
    <s v="Implemented tangible algorithm"/>
    <n v="2300"/>
    <n v="4253"/>
    <n v="184.91304347826087"/>
    <x v="1"/>
    <x v="142"/>
    <n v="103.73170731707317"/>
    <x v="1"/>
    <s v="USD"/>
    <x v="341"/>
    <n v="1443416400"/>
    <b v="0"/>
    <b v="0"/>
    <x v="6"/>
    <x v="11"/>
  </r>
  <r>
    <n v="358"/>
    <s v="Diaz-Garcia"/>
    <s v="Profit-focused 3rdgeneration circuit"/>
    <n v="9700"/>
    <n v="1146"/>
    <n v="11.814432989690722"/>
    <x v="0"/>
    <x v="276"/>
    <n v="49.826086956521742"/>
    <x v="0"/>
    <s v="CAD"/>
    <x v="342"/>
    <n v="1534136400"/>
    <b v="1"/>
    <b v="0"/>
    <x v="7"/>
    <x v="14"/>
  </r>
  <r>
    <n v="359"/>
    <s v="Salazar-Moon"/>
    <s v="Compatible needs-based architecture"/>
    <n v="4000"/>
    <n v="11948"/>
    <n v="298.7"/>
    <x v="1"/>
    <x v="277"/>
    <n v="63.893048128342244"/>
    <x v="1"/>
    <s v="USD"/>
    <x v="343"/>
    <n v="1315026000"/>
    <b v="0"/>
    <b v="0"/>
    <x v="4"/>
    <x v="10"/>
  </r>
  <r>
    <n v="360"/>
    <s v="Larsen-Chung"/>
    <s v="Right-sized zero tolerance migration"/>
    <n v="59700"/>
    <n v="135132"/>
    <n v="226.35175879396985"/>
    <x v="1"/>
    <x v="278"/>
    <n v="47.002434782608695"/>
    <x v="4"/>
    <s v="GBP"/>
    <x v="344"/>
    <n v="1295071200"/>
    <b v="0"/>
    <b v="1"/>
    <x v="3"/>
    <x v="3"/>
  </r>
  <r>
    <n v="361"/>
    <s v="Anderson and Sons"/>
    <s v="Quality-focused reciprocal structure"/>
    <n v="5500"/>
    <n v="9546"/>
    <n v="173.56363636363636"/>
    <x v="1"/>
    <x v="39"/>
    <n v="108.47727272727273"/>
    <x v="1"/>
    <s v="USD"/>
    <x v="345"/>
    <n v="1509426000"/>
    <b v="0"/>
    <b v="0"/>
    <x v="3"/>
    <x v="3"/>
  </r>
  <r>
    <n v="362"/>
    <s v="Lawrence Group"/>
    <s v="Automated actuating conglomeration"/>
    <n v="3700"/>
    <n v="13755"/>
    <n v="371.75675675675677"/>
    <x v="1"/>
    <x v="271"/>
    <n v="72.015706806282722"/>
    <x v="1"/>
    <s v="USD"/>
    <x v="65"/>
    <n v="1299391200"/>
    <b v="0"/>
    <b v="0"/>
    <x v="1"/>
    <x v="1"/>
  </r>
  <r>
    <n v="363"/>
    <s v="Gray-Davis"/>
    <s v="Re-contextualized local initiative"/>
    <n v="5200"/>
    <n v="8330"/>
    <n v="160.19230769230768"/>
    <x v="1"/>
    <x v="279"/>
    <n v="59.928057553956833"/>
    <x v="1"/>
    <s v="USD"/>
    <x v="346"/>
    <n v="1325052000"/>
    <b v="0"/>
    <b v="0"/>
    <x v="1"/>
    <x v="1"/>
  </r>
  <r>
    <n v="364"/>
    <s v="Ramirez-Myers"/>
    <s v="Switchable intangible definition"/>
    <n v="900"/>
    <n v="14547"/>
    <n v="1616.3333333333333"/>
    <x v="1"/>
    <x v="129"/>
    <n v="78.209677419354833"/>
    <x v="1"/>
    <s v="USD"/>
    <x v="347"/>
    <n v="1522818000"/>
    <b v="0"/>
    <b v="0"/>
    <x v="1"/>
    <x v="7"/>
  </r>
  <r>
    <n v="365"/>
    <s v="Lucas, Hall and Bonilla"/>
    <s v="Networked bottom-line initiative"/>
    <n v="1600"/>
    <n v="11735"/>
    <n v="733.4375"/>
    <x v="1"/>
    <x v="192"/>
    <n v="104.77678571428571"/>
    <x v="2"/>
    <s v="AUD"/>
    <x v="348"/>
    <n v="1485324000"/>
    <b v="0"/>
    <b v="0"/>
    <x v="3"/>
    <x v="3"/>
  </r>
  <r>
    <n v="366"/>
    <s v="Williams, Perez and Villegas"/>
    <s v="Robust directional system engine"/>
    <n v="1800"/>
    <n v="10658"/>
    <n v="592.11111111111109"/>
    <x v="1"/>
    <x v="196"/>
    <n v="105.52475247524752"/>
    <x v="1"/>
    <s v="USD"/>
    <x v="349"/>
    <n v="1294120800"/>
    <b v="0"/>
    <b v="1"/>
    <x v="3"/>
    <x v="3"/>
  </r>
  <r>
    <n v="367"/>
    <s v="Brooks, Jones and Ingram"/>
    <s v="Triple-buffered explicit methodology"/>
    <n v="9900"/>
    <n v="1870"/>
    <n v="18.888888888888889"/>
    <x v="0"/>
    <x v="51"/>
    <n v="24.933333333333334"/>
    <x v="1"/>
    <s v="USD"/>
    <x v="350"/>
    <n v="1415685600"/>
    <b v="0"/>
    <b v="1"/>
    <x v="3"/>
    <x v="3"/>
  </r>
  <r>
    <n v="368"/>
    <s v="Whitaker, Wallace and Daniels"/>
    <s v="Reactive directional capacity"/>
    <n v="5200"/>
    <n v="14394"/>
    <n v="276.80769230769232"/>
    <x v="1"/>
    <x v="280"/>
    <n v="69.873786407766985"/>
    <x v="4"/>
    <s v="GBP"/>
    <x v="351"/>
    <n v="1288933200"/>
    <b v="0"/>
    <b v="1"/>
    <x v="4"/>
    <x v="4"/>
  </r>
  <r>
    <n v="369"/>
    <s v="Smith-Gonzalez"/>
    <s v="Polarized needs-based approach"/>
    <n v="5400"/>
    <n v="14743"/>
    <n v="273.01851851851853"/>
    <x v="1"/>
    <x v="110"/>
    <n v="95.733766233766232"/>
    <x v="1"/>
    <s v="USD"/>
    <x v="352"/>
    <n v="1363237200"/>
    <b v="0"/>
    <b v="1"/>
    <x v="4"/>
    <x v="19"/>
  </r>
  <r>
    <n v="370"/>
    <s v="Skinner PLC"/>
    <s v="Intuitive well-modulated middleware"/>
    <n v="112300"/>
    <n v="178965"/>
    <n v="159.36331255565449"/>
    <x v="1"/>
    <x v="281"/>
    <n v="29.997485752598056"/>
    <x v="1"/>
    <s v="USD"/>
    <x v="353"/>
    <n v="1555822800"/>
    <b v="0"/>
    <b v="0"/>
    <x v="3"/>
    <x v="3"/>
  </r>
  <r>
    <n v="371"/>
    <s v="Nolan, Smith and Sanchez"/>
    <s v="Multi-channeled logistical matrices"/>
    <n v="189200"/>
    <n v="128410"/>
    <n v="67.869978858350947"/>
    <x v="0"/>
    <x v="282"/>
    <n v="59.011948529411768"/>
    <x v="1"/>
    <s v="USD"/>
    <x v="354"/>
    <n v="1427778000"/>
    <b v="0"/>
    <b v="0"/>
    <x v="3"/>
    <x v="3"/>
  </r>
  <r>
    <n v="372"/>
    <s v="Green-Carr"/>
    <s v="Pre-emptive bifurcated artificial intelligence"/>
    <n v="900"/>
    <n v="14324"/>
    <n v="1591.5555555555557"/>
    <x v="1"/>
    <x v="283"/>
    <n v="84.757396449704146"/>
    <x v="1"/>
    <s v="USD"/>
    <x v="355"/>
    <n v="1422424800"/>
    <b v="0"/>
    <b v="1"/>
    <x v="4"/>
    <x v="4"/>
  </r>
  <r>
    <n v="373"/>
    <s v="Brown-Parker"/>
    <s v="Down-sized coherent toolset"/>
    <n v="22500"/>
    <n v="164291"/>
    <n v="730.18222222222221"/>
    <x v="1"/>
    <x v="284"/>
    <n v="78.010921177587846"/>
    <x v="1"/>
    <s v="USD"/>
    <x v="356"/>
    <n v="1503637200"/>
    <b v="0"/>
    <b v="0"/>
    <x v="3"/>
    <x v="3"/>
  </r>
  <r>
    <n v="374"/>
    <s v="Marshall Inc"/>
    <s v="Open-source multi-tasking data-warehouse"/>
    <n v="167400"/>
    <n v="22073"/>
    <n v="13.185782556750299"/>
    <x v="0"/>
    <x v="165"/>
    <n v="50.05215419501134"/>
    <x v="1"/>
    <s v="USD"/>
    <x v="357"/>
    <n v="1547618400"/>
    <b v="0"/>
    <b v="1"/>
    <x v="4"/>
    <x v="4"/>
  </r>
  <r>
    <n v="375"/>
    <s v="Leblanc-Pineda"/>
    <s v="Future-proofed upward-trending contingency"/>
    <n v="2700"/>
    <n v="1479"/>
    <n v="54.777777777777779"/>
    <x v="0"/>
    <x v="270"/>
    <n v="59.16"/>
    <x v="1"/>
    <s v="USD"/>
    <x v="358"/>
    <n v="1449900000"/>
    <b v="0"/>
    <b v="0"/>
    <x v="1"/>
    <x v="7"/>
  </r>
  <r>
    <n v="376"/>
    <s v="Perry PLC"/>
    <s v="Mandatory uniform matrix"/>
    <n v="3400"/>
    <n v="12275"/>
    <n v="361.02941176470586"/>
    <x v="1"/>
    <x v="54"/>
    <n v="93.702290076335885"/>
    <x v="1"/>
    <s v="USD"/>
    <x v="359"/>
    <n v="1405141200"/>
    <b v="0"/>
    <b v="0"/>
    <x v="1"/>
    <x v="1"/>
  </r>
  <r>
    <n v="377"/>
    <s v="Klein, Stark and Livingston"/>
    <s v="Phased methodical initiative"/>
    <n v="49700"/>
    <n v="5098"/>
    <n v="10.257545271629779"/>
    <x v="0"/>
    <x v="78"/>
    <n v="40.14173228346457"/>
    <x v="1"/>
    <s v="USD"/>
    <x v="12"/>
    <n v="1572933600"/>
    <b v="0"/>
    <b v="0"/>
    <x v="3"/>
    <x v="3"/>
  </r>
  <r>
    <n v="378"/>
    <s v="Fleming-Oliver"/>
    <s v="Managed stable function"/>
    <n v="178200"/>
    <n v="24882"/>
    <n v="13.962962962962964"/>
    <x v="0"/>
    <x v="285"/>
    <n v="70.090140845070422"/>
    <x v="1"/>
    <s v="USD"/>
    <x v="360"/>
    <n v="1530162000"/>
    <b v="0"/>
    <b v="0"/>
    <x v="4"/>
    <x v="4"/>
  </r>
  <r>
    <n v="379"/>
    <s v="Reilly, Aguirre and Johnson"/>
    <s v="Realigned clear-thinking migration"/>
    <n v="7200"/>
    <n v="2912"/>
    <n v="40.444444444444443"/>
    <x v="0"/>
    <x v="9"/>
    <n v="66.181818181818187"/>
    <x v="4"/>
    <s v="GBP"/>
    <x v="361"/>
    <n v="1320904800"/>
    <b v="0"/>
    <b v="0"/>
    <x v="3"/>
    <x v="3"/>
  </r>
  <r>
    <n v="380"/>
    <s v="Davidson, Wilcox and Lewis"/>
    <s v="Optional clear-thinking process improvement"/>
    <n v="2500"/>
    <n v="4008"/>
    <n v="160.32"/>
    <x v="1"/>
    <x v="286"/>
    <n v="47.714285714285715"/>
    <x v="1"/>
    <s v="USD"/>
    <x v="362"/>
    <n v="1372395600"/>
    <b v="0"/>
    <b v="0"/>
    <x v="3"/>
    <x v="3"/>
  </r>
  <r>
    <n v="381"/>
    <s v="Michael, Anderson and Vincent"/>
    <s v="Cross-group global moratorium"/>
    <n v="5300"/>
    <n v="9749"/>
    <n v="183.9433962264151"/>
    <x v="1"/>
    <x v="287"/>
    <n v="62.896774193548389"/>
    <x v="1"/>
    <s v="USD"/>
    <x v="363"/>
    <n v="1437714000"/>
    <b v="0"/>
    <b v="0"/>
    <x v="3"/>
    <x v="3"/>
  </r>
  <r>
    <n v="382"/>
    <s v="King Ltd"/>
    <s v="Visionary systemic process improvement"/>
    <n v="9100"/>
    <n v="5803"/>
    <n v="63.769230769230766"/>
    <x v="0"/>
    <x v="109"/>
    <n v="86.611940298507463"/>
    <x v="1"/>
    <s v="USD"/>
    <x v="364"/>
    <n v="1509771600"/>
    <b v="0"/>
    <b v="0"/>
    <x v="7"/>
    <x v="14"/>
  </r>
  <r>
    <n v="383"/>
    <s v="Baker Ltd"/>
    <s v="Progressive intangible flexibility"/>
    <n v="6300"/>
    <n v="14199"/>
    <n v="225.38095238095238"/>
    <x v="1"/>
    <x v="288"/>
    <n v="75.126984126984127"/>
    <x v="1"/>
    <s v="USD"/>
    <x v="210"/>
    <n v="1550556000"/>
    <b v="0"/>
    <b v="1"/>
    <x v="0"/>
    <x v="0"/>
  </r>
  <r>
    <n v="384"/>
    <s v="Baker, Collins and Smith"/>
    <s v="Reactive real-time software"/>
    <n v="114400"/>
    <n v="196779"/>
    <n v="172.00961538461539"/>
    <x v="1"/>
    <x v="289"/>
    <n v="41.004167534903104"/>
    <x v="1"/>
    <s v="USD"/>
    <x v="365"/>
    <n v="1489039200"/>
    <b v="1"/>
    <b v="1"/>
    <x v="4"/>
    <x v="4"/>
  </r>
  <r>
    <n v="385"/>
    <s v="Warren-Harrison"/>
    <s v="Programmable incremental knowledge user"/>
    <n v="38900"/>
    <n v="56859"/>
    <n v="146.16709511568124"/>
    <x v="1"/>
    <x v="290"/>
    <n v="50.007915567282325"/>
    <x v="1"/>
    <s v="USD"/>
    <x v="366"/>
    <n v="1556600400"/>
    <b v="0"/>
    <b v="0"/>
    <x v="5"/>
    <x v="9"/>
  </r>
  <r>
    <n v="386"/>
    <s v="Gardner Group"/>
    <s v="Progressive 5thgeneration customer loyalty"/>
    <n v="135500"/>
    <n v="103554"/>
    <n v="76.42361623616236"/>
    <x v="0"/>
    <x v="291"/>
    <n v="96.960674157303373"/>
    <x v="1"/>
    <s v="USD"/>
    <x v="367"/>
    <n v="1278565200"/>
    <b v="0"/>
    <b v="0"/>
    <x v="3"/>
    <x v="3"/>
  </r>
  <r>
    <n v="387"/>
    <s v="Flores-Lambert"/>
    <s v="Triple-buffered logistical frame"/>
    <n v="109000"/>
    <n v="42795"/>
    <n v="39.261467889908253"/>
    <x v="0"/>
    <x v="292"/>
    <n v="100.93160377358491"/>
    <x v="1"/>
    <s v="USD"/>
    <x v="368"/>
    <n v="1339909200"/>
    <b v="0"/>
    <b v="0"/>
    <x v="2"/>
    <x v="8"/>
  </r>
  <r>
    <n v="388"/>
    <s v="Cruz Ltd"/>
    <s v="Exclusive dynamic adapter"/>
    <n v="114800"/>
    <n v="12938"/>
    <n v="11.270034843205575"/>
    <x v="3"/>
    <x v="293"/>
    <n v="89.227586206896547"/>
    <x v="5"/>
    <s v="CHF"/>
    <x v="369"/>
    <n v="1325829600"/>
    <b v="0"/>
    <b v="0"/>
    <x v="1"/>
    <x v="7"/>
  </r>
  <r>
    <n v="389"/>
    <s v="Knox-Garner"/>
    <s v="Automated systemic hierarchy"/>
    <n v="83000"/>
    <n v="101352"/>
    <n v="122.11084337349398"/>
    <x v="1"/>
    <x v="294"/>
    <n v="87.979166666666671"/>
    <x v="1"/>
    <s v="USD"/>
    <x v="370"/>
    <n v="1290578400"/>
    <b v="0"/>
    <b v="0"/>
    <x v="3"/>
    <x v="3"/>
  </r>
  <r>
    <n v="390"/>
    <s v="Davis-Allen"/>
    <s v="Digitized eco-centric core"/>
    <n v="2400"/>
    <n v="4477"/>
    <n v="186.54166666666666"/>
    <x v="1"/>
    <x v="126"/>
    <n v="89.54"/>
    <x v="1"/>
    <s v="USD"/>
    <x v="371"/>
    <n v="1380344400"/>
    <b v="0"/>
    <b v="0"/>
    <x v="7"/>
    <x v="14"/>
  </r>
  <r>
    <n v="391"/>
    <s v="Miller-Patel"/>
    <s v="Mandatory uniform strategy"/>
    <n v="60400"/>
    <n v="4393"/>
    <n v="7.2731788079470201"/>
    <x v="0"/>
    <x v="295"/>
    <n v="29.09271523178808"/>
    <x v="1"/>
    <s v="USD"/>
    <x v="287"/>
    <n v="1389852000"/>
    <b v="0"/>
    <b v="0"/>
    <x v="5"/>
    <x v="9"/>
  </r>
  <r>
    <n v="392"/>
    <s v="Hernandez-Grimes"/>
    <s v="Profit-focused zero administration forecast"/>
    <n v="102900"/>
    <n v="67546"/>
    <n v="65.642371234207971"/>
    <x v="0"/>
    <x v="296"/>
    <n v="42.006218905472636"/>
    <x v="1"/>
    <s v="USD"/>
    <x v="372"/>
    <n v="1294466400"/>
    <b v="0"/>
    <b v="0"/>
    <x v="2"/>
    <x v="8"/>
  </r>
  <r>
    <n v="393"/>
    <s v="Owens, Hall and Gonzalez"/>
    <s v="De-engineered static orchestration"/>
    <n v="62800"/>
    <n v="143788"/>
    <n v="228.96178343949043"/>
    <x v="1"/>
    <x v="297"/>
    <n v="47.004903563255965"/>
    <x v="0"/>
    <s v="CAD"/>
    <x v="373"/>
    <n v="1500354000"/>
    <b v="0"/>
    <b v="0"/>
    <x v="1"/>
    <x v="17"/>
  </r>
  <r>
    <n v="394"/>
    <s v="Noble-Bailey"/>
    <s v="Customizable dynamic info-mediaries"/>
    <n v="800"/>
    <n v="3755"/>
    <n v="469.375"/>
    <x v="1"/>
    <x v="298"/>
    <n v="110.44117647058823"/>
    <x v="1"/>
    <s v="USD"/>
    <x v="374"/>
    <n v="1375938000"/>
    <b v="0"/>
    <b v="1"/>
    <x v="4"/>
    <x v="4"/>
  </r>
  <r>
    <n v="395"/>
    <s v="Taylor PLC"/>
    <s v="Enhanced incremental budgetary management"/>
    <n v="7100"/>
    <n v="9238"/>
    <n v="130.11267605633802"/>
    <x v="1"/>
    <x v="10"/>
    <n v="41.990909090909092"/>
    <x v="1"/>
    <s v="USD"/>
    <x v="375"/>
    <n v="1323410400"/>
    <b v="1"/>
    <b v="0"/>
    <x v="3"/>
    <x v="3"/>
  </r>
  <r>
    <n v="396"/>
    <s v="Holmes PLC"/>
    <s v="Digitized local info-mediaries"/>
    <n v="46100"/>
    <n v="77012"/>
    <n v="167.05422993492408"/>
    <x v="1"/>
    <x v="299"/>
    <n v="48.012468827930178"/>
    <x v="2"/>
    <s v="AUD"/>
    <x v="376"/>
    <n v="1539406800"/>
    <b v="0"/>
    <b v="0"/>
    <x v="4"/>
    <x v="6"/>
  </r>
  <r>
    <n v="397"/>
    <s v="Jones-Martin"/>
    <s v="Virtual systematic monitoring"/>
    <n v="8100"/>
    <n v="14083"/>
    <n v="173.8641975308642"/>
    <x v="1"/>
    <x v="211"/>
    <n v="31.019823788546255"/>
    <x v="1"/>
    <s v="USD"/>
    <x v="377"/>
    <n v="1369803600"/>
    <b v="0"/>
    <b v="0"/>
    <x v="1"/>
    <x v="1"/>
  </r>
  <r>
    <n v="398"/>
    <s v="Myers LLC"/>
    <s v="Reactive bottom-line open architecture"/>
    <n v="1700"/>
    <n v="12202"/>
    <n v="717.76470588235293"/>
    <x v="1"/>
    <x v="300"/>
    <n v="99.203252032520325"/>
    <x v="6"/>
    <s v="EUR"/>
    <x v="378"/>
    <n v="1525928400"/>
    <b v="0"/>
    <b v="1"/>
    <x v="4"/>
    <x v="10"/>
  </r>
  <r>
    <n v="399"/>
    <s v="Acosta, Mullins and Morris"/>
    <s v="Pre-emptive interactive model"/>
    <n v="97300"/>
    <n v="62127"/>
    <n v="63.850976361767728"/>
    <x v="0"/>
    <x v="301"/>
    <n v="66.022316684378325"/>
    <x v="1"/>
    <s v="USD"/>
    <x v="379"/>
    <n v="1297231200"/>
    <b v="0"/>
    <b v="0"/>
    <x v="1"/>
    <x v="7"/>
  </r>
  <r>
    <n v="400"/>
    <s v="Bell PLC"/>
    <s v="Ergonomic eco-centric open architecture"/>
    <n v="100"/>
    <n v="2"/>
    <n v="2"/>
    <x v="0"/>
    <x v="49"/>
    <n v="2"/>
    <x v="1"/>
    <s v="USD"/>
    <x v="380"/>
    <n v="1378530000"/>
    <b v="0"/>
    <b v="1"/>
    <x v="7"/>
    <x v="14"/>
  </r>
  <r>
    <n v="401"/>
    <s v="Smith-Schmidt"/>
    <s v="Inverse radical hierarchy"/>
    <n v="900"/>
    <n v="13772"/>
    <n v="1530.2222222222222"/>
    <x v="1"/>
    <x v="302"/>
    <n v="46.060200668896321"/>
    <x v="1"/>
    <s v="USD"/>
    <x v="381"/>
    <n v="1572152400"/>
    <b v="0"/>
    <b v="0"/>
    <x v="3"/>
    <x v="3"/>
  </r>
  <r>
    <n v="402"/>
    <s v="Ruiz, Richardson and Cole"/>
    <s v="Team-oriented static interface"/>
    <n v="7300"/>
    <n v="2946"/>
    <n v="40.356164383561641"/>
    <x v="0"/>
    <x v="174"/>
    <n v="73.650000000000006"/>
    <x v="1"/>
    <s v="USD"/>
    <x v="382"/>
    <n v="1329890400"/>
    <b v="0"/>
    <b v="1"/>
    <x v="4"/>
    <x v="12"/>
  </r>
  <r>
    <n v="403"/>
    <s v="Leonard-Mcclain"/>
    <s v="Virtual foreground throughput"/>
    <n v="195800"/>
    <n v="168820"/>
    <n v="86.220633299284984"/>
    <x v="0"/>
    <x v="303"/>
    <n v="55.99336650082919"/>
    <x v="0"/>
    <s v="CAD"/>
    <x v="125"/>
    <n v="1276750800"/>
    <b v="0"/>
    <b v="1"/>
    <x v="3"/>
    <x v="3"/>
  </r>
  <r>
    <n v="404"/>
    <s v="Bailey-Boyer"/>
    <s v="Visionary exuding Internet solution"/>
    <n v="48900"/>
    <n v="154321"/>
    <n v="315.58486707566465"/>
    <x v="1"/>
    <x v="304"/>
    <n v="68.985695127402778"/>
    <x v="1"/>
    <s v="USD"/>
    <x v="383"/>
    <n v="1510898400"/>
    <b v="0"/>
    <b v="0"/>
    <x v="3"/>
    <x v="3"/>
  </r>
  <r>
    <n v="405"/>
    <s v="Lee LLC"/>
    <s v="Synchronized secondary analyzer"/>
    <n v="29600"/>
    <n v="26527"/>
    <n v="89.618243243243242"/>
    <x v="0"/>
    <x v="305"/>
    <n v="60.981609195402299"/>
    <x v="1"/>
    <s v="USD"/>
    <x v="384"/>
    <n v="1532408400"/>
    <b v="0"/>
    <b v="0"/>
    <x v="3"/>
    <x v="3"/>
  </r>
  <r>
    <n v="406"/>
    <s v="Lyons Inc"/>
    <s v="Balanced attitude-oriented parallelism"/>
    <n v="39300"/>
    <n v="71583"/>
    <n v="182.14503816793894"/>
    <x v="1"/>
    <x v="306"/>
    <n v="110.98139534883721"/>
    <x v="1"/>
    <s v="USD"/>
    <x v="385"/>
    <n v="1360562400"/>
    <b v="1"/>
    <b v="0"/>
    <x v="4"/>
    <x v="4"/>
  </r>
  <r>
    <n v="407"/>
    <s v="Herrera-Wilson"/>
    <s v="Organized bandwidth-monitored core"/>
    <n v="3400"/>
    <n v="12100"/>
    <n v="355.88235294117646"/>
    <x v="1"/>
    <x v="307"/>
    <n v="25"/>
    <x v="3"/>
    <s v="DKK"/>
    <x v="386"/>
    <n v="1571547600"/>
    <b v="0"/>
    <b v="0"/>
    <x v="3"/>
    <x v="3"/>
  </r>
  <r>
    <n v="408"/>
    <s v="Mahoney, Adams and Lucas"/>
    <s v="Cloned leadingedge utilization"/>
    <n v="9200"/>
    <n v="12129"/>
    <n v="131.83695652173913"/>
    <x v="1"/>
    <x v="110"/>
    <n v="78.759740259740255"/>
    <x v="0"/>
    <s v="CAD"/>
    <x v="387"/>
    <n v="1468126800"/>
    <b v="0"/>
    <b v="0"/>
    <x v="4"/>
    <x v="4"/>
  </r>
  <r>
    <n v="409"/>
    <s v="Stewart LLC"/>
    <s v="Secured asymmetric projection"/>
    <n v="135600"/>
    <n v="62804"/>
    <n v="46.315634218289084"/>
    <x v="0"/>
    <x v="308"/>
    <n v="87.960784313725483"/>
    <x v="1"/>
    <s v="USD"/>
    <x v="388"/>
    <n v="1492837200"/>
    <b v="0"/>
    <b v="0"/>
    <x v="1"/>
    <x v="1"/>
  </r>
  <r>
    <n v="410"/>
    <s v="Mcmillan Group"/>
    <s v="Advanced cohesive Graphic Interface"/>
    <n v="153700"/>
    <n v="55536"/>
    <n v="36.132726089785294"/>
    <x v="2"/>
    <x v="309"/>
    <n v="49.987398739873989"/>
    <x v="1"/>
    <s v="USD"/>
    <x v="277"/>
    <n v="1430197200"/>
    <b v="0"/>
    <b v="0"/>
    <x v="6"/>
    <x v="20"/>
  </r>
  <r>
    <n v="411"/>
    <s v="Beck, Thompson and Martinez"/>
    <s v="Down-sized maximized function"/>
    <n v="7800"/>
    <n v="8161"/>
    <n v="104.62820512820512"/>
    <x v="1"/>
    <x v="172"/>
    <n v="99.524390243902445"/>
    <x v="1"/>
    <s v="USD"/>
    <x v="389"/>
    <n v="1496206800"/>
    <b v="0"/>
    <b v="0"/>
    <x v="3"/>
    <x v="3"/>
  </r>
  <r>
    <n v="412"/>
    <s v="Rodriguez-Scott"/>
    <s v="Realigned zero tolerance software"/>
    <n v="2100"/>
    <n v="14046"/>
    <n v="668.85714285714289"/>
    <x v="1"/>
    <x v="38"/>
    <n v="104.82089552238806"/>
    <x v="1"/>
    <s v="USD"/>
    <x v="390"/>
    <n v="1389592800"/>
    <b v="0"/>
    <b v="0"/>
    <x v="5"/>
    <x v="13"/>
  </r>
  <r>
    <n v="413"/>
    <s v="Rush-Bowers"/>
    <s v="Persevering analyzing extranet"/>
    <n v="189500"/>
    <n v="117628"/>
    <n v="62.072823218997364"/>
    <x v="2"/>
    <x v="310"/>
    <n v="108.01469237832875"/>
    <x v="1"/>
    <s v="USD"/>
    <x v="391"/>
    <n v="1545631200"/>
    <b v="0"/>
    <b v="0"/>
    <x v="4"/>
    <x v="10"/>
  </r>
  <r>
    <n v="414"/>
    <s v="Davis and Sons"/>
    <s v="Innovative human-resource migration"/>
    <n v="188200"/>
    <n v="159405"/>
    <n v="84.699787460148784"/>
    <x v="0"/>
    <x v="311"/>
    <n v="28.998544660724033"/>
    <x v="1"/>
    <s v="USD"/>
    <x v="392"/>
    <n v="1272430800"/>
    <b v="0"/>
    <b v="1"/>
    <x v="0"/>
    <x v="0"/>
  </r>
  <r>
    <n v="415"/>
    <s v="Anderson-Pham"/>
    <s v="Intuitive needs-based monitoring"/>
    <n v="113500"/>
    <n v="12552"/>
    <n v="11.059030837004405"/>
    <x v="0"/>
    <x v="312"/>
    <n v="30.028708133971293"/>
    <x v="1"/>
    <s v="USD"/>
    <x v="393"/>
    <n v="1327903200"/>
    <b v="0"/>
    <b v="0"/>
    <x v="3"/>
    <x v="3"/>
  </r>
  <r>
    <n v="416"/>
    <s v="Stewart-Coleman"/>
    <s v="Customer-focused disintermediate toolset"/>
    <n v="134600"/>
    <n v="59007"/>
    <n v="43.838781575037146"/>
    <x v="0"/>
    <x v="313"/>
    <n v="41.005559416261292"/>
    <x v="1"/>
    <s v="USD"/>
    <x v="394"/>
    <n v="1296021600"/>
    <b v="0"/>
    <b v="1"/>
    <x v="4"/>
    <x v="4"/>
  </r>
  <r>
    <n v="417"/>
    <s v="Bradshaw, Smith and Ryan"/>
    <s v="Upgradable 24/7 emulation"/>
    <n v="1700"/>
    <n v="943"/>
    <n v="55.470588235294116"/>
    <x v="0"/>
    <x v="27"/>
    <n v="62.866666666666667"/>
    <x v="1"/>
    <s v="USD"/>
    <x v="395"/>
    <n v="1543298400"/>
    <b v="0"/>
    <b v="0"/>
    <x v="3"/>
    <x v="3"/>
  </r>
  <r>
    <n v="418"/>
    <s v="Jackson PLC"/>
    <s v="Quality-focused client-server core"/>
    <n v="163700"/>
    <n v="93963"/>
    <n v="57.399511301160658"/>
    <x v="0"/>
    <x v="314"/>
    <n v="47.005002501250623"/>
    <x v="0"/>
    <s v="CAD"/>
    <x v="396"/>
    <n v="1336366800"/>
    <b v="0"/>
    <b v="0"/>
    <x v="4"/>
    <x v="4"/>
  </r>
  <r>
    <n v="419"/>
    <s v="Ware-Arias"/>
    <s v="Upgradable maximized protocol"/>
    <n v="113800"/>
    <n v="140469"/>
    <n v="123.43497363796133"/>
    <x v="1"/>
    <x v="315"/>
    <n v="26.997693638285604"/>
    <x v="1"/>
    <s v="USD"/>
    <x v="397"/>
    <n v="1325052000"/>
    <b v="0"/>
    <b v="0"/>
    <x v="2"/>
    <x v="2"/>
  </r>
  <r>
    <n v="420"/>
    <s v="Blair, Reyes and Woods"/>
    <s v="Cross-platform interactive synergy"/>
    <n v="5000"/>
    <n v="6423"/>
    <n v="128.46"/>
    <x v="1"/>
    <x v="115"/>
    <n v="68.329787234042556"/>
    <x v="1"/>
    <s v="USD"/>
    <x v="398"/>
    <n v="1499576400"/>
    <b v="0"/>
    <b v="0"/>
    <x v="3"/>
    <x v="3"/>
  </r>
  <r>
    <n v="421"/>
    <s v="Thomas-Lopez"/>
    <s v="User-centric fault-tolerant archive"/>
    <n v="9400"/>
    <n v="6015"/>
    <n v="63.98936170212766"/>
    <x v="0"/>
    <x v="316"/>
    <n v="50.974576271186443"/>
    <x v="1"/>
    <s v="USD"/>
    <x v="399"/>
    <n v="1501304400"/>
    <b v="0"/>
    <b v="1"/>
    <x v="2"/>
    <x v="8"/>
  </r>
  <r>
    <n v="422"/>
    <s v="Brown, Davies and Pacheco"/>
    <s v="Reverse-engineered regional knowledge user"/>
    <n v="8700"/>
    <n v="11075"/>
    <n v="127.29885057471265"/>
    <x v="1"/>
    <x v="317"/>
    <n v="54.024390243902438"/>
    <x v="1"/>
    <s v="USD"/>
    <x v="400"/>
    <n v="1273208400"/>
    <b v="0"/>
    <b v="1"/>
    <x v="3"/>
    <x v="3"/>
  </r>
  <r>
    <n v="423"/>
    <s v="Jones-Riddle"/>
    <s v="Self-enabling real-time definition"/>
    <n v="147800"/>
    <n v="15723"/>
    <n v="10.638024357239512"/>
    <x v="0"/>
    <x v="318"/>
    <n v="97.055555555555557"/>
    <x v="1"/>
    <s v="USD"/>
    <x v="116"/>
    <n v="1316840400"/>
    <b v="0"/>
    <b v="1"/>
    <x v="0"/>
    <x v="0"/>
  </r>
  <r>
    <n v="424"/>
    <s v="Schmidt-Gomez"/>
    <s v="User-centric impactful projection"/>
    <n v="5100"/>
    <n v="2064"/>
    <n v="40.470588235294116"/>
    <x v="0"/>
    <x v="100"/>
    <n v="24.867469879518072"/>
    <x v="1"/>
    <s v="USD"/>
    <x v="401"/>
    <n v="1524546000"/>
    <b v="0"/>
    <b v="0"/>
    <x v="1"/>
    <x v="7"/>
  </r>
  <r>
    <n v="425"/>
    <s v="Sullivan, Davis and Booth"/>
    <s v="Vision-oriented actuating hardware"/>
    <n v="2700"/>
    <n v="7767"/>
    <n v="287.66666666666669"/>
    <x v="1"/>
    <x v="45"/>
    <n v="84.423913043478265"/>
    <x v="1"/>
    <s v="USD"/>
    <x v="402"/>
    <n v="1438578000"/>
    <b v="0"/>
    <b v="0"/>
    <x v="7"/>
    <x v="14"/>
  </r>
  <r>
    <n v="426"/>
    <s v="Edwards-Kane"/>
    <s v="Virtual leadingedge framework"/>
    <n v="1800"/>
    <n v="10313"/>
    <n v="572.94444444444446"/>
    <x v="1"/>
    <x v="319"/>
    <n v="47.091324200913242"/>
    <x v="1"/>
    <s v="USD"/>
    <x v="403"/>
    <n v="1362549600"/>
    <b v="0"/>
    <b v="0"/>
    <x v="3"/>
    <x v="3"/>
  </r>
  <r>
    <n v="427"/>
    <s v="Hicks, Wall and Webb"/>
    <s v="Managed discrete framework"/>
    <n v="174500"/>
    <n v="197018"/>
    <n v="112.90429799426934"/>
    <x v="1"/>
    <x v="320"/>
    <n v="77.996041171813147"/>
    <x v="1"/>
    <s v="USD"/>
    <x v="404"/>
    <n v="1413349200"/>
    <b v="0"/>
    <b v="1"/>
    <x v="3"/>
    <x v="3"/>
  </r>
  <r>
    <n v="428"/>
    <s v="Mayer-Richmond"/>
    <s v="Progressive zero-defect capability"/>
    <n v="101400"/>
    <n v="47037"/>
    <n v="46.387573964497044"/>
    <x v="0"/>
    <x v="321"/>
    <n v="62.967871485943775"/>
    <x v="1"/>
    <s v="USD"/>
    <x v="405"/>
    <n v="1298008800"/>
    <b v="0"/>
    <b v="0"/>
    <x v="4"/>
    <x v="10"/>
  </r>
  <r>
    <n v="429"/>
    <s v="Robles Ltd"/>
    <s v="Right-sized demand-driven adapter"/>
    <n v="191000"/>
    <n v="173191"/>
    <n v="90.675916230366497"/>
    <x v="3"/>
    <x v="322"/>
    <n v="81.006080449017773"/>
    <x v="1"/>
    <s v="USD"/>
    <x v="406"/>
    <n v="1394427600"/>
    <b v="0"/>
    <b v="1"/>
    <x v="7"/>
    <x v="14"/>
  </r>
  <r>
    <n v="430"/>
    <s v="Cochran Ltd"/>
    <s v="Re-engineered attitude-oriented frame"/>
    <n v="8100"/>
    <n v="5487"/>
    <n v="67.740740740740748"/>
    <x v="0"/>
    <x v="286"/>
    <n v="65.321428571428569"/>
    <x v="1"/>
    <s v="USD"/>
    <x v="407"/>
    <n v="1572670800"/>
    <b v="0"/>
    <b v="0"/>
    <x v="3"/>
    <x v="3"/>
  </r>
  <r>
    <n v="431"/>
    <s v="Rosales LLC"/>
    <s v="Compatible multimedia utilization"/>
    <n v="5100"/>
    <n v="9817"/>
    <n v="192.49019607843138"/>
    <x v="1"/>
    <x v="115"/>
    <n v="104.43617021276596"/>
    <x v="1"/>
    <s v="USD"/>
    <x v="408"/>
    <n v="1531112400"/>
    <b v="1"/>
    <b v="0"/>
    <x v="3"/>
    <x v="3"/>
  </r>
  <r>
    <n v="432"/>
    <s v="Harper-Bryan"/>
    <s v="Re-contextualized dedicated hardware"/>
    <n v="7700"/>
    <n v="6369"/>
    <n v="82.714285714285708"/>
    <x v="0"/>
    <x v="222"/>
    <n v="69.989010989010993"/>
    <x v="1"/>
    <s v="USD"/>
    <x v="409"/>
    <n v="1400734800"/>
    <b v="0"/>
    <b v="0"/>
    <x v="3"/>
    <x v="3"/>
  </r>
  <r>
    <n v="433"/>
    <s v="Potter, Harper and Everett"/>
    <s v="Decentralized composite paradigm"/>
    <n v="121400"/>
    <n v="65755"/>
    <n v="54.163920922570014"/>
    <x v="0"/>
    <x v="323"/>
    <n v="83.023989898989896"/>
    <x v="1"/>
    <s v="USD"/>
    <x v="410"/>
    <n v="1386741600"/>
    <b v="0"/>
    <b v="1"/>
    <x v="4"/>
    <x v="4"/>
  </r>
  <r>
    <n v="434"/>
    <s v="Floyd-Sims"/>
    <s v="Cloned transitional hierarchy"/>
    <n v="5400"/>
    <n v="903"/>
    <n v="16.722222222222221"/>
    <x v="3"/>
    <x v="234"/>
    <n v="90.3"/>
    <x v="0"/>
    <s v="CAD"/>
    <x v="411"/>
    <n v="1481781600"/>
    <b v="1"/>
    <b v="0"/>
    <x v="3"/>
    <x v="3"/>
  </r>
  <r>
    <n v="435"/>
    <s v="Spence, Jackson and Kelly"/>
    <s v="Advanced discrete leverage"/>
    <n v="152400"/>
    <n v="178120"/>
    <n v="116.87664041994751"/>
    <x v="1"/>
    <x v="324"/>
    <n v="103.98131932282546"/>
    <x v="6"/>
    <s v="EUR"/>
    <x v="412"/>
    <n v="1419660000"/>
    <b v="0"/>
    <b v="1"/>
    <x v="3"/>
    <x v="3"/>
  </r>
  <r>
    <n v="436"/>
    <s v="King-Nguyen"/>
    <s v="Open-source incremental throughput"/>
    <n v="1300"/>
    <n v="13678"/>
    <n v="1052.1538461538462"/>
    <x v="1"/>
    <x v="61"/>
    <n v="54.931726907630519"/>
    <x v="1"/>
    <s v="USD"/>
    <x v="413"/>
    <n v="1555822800"/>
    <b v="0"/>
    <b v="0"/>
    <x v="1"/>
    <x v="17"/>
  </r>
  <r>
    <n v="437"/>
    <s v="Hansen Group"/>
    <s v="Centralized regional interface"/>
    <n v="8100"/>
    <n v="9969"/>
    <n v="123.07407407407408"/>
    <x v="1"/>
    <x v="325"/>
    <n v="51.921875"/>
    <x v="1"/>
    <s v="USD"/>
    <x v="414"/>
    <n v="1442379600"/>
    <b v="0"/>
    <b v="1"/>
    <x v="4"/>
    <x v="10"/>
  </r>
  <r>
    <n v="438"/>
    <s v="Mathis, Hall and Hansen"/>
    <s v="Streamlined web-enabled knowledgebase"/>
    <n v="8300"/>
    <n v="14827"/>
    <n v="178.63855421686748"/>
    <x v="1"/>
    <x v="326"/>
    <n v="60.02834008097166"/>
    <x v="1"/>
    <s v="USD"/>
    <x v="415"/>
    <n v="1364965200"/>
    <b v="0"/>
    <b v="0"/>
    <x v="3"/>
    <x v="3"/>
  </r>
  <r>
    <n v="439"/>
    <s v="Cummings Inc"/>
    <s v="Digitized transitional monitoring"/>
    <n v="28400"/>
    <n v="100900"/>
    <n v="355.28169014084506"/>
    <x v="1"/>
    <x v="327"/>
    <n v="44.003488879197555"/>
    <x v="1"/>
    <s v="USD"/>
    <x v="416"/>
    <n v="1479016800"/>
    <b v="0"/>
    <b v="0"/>
    <x v="4"/>
    <x v="22"/>
  </r>
  <r>
    <n v="440"/>
    <s v="Miller-Poole"/>
    <s v="Networked optimal adapter"/>
    <n v="102500"/>
    <n v="165954"/>
    <n v="161.90634146341463"/>
    <x v="1"/>
    <x v="328"/>
    <n v="53.003513254551258"/>
    <x v="1"/>
    <s v="USD"/>
    <x v="417"/>
    <n v="1499662800"/>
    <b v="0"/>
    <b v="0"/>
    <x v="4"/>
    <x v="19"/>
  </r>
  <r>
    <n v="441"/>
    <s v="Rodriguez-West"/>
    <s v="Automated optimal function"/>
    <n v="7000"/>
    <n v="1744"/>
    <n v="24.914285714285715"/>
    <x v="0"/>
    <x v="235"/>
    <n v="54.5"/>
    <x v="1"/>
    <s v="USD"/>
    <x v="418"/>
    <n v="1337835600"/>
    <b v="0"/>
    <b v="0"/>
    <x v="2"/>
    <x v="8"/>
  </r>
  <r>
    <n v="442"/>
    <s v="Calderon, Bradford and Dean"/>
    <s v="Devolved system-worthy framework"/>
    <n v="5400"/>
    <n v="10731"/>
    <n v="198.72222222222223"/>
    <x v="1"/>
    <x v="182"/>
    <n v="75.04195804195804"/>
    <x v="6"/>
    <s v="EUR"/>
    <x v="419"/>
    <n v="1505710800"/>
    <b v="0"/>
    <b v="0"/>
    <x v="3"/>
    <x v="3"/>
  </r>
  <r>
    <n v="443"/>
    <s v="Clark-Bowman"/>
    <s v="Stand-alone user-facing service-desk"/>
    <n v="9300"/>
    <n v="3232"/>
    <n v="34.752688172043008"/>
    <x v="3"/>
    <x v="329"/>
    <n v="35.911111111111111"/>
    <x v="1"/>
    <s v="USD"/>
    <x v="420"/>
    <n v="1287464400"/>
    <b v="0"/>
    <b v="0"/>
    <x v="3"/>
    <x v="3"/>
  </r>
  <r>
    <n v="444"/>
    <s v="Hensley Ltd"/>
    <s v="Versatile global attitude"/>
    <n v="6200"/>
    <n v="10938"/>
    <n v="176.41935483870967"/>
    <x v="1"/>
    <x v="102"/>
    <n v="36.952702702702702"/>
    <x v="1"/>
    <s v="USD"/>
    <x v="421"/>
    <n v="1311656400"/>
    <b v="0"/>
    <b v="1"/>
    <x v="1"/>
    <x v="7"/>
  </r>
  <r>
    <n v="445"/>
    <s v="Anderson-Pearson"/>
    <s v="Intuitive demand-driven Local Area Network"/>
    <n v="2100"/>
    <n v="10739"/>
    <n v="511.38095238095241"/>
    <x v="1"/>
    <x v="73"/>
    <n v="63.170588235294119"/>
    <x v="1"/>
    <s v="USD"/>
    <x v="422"/>
    <n v="1293170400"/>
    <b v="0"/>
    <b v="1"/>
    <x v="3"/>
    <x v="3"/>
  </r>
  <r>
    <n v="446"/>
    <s v="Martin, Martin and Solis"/>
    <s v="Assimilated uniform methodology"/>
    <n v="6800"/>
    <n v="5579"/>
    <n v="82.044117647058826"/>
    <x v="0"/>
    <x v="129"/>
    <n v="29.99462365591398"/>
    <x v="1"/>
    <s v="USD"/>
    <x v="423"/>
    <n v="1355983200"/>
    <b v="0"/>
    <b v="0"/>
    <x v="2"/>
    <x v="8"/>
  </r>
  <r>
    <n v="447"/>
    <s v="Harrington-Harper"/>
    <s v="Self-enabling next generation algorithm"/>
    <n v="155200"/>
    <n v="37754"/>
    <n v="24.326030927835053"/>
    <x v="3"/>
    <x v="330"/>
    <n v="86"/>
    <x v="4"/>
    <s v="GBP"/>
    <x v="424"/>
    <n v="1515045600"/>
    <b v="0"/>
    <b v="0"/>
    <x v="4"/>
    <x v="19"/>
  </r>
  <r>
    <n v="448"/>
    <s v="Price and Sons"/>
    <s v="Object-based demand-driven strategy"/>
    <n v="89900"/>
    <n v="45384"/>
    <n v="50.482758620689658"/>
    <x v="0"/>
    <x v="331"/>
    <n v="75.014876033057845"/>
    <x v="1"/>
    <s v="USD"/>
    <x v="425"/>
    <n v="1366088400"/>
    <b v="0"/>
    <b v="1"/>
    <x v="6"/>
    <x v="11"/>
  </r>
  <r>
    <n v="449"/>
    <s v="Cuevas-Morales"/>
    <s v="Public-key coherent ability"/>
    <n v="900"/>
    <n v="8703"/>
    <n v="967"/>
    <x v="1"/>
    <x v="99"/>
    <n v="101.19767441860465"/>
    <x v="3"/>
    <s v="DKK"/>
    <x v="426"/>
    <n v="1553317200"/>
    <b v="0"/>
    <b v="0"/>
    <x v="6"/>
    <x v="11"/>
  </r>
  <r>
    <n v="450"/>
    <s v="Delgado-Hatfield"/>
    <s v="Up-sized composite success"/>
    <n v="100"/>
    <n v="4"/>
    <n v="4"/>
    <x v="0"/>
    <x v="49"/>
    <n v="4"/>
    <x v="0"/>
    <s v="CAD"/>
    <x v="427"/>
    <n v="1542088800"/>
    <b v="0"/>
    <b v="0"/>
    <x v="4"/>
    <x v="10"/>
  </r>
  <r>
    <n v="451"/>
    <s v="Padilla-Porter"/>
    <s v="Innovative exuding matrix"/>
    <n v="148400"/>
    <n v="182302"/>
    <n v="122.84501347708895"/>
    <x v="1"/>
    <x v="332"/>
    <n v="29.001272669424118"/>
    <x v="1"/>
    <s v="USD"/>
    <x v="428"/>
    <n v="1503118800"/>
    <b v="0"/>
    <b v="0"/>
    <x v="1"/>
    <x v="1"/>
  </r>
  <r>
    <n v="452"/>
    <s v="Morris Group"/>
    <s v="Realigned impactful artificial intelligence"/>
    <n v="4800"/>
    <n v="3045"/>
    <n v="63.4375"/>
    <x v="0"/>
    <x v="249"/>
    <n v="98.225806451612897"/>
    <x v="1"/>
    <s v="USD"/>
    <x v="429"/>
    <n v="1278478800"/>
    <b v="0"/>
    <b v="0"/>
    <x v="4"/>
    <x v="6"/>
  </r>
  <r>
    <n v="453"/>
    <s v="Saunders Ltd"/>
    <s v="Multi-layered multi-tasking secured line"/>
    <n v="182400"/>
    <n v="102749"/>
    <n v="56.331688596491226"/>
    <x v="0"/>
    <x v="333"/>
    <n v="87.001693480101608"/>
    <x v="1"/>
    <s v="USD"/>
    <x v="411"/>
    <n v="1484114400"/>
    <b v="0"/>
    <b v="0"/>
    <x v="4"/>
    <x v="22"/>
  </r>
  <r>
    <n v="454"/>
    <s v="Woods Inc"/>
    <s v="Upgradable upward-trending portal"/>
    <n v="4000"/>
    <n v="1763"/>
    <n v="44.075000000000003"/>
    <x v="0"/>
    <x v="334"/>
    <n v="45.205128205128204"/>
    <x v="1"/>
    <s v="USD"/>
    <x v="430"/>
    <n v="1385445600"/>
    <b v="0"/>
    <b v="1"/>
    <x v="4"/>
    <x v="6"/>
  </r>
  <r>
    <n v="455"/>
    <s v="Villanueva, Wright and Richardson"/>
    <s v="Profit-focused global product"/>
    <n v="116500"/>
    <n v="137904"/>
    <n v="118.37253218884121"/>
    <x v="1"/>
    <x v="335"/>
    <n v="37.001341561577675"/>
    <x v="1"/>
    <s v="USD"/>
    <x v="431"/>
    <n v="1318741200"/>
    <b v="0"/>
    <b v="0"/>
    <x v="3"/>
    <x v="3"/>
  </r>
  <r>
    <n v="456"/>
    <s v="Wilson, Brooks and Clark"/>
    <s v="Operative well-modulated data-warehouse"/>
    <n v="146400"/>
    <n v="152438"/>
    <n v="104.1243169398907"/>
    <x v="1"/>
    <x v="336"/>
    <n v="94.976947040498445"/>
    <x v="1"/>
    <s v="USD"/>
    <x v="432"/>
    <n v="1518242400"/>
    <b v="0"/>
    <b v="1"/>
    <x v="1"/>
    <x v="7"/>
  </r>
  <r>
    <n v="457"/>
    <s v="Sheppard, Smith and Spence"/>
    <s v="Cloned asymmetric functionalities"/>
    <n v="5000"/>
    <n v="1332"/>
    <n v="26.64"/>
    <x v="0"/>
    <x v="337"/>
    <n v="28.956521739130434"/>
    <x v="1"/>
    <s v="USD"/>
    <x v="433"/>
    <n v="1476594000"/>
    <b v="0"/>
    <b v="0"/>
    <x v="3"/>
    <x v="3"/>
  </r>
  <r>
    <n v="458"/>
    <s v="Wise, Thompson and Allen"/>
    <s v="Pre-emptive neutral portal"/>
    <n v="33800"/>
    <n v="118706"/>
    <n v="351.20118343195264"/>
    <x v="1"/>
    <x v="338"/>
    <n v="55.993396226415094"/>
    <x v="1"/>
    <s v="USD"/>
    <x v="434"/>
    <n v="1273554000"/>
    <b v="0"/>
    <b v="0"/>
    <x v="3"/>
    <x v="3"/>
  </r>
  <r>
    <n v="459"/>
    <s v="Lane, Ryan and Chapman"/>
    <s v="Switchable demand-driven help-desk"/>
    <n v="6300"/>
    <n v="5674"/>
    <n v="90.063492063492063"/>
    <x v="0"/>
    <x v="339"/>
    <n v="54.038095238095238"/>
    <x v="1"/>
    <s v="USD"/>
    <x v="435"/>
    <n v="1421906400"/>
    <b v="0"/>
    <b v="0"/>
    <x v="4"/>
    <x v="4"/>
  </r>
  <r>
    <n v="460"/>
    <s v="Rich, Alvarez and King"/>
    <s v="Business-focused static ability"/>
    <n v="2400"/>
    <n v="4119"/>
    <n v="171.625"/>
    <x v="1"/>
    <x v="126"/>
    <n v="82.38"/>
    <x v="1"/>
    <s v="USD"/>
    <x v="8"/>
    <n v="1281589200"/>
    <b v="0"/>
    <b v="0"/>
    <x v="3"/>
    <x v="3"/>
  </r>
  <r>
    <n v="461"/>
    <s v="Terry-Salinas"/>
    <s v="Networked secondary structure"/>
    <n v="98800"/>
    <n v="139354"/>
    <n v="141.04655870445345"/>
    <x v="1"/>
    <x v="340"/>
    <n v="66.997115384615384"/>
    <x v="1"/>
    <s v="USD"/>
    <x v="436"/>
    <n v="1400389200"/>
    <b v="0"/>
    <b v="0"/>
    <x v="4"/>
    <x v="6"/>
  </r>
  <r>
    <n v="462"/>
    <s v="Wang-Rodriguez"/>
    <s v="Total multimedia website"/>
    <n v="188800"/>
    <n v="57734"/>
    <n v="30.579449152542374"/>
    <x v="0"/>
    <x v="341"/>
    <n v="107.91401869158878"/>
    <x v="1"/>
    <s v="USD"/>
    <x v="385"/>
    <n v="1362808800"/>
    <b v="0"/>
    <b v="0"/>
    <x v="6"/>
    <x v="20"/>
  </r>
  <r>
    <n v="463"/>
    <s v="Mckee-Hill"/>
    <s v="Cross-platform upward-trending parallelism"/>
    <n v="134300"/>
    <n v="145265"/>
    <n v="108.16455696202532"/>
    <x v="1"/>
    <x v="342"/>
    <n v="69.009501187648453"/>
    <x v="1"/>
    <s v="USD"/>
    <x v="437"/>
    <n v="1388815200"/>
    <b v="0"/>
    <b v="0"/>
    <x v="4"/>
    <x v="10"/>
  </r>
  <r>
    <n v="464"/>
    <s v="Gomez LLC"/>
    <s v="Pre-emptive mission-critical hardware"/>
    <n v="71200"/>
    <n v="95020"/>
    <n v="133.45505617977528"/>
    <x v="1"/>
    <x v="343"/>
    <n v="39.006568144499177"/>
    <x v="1"/>
    <s v="USD"/>
    <x v="438"/>
    <n v="1519538400"/>
    <b v="0"/>
    <b v="0"/>
    <x v="3"/>
    <x v="3"/>
  </r>
  <r>
    <n v="465"/>
    <s v="Gonzalez-Robbins"/>
    <s v="Up-sized responsive protocol"/>
    <n v="4700"/>
    <n v="8829"/>
    <n v="187.85106382978722"/>
    <x v="1"/>
    <x v="175"/>
    <n v="110.3625"/>
    <x v="1"/>
    <s v="USD"/>
    <x v="439"/>
    <n v="1517810400"/>
    <b v="0"/>
    <b v="0"/>
    <x v="5"/>
    <x v="18"/>
  </r>
  <r>
    <n v="466"/>
    <s v="Obrien and Sons"/>
    <s v="Pre-emptive transitional frame"/>
    <n v="1200"/>
    <n v="3984"/>
    <n v="332"/>
    <x v="1"/>
    <x v="344"/>
    <n v="94.857142857142861"/>
    <x v="1"/>
    <s v="USD"/>
    <x v="440"/>
    <n v="1370581200"/>
    <b v="0"/>
    <b v="1"/>
    <x v="2"/>
    <x v="8"/>
  </r>
  <r>
    <n v="467"/>
    <s v="Shaw Ltd"/>
    <s v="Profit-focused content-based application"/>
    <n v="1400"/>
    <n v="8053"/>
    <n v="575.21428571428567"/>
    <x v="1"/>
    <x v="279"/>
    <n v="57.935251798561154"/>
    <x v="0"/>
    <s v="CAD"/>
    <x v="441"/>
    <n v="1448863200"/>
    <b v="0"/>
    <b v="1"/>
    <x v="2"/>
    <x v="2"/>
  </r>
  <r>
    <n v="468"/>
    <s v="Hughes Inc"/>
    <s v="Streamlined neutral analyzer"/>
    <n v="4000"/>
    <n v="1620"/>
    <n v="40.5"/>
    <x v="0"/>
    <x v="36"/>
    <n v="101.25"/>
    <x v="1"/>
    <s v="USD"/>
    <x v="442"/>
    <n v="1556600400"/>
    <b v="0"/>
    <b v="0"/>
    <x v="3"/>
    <x v="3"/>
  </r>
  <r>
    <n v="469"/>
    <s v="Olsen-Ryan"/>
    <s v="Assimilated neutral utilization"/>
    <n v="5600"/>
    <n v="10328"/>
    <n v="184.42857142857142"/>
    <x v="1"/>
    <x v="122"/>
    <n v="64.95597484276729"/>
    <x v="1"/>
    <s v="USD"/>
    <x v="443"/>
    <n v="1432098000"/>
    <b v="0"/>
    <b v="0"/>
    <x v="4"/>
    <x v="6"/>
  </r>
  <r>
    <n v="470"/>
    <s v="Grimes, Holland and Sloan"/>
    <s v="Extended dedicated archive"/>
    <n v="3600"/>
    <n v="10289"/>
    <n v="285.80555555555554"/>
    <x v="1"/>
    <x v="345"/>
    <n v="27.00524934383202"/>
    <x v="1"/>
    <s v="USD"/>
    <x v="315"/>
    <n v="1482127200"/>
    <b v="0"/>
    <b v="0"/>
    <x v="2"/>
    <x v="8"/>
  </r>
  <r>
    <n v="471"/>
    <s v="Perry and Sons"/>
    <s v="Configurable static help-desk"/>
    <n v="3100"/>
    <n v="9889"/>
    <n v="319"/>
    <x v="1"/>
    <x v="346"/>
    <n v="50.97422680412371"/>
    <x v="4"/>
    <s v="GBP"/>
    <x v="444"/>
    <n v="1335934800"/>
    <b v="0"/>
    <b v="1"/>
    <x v="0"/>
    <x v="0"/>
  </r>
  <r>
    <n v="472"/>
    <s v="Turner, Young and Collins"/>
    <s v="Self-enabling clear-thinking framework"/>
    <n v="153800"/>
    <n v="60342"/>
    <n v="39.234070221066318"/>
    <x v="0"/>
    <x v="347"/>
    <n v="104.94260869565217"/>
    <x v="1"/>
    <s v="USD"/>
    <x v="445"/>
    <n v="1556946000"/>
    <b v="0"/>
    <b v="0"/>
    <x v="1"/>
    <x v="1"/>
  </r>
  <r>
    <n v="473"/>
    <s v="Richardson Inc"/>
    <s v="Assimilated fault-tolerant capacity"/>
    <n v="5000"/>
    <n v="8907"/>
    <n v="178.14"/>
    <x v="1"/>
    <x v="88"/>
    <n v="84.028301886792448"/>
    <x v="1"/>
    <s v="USD"/>
    <x v="446"/>
    <n v="1530075600"/>
    <b v="0"/>
    <b v="0"/>
    <x v="1"/>
    <x v="5"/>
  </r>
  <r>
    <n v="474"/>
    <s v="Santos-Young"/>
    <s v="Enhanced neutral ability"/>
    <n v="4000"/>
    <n v="14606"/>
    <n v="365.15"/>
    <x v="1"/>
    <x v="23"/>
    <n v="102.85915492957747"/>
    <x v="1"/>
    <s v="USD"/>
    <x v="447"/>
    <n v="1418796000"/>
    <b v="0"/>
    <b v="0"/>
    <x v="4"/>
    <x v="19"/>
  </r>
  <r>
    <n v="475"/>
    <s v="Nichols Ltd"/>
    <s v="Function-based attitude-oriented groupware"/>
    <n v="7400"/>
    <n v="8432"/>
    <n v="113.94594594594595"/>
    <x v="1"/>
    <x v="57"/>
    <n v="39.962085308056871"/>
    <x v="1"/>
    <s v="USD"/>
    <x v="448"/>
    <n v="1372482000"/>
    <b v="0"/>
    <b v="1"/>
    <x v="5"/>
    <x v="18"/>
  </r>
  <r>
    <n v="476"/>
    <s v="Murphy PLC"/>
    <s v="Optional solution-oriented instruction set"/>
    <n v="191500"/>
    <n v="57122"/>
    <n v="29.828720626631853"/>
    <x v="0"/>
    <x v="348"/>
    <n v="51.001785714285717"/>
    <x v="1"/>
    <s v="USD"/>
    <x v="342"/>
    <n v="1534395600"/>
    <b v="0"/>
    <b v="0"/>
    <x v="5"/>
    <x v="13"/>
  </r>
  <r>
    <n v="477"/>
    <s v="Hogan, Porter and Rivera"/>
    <s v="Organic object-oriented core"/>
    <n v="8500"/>
    <n v="4613"/>
    <n v="54.27058823529412"/>
    <x v="0"/>
    <x v="86"/>
    <n v="40.823008849557525"/>
    <x v="1"/>
    <s v="USD"/>
    <x v="449"/>
    <n v="1311397200"/>
    <b v="0"/>
    <b v="0"/>
    <x v="4"/>
    <x v="22"/>
  </r>
  <r>
    <n v="478"/>
    <s v="Lyons LLC"/>
    <s v="Balanced impactful circuit"/>
    <n v="68800"/>
    <n v="162603"/>
    <n v="236.34156976744185"/>
    <x v="1"/>
    <x v="349"/>
    <n v="58.999637155297535"/>
    <x v="1"/>
    <s v="USD"/>
    <x v="450"/>
    <n v="1426914000"/>
    <b v="0"/>
    <b v="0"/>
    <x v="2"/>
    <x v="8"/>
  </r>
  <r>
    <n v="479"/>
    <s v="Long-Greene"/>
    <s v="Future-proofed heuristic encryption"/>
    <n v="2400"/>
    <n v="12310"/>
    <n v="512.91666666666663"/>
    <x v="1"/>
    <x v="350"/>
    <n v="71.156069364161851"/>
    <x v="4"/>
    <s v="GBP"/>
    <x v="451"/>
    <n v="1501477200"/>
    <b v="0"/>
    <b v="0"/>
    <x v="0"/>
    <x v="0"/>
  </r>
  <r>
    <n v="480"/>
    <s v="Robles-Hudson"/>
    <s v="Balanced bifurcated leverage"/>
    <n v="8600"/>
    <n v="8656"/>
    <n v="100.65116279069767"/>
    <x v="1"/>
    <x v="215"/>
    <n v="99.494252873563212"/>
    <x v="1"/>
    <s v="USD"/>
    <x v="452"/>
    <n v="1269061200"/>
    <b v="0"/>
    <b v="1"/>
    <x v="7"/>
    <x v="14"/>
  </r>
  <r>
    <n v="481"/>
    <s v="Mcclure LLC"/>
    <s v="Sharable discrete budgetary management"/>
    <n v="196600"/>
    <n v="159931"/>
    <n v="81.348423194303152"/>
    <x v="0"/>
    <x v="351"/>
    <n v="103.98634590377114"/>
    <x v="1"/>
    <s v="USD"/>
    <x v="453"/>
    <n v="1415772000"/>
    <b v="0"/>
    <b v="1"/>
    <x v="3"/>
    <x v="3"/>
  </r>
  <r>
    <n v="482"/>
    <s v="Martin, Russell and Baker"/>
    <s v="Focused solution-oriented instruction set"/>
    <n v="4200"/>
    <n v="689"/>
    <n v="16.404761904761905"/>
    <x v="0"/>
    <x v="352"/>
    <n v="76.555555555555557"/>
    <x v="1"/>
    <s v="USD"/>
    <x v="454"/>
    <n v="1331013600"/>
    <b v="0"/>
    <b v="1"/>
    <x v="5"/>
    <x v="13"/>
  </r>
  <r>
    <n v="483"/>
    <s v="Rice-Parker"/>
    <s v="Down-sized actuating infrastructure"/>
    <n v="91400"/>
    <n v="48236"/>
    <n v="52.774617067833695"/>
    <x v="0"/>
    <x v="353"/>
    <n v="87.068592057761734"/>
    <x v="1"/>
    <s v="USD"/>
    <x v="455"/>
    <n v="1576735200"/>
    <b v="0"/>
    <b v="0"/>
    <x v="3"/>
    <x v="3"/>
  </r>
  <r>
    <n v="484"/>
    <s v="Landry Inc"/>
    <s v="Synergistic cohesive adapter"/>
    <n v="29600"/>
    <n v="77021"/>
    <n v="260.20608108108109"/>
    <x v="1"/>
    <x v="354"/>
    <n v="48.99554707379135"/>
    <x v="4"/>
    <s v="GBP"/>
    <x v="456"/>
    <n v="1411362000"/>
    <b v="0"/>
    <b v="1"/>
    <x v="0"/>
    <x v="0"/>
  </r>
  <r>
    <n v="485"/>
    <s v="Richards-Davis"/>
    <s v="Quality-focused mission-critical structure"/>
    <n v="90600"/>
    <n v="27844"/>
    <n v="30.73289183222958"/>
    <x v="0"/>
    <x v="355"/>
    <n v="42.969135802469133"/>
    <x v="4"/>
    <s v="GBP"/>
    <x v="457"/>
    <n v="1563685200"/>
    <b v="0"/>
    <b v="0"/>
    <x v="3"/>
    <x v="3"/>
  </r>
  <r>
    <n v="486"/>
    <s v="Davis, Cox and Fox"/>
    <s v="Compatible exuding Graphical User Interface"/>
    <n v="5200"/>
    <n v="702"/>
    <n v="13.5"/>
    <x v="0"/>
    <x v="356"/>
    <n v="33.428571428571431"/>
    <x v="4"/>
    <s v="GBP"/>
    <x v="458"/>
    <n v="1521867600"/>
    <b v="0"/>
    <b v="1"/>
    <x v="5"/>
    <x v="18"/>
  </r>
  <r>
    <n v="487"/>
    <s v="Smith-Wallace"/>
    <s v="Monitored 24/7 time-frame"/>
    <n v="110300"/>
    <n v="197024"/>
    <n v="178.62556663644605"/>
    <x v="1"/>
    <x v="357"/>
    <n v="83.982949701619773"/>
    <x v="1"/>
    <s v="USD"/>
    <x v="459"/>
    <n v="1495515600"/>
    <b v="0"/>
    <b v="0"/>
    <x v="3"/>
    <x v="3"/>
  </r>
  <r>
    <n v="488"/>
    <s v="Cordova, Shaw and Wang"/>
    <s v="Virtual secondary open architecture"/>
    <n v="5300"/>
    <n v="11663"/>
    <n v="220.0566037735849"/>
    <x v="1"/>
    <x v="127"/>
    <n v="101.41739130434783"/>
    <x v="1"/>
    <s v="USD"/>
    <x v="460"/>
    <n v="1455948000"/>
    <b v="0"/>
    <b v="0"/>
    <x v="3"/>
    <x v="3"/>
  </r>
  <r>
    <n v="489"/>
    <s v="Clark Inc"/>
    <s v="Down-sized mobile time-frame"/>
    <n v="9200"/>
    <n v="9339"/>
    <n v="101.51086956521739"/>
    <x v="1"/>
    <x v="72"/>
    <n v="109.87058823529412"/>
    <x v="6"/>
    <s v="EUR"/>
    <x v="461"/>
    <n v="1282366800"/>
    <b v="0"/>
    <b v="0"/>
    <x v="2"/>
    <x v="8"/>
  </r>
  <r>
    <n v="490"/>
    <s v="Young and Sons"/>
    <s v="Innovative disintermediate encryption"/>
    <n v="2400"/>
    <n v="4596"/>
    <n v="191.5"/>
    <x v="1"/>
    <x v="358"/>
    <n v="31.916666666666668"/>
    <x v="1"/>
    <s v="USD"/>
    <x v="462"/>
    <n v="1574575200"/>
    <b v="0"/>
    <b v="0"/>
    <x v="8"/>
    <x v="23"/>
  </r>
  <r>
    <n v="491"/>
    <s v="Henson PLC"/>
    <s v="Universal contextually-based knowledgebase"/>
    <n v="56800"/>
    <n v="173437"/>
    <n v="305.34683098591552"/>
    <x v="1"/>
    <x v="120"/>
    <n v="70.993450675399103"/>
    <x v="1"/>
    <s v="USD"/>
    <x v="463"/>
    <n v="1374901200"/>
    <b v="0"/>
    <b v="1"/>
    <x v="0"/>
    <x v="0"/>
  </r>
  <r>
    <n v="492"/>
    <s v="Garcia Group"/>
    <s v="Persevering interactive matrix"/>
    <n v="191000"/>
    <n v="45831"/>
    <n v="23.995287958115185"/>
    <x v="3"/>
    <x v="359"/>
    <n v="77.026890756302521"/>
    <x v="1"/>
    <s v="USD"/>
    <x v="464"/>
    <n v="1278910800"/>
    <b v="1"/>
    <b v="1"/>
    <x v="4"/>
    <x v="12"/>
  </r>
  <r>
    <n v="493"/>
    <s v="Adams, Walker and Wong"/>
    <s v="Seamless background framework"/>
    <n v="900"/>
    <n v="6514"/>
    <n v="723.77777777777783"/>
    <x v="1"/>
    <x v="251"/>
    <n v="101.78125"/>
    <x v="1"/>
    <s v="USD"/>
    <x v="465"/>
    <n v="1562907600"/>
    <b v="0"/>
    <b v="0"/>
    <x v="7"/>
    <x v="14"/>
  </r>
  <r>
    <n v="494"/>
    <s v="Hopkins-Browning"/>
    <s v="Balanced upward-trending productivity"/>
    <n v="2500"/>
    <n v="13684"/>
    <n v="547.36"/>
    <x v="1"/>
    <x v="360"/>
    <n v="51.059701492537314"/>
    <x v="1"/>
    <s v="USD"/>
    <x v="466"/>
    <n v="1332478800"/>
    <b v="0"/>
    <b v="0"/>
    <x v="2"/>
    <x v="8"/>
  </r>
  <r>
    <n v="495"/>
    <s v="Bell, Edwards and Andersen"/>
    <s v="Centralized clear-thinking solution"/>
    <n v="3200"/>
    <n v="13264"/>
    <n v="414.5"/>
    <x v="1"/>
    <x v="135"/>
    <n v="68.02051282051282"/>
    <x v="3"/>
    <s v="DKK"/>
    <x v="467"/>
    <n v="1402722000"/>
    <b v="0"/>
    <b v="0"/>
    <x v="3"/>
    <x v="3"/>
  </r>
  <r>
    <n v="496"/>
    <s v="Morales Group"/>
    <s v="Optimized bi-directional extranet"/>
    <n v="183800"/>
    <n v="1667"/>
    <n v="0.90696409140369971"/>
    <x v="0"/>
    <x v="71"/>
    <n v="30.87037037037037"/>
    <x v="1"/>
    <s v="USD"/>
    <x v="468"/>
    <n v="1496811600"/>
    <b v="0"/>
    <b v="0"/>
    <x v="4"/>
    <x v="10"/>
  </r>
  <r>
    <n v="497"/>
    <s v="Lucero Group"/>
    <s v="Intuitive actuating benchmark"/>
    <n v="9800"/>
    <n v="3349"/>
    <n v="34.173469387755105"/>
    <x v="0"/>
    <x v="53"/>
    <n v="27.908333333333335"/>
    <x v="1"/>
    <s v="USD"/>
    <x v="469"/>
    <n v="1482213600"/>
    <b v="0"/>
    <b v="1"/>
    <x v="2"/>
    <x v="8"/>
  </r>
  <r>
    <n v="498"/>
    <s v="Smith, Brown and Davis"/>
    <s v="Devolved background project"/>
    <n v="193400"/>
    <n v="46317"/>
    <n v="23.948810754912099"/>
    <x v="0"/>
    <x v="361"/>
    <n v="79.994818652849744"/>
    <x v="3"/>
    <s v="DKK"/>
    <x v="470"/>
    <n v="1420264800"/>
    <b v="0"/>
    <b v="0"/>
    <x v="2"/>
    <x v="2"/>
  </r>
  <r>
    <n v="499"/>
    <s v="Hunt Group"/>
    <s v="Reverse-engineered executive emulation"/>
    <n v="163800"/>
    <n v="78743"/>
    <n v="48.072649572649574"/>
    <x v="0"/>
    <x v="362"/>
    <n v="38.003378378378379"/>
    <x v="1"/>
    <s v="USD"/>
    <x v="471"/>
    <n v="1458450000"/>
    <b v="0"/>
    <b v="1"/>
    <x v="4"/>
    <x v="4"/>
  </r>
  <r>
    <n v="500"/>
    <s v="Valdez Ltd"/>
    <s v="Team-oriented clear-thinking matrix"/>
    <n v="100"/>
    <n v="0"/>
    <n v="0"/>
    <x v="0"/>
    <x v="0"/>
    <e v="#DIV/0!"/>
    <x v="1"/>
    <s v="USD"/>
    <x v="472"/>
    <n v="1369803600"/>
    <b v="0"/>
    <b v="1"/>
    <x v="3"/>
    <x v="3"/>
  </r>
  <r>
    <n v="501"/>
    <s v="Mccann-Le"/>
    <s v="Focused coherent methodology"/>
    <n v="153600"/>
    <n v="107743"/>
    <n v="70.145182291666671"/>
    <x v="0"/>
    <x v="363"/>
    <n v="59.990534521158132"/>
    <x v="1"/>
    <s v="USD"/>
    <x v="473"/>
    <n v="1363237200"/>
    <b v="0"/>
    <b v="0"/>
    <x v="4"/>
    <x v="4"/>
  </r>
  <r>
    <n v="502"/>
    <s v="Johnson Inc"/>
    <s v="Reduced context-sensitive complexity"/>
    <n v="1300"/>
    <n v="6889"/>
    <n v="529.92307692307691"/>
    <x v="1"/>
    <x v="129"/>
    <n v="37.037634408602152"/>
    <x v="2"/>
    <s v="AUD"/>
    <x v="474"/>
    <n v="1345870800"/>
    <b v="0"/>
    <b v="1"/>
    <x v="6"/>
    <x v="11"/>
  </r>
  <r>
    <n v="503"/>
    <s v="Collins LLC"/>
    <s v="Decentralized 4thgeneration time-frame"/>
    <n v="25500"/>
    <n v="45983"/>
    <n v="180.32549019607842"/>
    <x v="1"/>
    <x v="364"/>
    <n v="99.963043478260872"/>
    <x v="1"/>
    <s v="USD"/>
    <x v="72"/>
    <n v="1437454800"/>
    <b v="0"/>
    <b v="0"/>
    <x v="4"/>
    <x v="6"/>
  </r>
  <r>
    <n v="504"/>
    <s v="Smith-Miller"/>
    <s v="De-engineered cohesive moderator"/>
    <n v="7500"/>
    <n v="6924"/>
    <n v="92.32"/>
    <x v="0"/>
    <x v="197"/>
    <n v="111.6774193548387"/>
    <x v="6"/>
    <s v="EUR"/>
    <x v="443"/>
    <n v="1432011600"/>
    <b v="0"/>
    <b v="0"/>
    <x v="1"/>
    <x v="1"/>
  </r>
  <r>
    <n v="505"/>
    <s v="Jensen-Vargas"/>
    <s v="Ameliorated explicit parallelism"/>
    <n v="89900"/>
    <n v="12497"/>
    <n v="13.901001112347052"/>
    <x v="0"/>
    <x v="365"/>
    <n v="36.014409221902014"/>
    <x v="1"/>
    <s v="USD"/>
    <x v="475"/>
    <n v="1366347600"/>
    <b v="0"/>
    <b v="1"/>
    <x v="5"/>
    <x v="15"/>
  </r>
  <r>
    <n v="506"/>
    <s v="Robles, Bell and Gonzalez"/>
    <s v="Customizable background monitoring"/>
    <n v="18000"/>
    <n v="166874"/>
    <n v="927.07777777777778"/>
    <x v="1"/>
    <x v="366"/>
    <n v="66.010284810126578"/>
    <x v="1"/>
    <s v="USD"/>
    <x v="81"/>
    <n v="1512885600"/>
    <b v="0"/>
    <b v="1"/>
    <x v="3"/>
    <x v="3"/>
  </r>
  <r>
    <n v="507"/>
    <s v="Turner, Miller and Francis"/>
    <s v="Compatible well-modulated budgetary management"/>
    <n v="2100"/>
    <n v="837"/>
    <n v="39.857142857142854"/>
    <x v="0"/>
    <x v="161"/>
    <n v="44.05263157894737"/>
    <x v="1"/>
    <s v="USD"/>
    <x v="476"/>
    <n v="1369717200"/>
    <b v="0"/>
    <b v="1"/>
    <x v="2"/>
    <x v="2"/>
  </r>
  <r>
    <n v="508"/>
    <s v="Roberts Group"/>
    <s v="Up-sized radical pricing structure"/>
    <n v="172700"/>
    <n v="193820"/>
    <n v="112.22929936305732"/>
    <x v="1"/>
    <x v="367"/>
    <n v="52.999726551818434"/>
    <x v="1"/>
    <s v="USD"/>
    <x v="192"/>
    <n v="1534654800"/>
    <b v="0"/>
    <b v="0"/>
    <x v="3"/>
    <x v="3"/>
  </r>
  <r>
    <n v="509"/>
    <s v="White LLC"/>
    <s v="Robust zero-defect project"/>
    <n v="168500"/>
    <n v="119510"/>
    <n v="70.925816023738875"/>
    <x v="0"/>
    <x v="368"/>
    <n v="95"/>
    <x v="1"/>
    <s v="USD"/>
    <x v="477"/>
    <n v="1337058000"/>
    <b v="0"/>
    <b v="0"/>
    <x v="3"/>
    <x v="3"/>
  </r>
  <r>
    <n v="510"/>
    <s v="Best, Miller and Thomas"/>
    <s v="Re-engineered mobile task-force"/>
    <n v="7800"/>
    <n v="9289"/>
    <n v="119.08974358974359"/>
    <x v="1"/>
    <x v="54"/>
    <n v="70.908396946564892"/>
    <x v="2"/>
    <s v="AUD"/>
    <x v="478"/>
    <n v="1529816400"/>
    <b v="0"/>
    <b v="0"/>
    <x v="4"/>
    <x v="6"/>
  </r>
  <r>
    <n v="511"/>
    <s v="Smith-Mullins"/>
    <s v="User-centric intangible neural-net"/>
    <n v="147800"/>
    <n v="35498"/>
    <n v="24.017591339648174"/>
    <x v="0"/>
    <x v="369"/>
    <n v="98.060773480662988"/>
    <x v="1"/>
    <s v="USD"/>
    <x v="479"/>
    <n v="1564894800"/>
    <b v="0"/>
    <b v="0"/>
    <x v="3"/>
    <x v="3"/>
  </r>
  <r>
    <n v="512"/>
    <s v="Williams-Walsh"/>
    <s v="Organized explicit core"/>
    <n v="9100"/>
    <n v="12678"/>
    <n v="139.31868131868131"/>
    <x v="1"/>
    <x v="370"/>
    <n v="53.046025104602514"/>
    <x v="1"/>
    <s v="USD"/>
    <x v="480"/>
    <n v="1404622800"/>
    <b v="0"/>
    <b v="1"/>
    <x v="6"/>
    <x v="11"/>
  </r>
  <r>
    <n v="513"/>
    <s v="Harrison, Blackwell and Mendez"/>
    <s v="Synchronized 6thgeneration adapter"/>
    <n v="8300"/>
    <n v="3260"/>
    <n v="39.277108433734938"/>
    <x v="3"/>
    <x v="164"/>
    <n v="93.142857142857139"/>
    <x v="1"/>
    <s v="USD"/>
    <x v="180"/>
    <n v="1284181200"/>
    <b v="0"/>
    <b v="0"/>
    <x v="4"/>
    <x v="19"/>
  </r>
  <r>
    <n v="514"/>
    <s v="Sanchez, Bradley and Flores"/>
    <s v="Centralized motivating capacity"/>
    <n v="138700"/>
    <n v="31123"/>
    <n v="22.439077144917086"/>
    <x v="3"/>
    <x v="371"/>
    <n v="58.945075757575758"/>
    <x v="5"/>
    <s v="CHF"/>
    <x v="481"/>
    <n v="1386741600"/>
    <b v="0"/>
    <b v="1"/>
    <x v="1"/>
    <x v="1"/>
  </r>
  <r>
    <n v="515"/>
    <s v="Cox LLC"/>
    <s v="Phased 24hour flexibility"/>
    <n v="8600"/>
    <n v="4797"/>
    <n v="55.779069767441861"/>
    <x v="0"/>
    <x v="221"/>
    <n v="36.067669172932334"/>
    <x v="0"/>
    <s v="CAD"/>
    <x v="482"/>
    <n v="1324792800"/>
    <b v="0"/>
    <b v="1"/>
    <x v="3"/>
    <x v="3"/>
  </r>
  <r>
    <n v="516"/>
    <s v="Morales-Odonnell"/>
    <s v="Exclusive 5thgeneration structure"/>
    <n v="125400"/>
    <n v="53324"/>
    <n v="42.523125996810208"/>
    <x v="0"/>
    <x v="372"/>
    <n v="63.030732860520096"/>
    <x v="1"/>
    <s v="USD"/>
    <x v="194"/>
    <n v="1284354000"/>
    <b v="0"/>
    <b v="0"/>
    <x v="5"/>
    <x v="9"/>
  </r>
  <r>
    <n v="517"/>
    <s v="Ramirez LLC"/>
    <s v="Multi-tiered maximized orchestration"/>
    <n v="5900"/>
    <n v="6608"/>
    <n v="112"/>
    <x v="1"/>
    <x v="373"/>
    <n v="84.717948717948715"/>
    <x v="1"/>
    <s v="USD"/>
    <x v="483"/>
    <n v="1494392400"/>
    <b v="0"/>
    <b v="0"/>
    <x v="0"/>
    <x v="0"/>
  </r>
  <r>
    <n v="518"/>
    <s v="Ramirez Group"/>
    <s v="Open-architected uniform instruction set"/>
    <n v="8800"/>
    <n v="622"/>
    <n v="7.0681818181818183"/>
    <x v="0"/>
    <x v="234"/>
    <n v="62.2"/>
    <x v="1"/>
    <s v="USD"/>
    <x v="484"/>
    <n v="1519538400"/>
    <b v="0"/>
    <b v="1"/>
    <x v="4"/>
    <x v="10"/>
  </r>
  <r>
    <n v="519"/>
    <s v="Marsh-Coleman"/>
    <s v="Exclusive asymmetric analyzer"/>
    <n v="177700"/>
    <n v="180802"/>
    <n v="101.74563871693866"/>
    <x v="1"/>
    <x v="374"/>
    <n v="101.97518330513255"/>
    <x v="1"/>
    <s v="USD"/>
    <x v="355"/>
    <n v="1421906400"/>
    <b v="0"/>
    <b v="1"/>
    <x v="1"/>
    <x v="1"/>
  </r>
  <r>
    <n v="520"/>
    <s v="Frederick, Jenkins and Collins"/>
    <s v="Organic radical collaboration"/>
    <n v="800"/>
    <n v="3406"/>
    <n v="425.75"/>
    <x v="1"/>
    <x v="235"/>
    <n v="106.4375"/>
    <x v="1"/>
    <s v="USD"/>
    <x v="485"/>
    <n v="1555909200"/>
    <b v="0"/>
    <b v="0"/>
    <x v="3"/>
    <x v="3"/>
  </r>
  <r>
    <n v="521"/>
    <s v="Wilson Ltd"/>
    <s v="Function-based multi-state software"/>
    <n v="7600"/>
    <n v="11061"/>
    <n v="145.53947368421052"/>
    <x v="1"/>
    <x v="375"/>
    <n v="29.975609756097562"/>
    <x v="1"/>
    <s v="USD"/>
    <x v="486"/>
    <n v="1472446800"/>
    <b v="0"/>
    <b v="1"/>
    <x v="4"/>
    <x v="6"/>
  </r>
  <r>
    <n v="522"/>
    <s v="Cline, Peterson and Lowery"/>
    <s v="Innovative static budgetary management"/>
    <n v="50500"/>
    <n v="16389"/>
    <n v="32.453465346534657"/>
    <x v="0"/>
    <x v="271"/>
    <n v="85.806282722513089"/>
    <x v="1"/>
    <s v="USD"/>
    <x v="487"/>
    <n v="1342328400"/>
    <b v="0"/>
    <b v="0"/>
    <x v="4"/>
    <x v="12"/>
  </r>
  <r>
    <n v="523"/>
    <s v="Underwood, James and Jones"/>
    <s v="Triple-buffered holistic ability"/>
    <n v="900"/>
    <n v="6303"/>
    <n v="700.33333333333337"/>
    <x v="1"/>
    <x v="121"/>
    <n v="70.82022471910112"/>
    <x v="1"/>
    <s v="USD"/>
    <x v="488"/>
    <n v="1268114400"/>
    <b v="0"/>
    <b v="0"/>
    <x v="4"/>
    <x v="12"/>
  </r>
  <r>
    <n v="524"/>
    <s v="Johnson-Contreras"/>
    <s v="Diverse scalable superstructure"/>
    <n v="96700"/>
    <n v="81136"/>
    <n v="83.904860392967947"/>
    <x v="0"/>
    <x v="376"/>
    <n v="40.998484082870135"/>
    <x v="1"/>
    <s v="USD"/>
    <x v="489"/>
    <n v="1273381200"/>
    <b v="0"/>
    <b v="0"/>
    <x v="3"/>
    <x v="3"/>
  </r>
  <r>
    <n v="525"/>
    <s v="Greene, Lloyd and Sims"/>
    <s v="Balanced leadingedge data-warehouse"/>
    <n v="2100"/>
    <n v="1768"/>
    <n v="84.19047619047619"/>
    <x v="0"/>
    <x v="377"/>
    <n v="28.063492063492063"/>
    <x v="1"/>
    <s v="USD"/>
    <x v="490"/>
    <n v="1290837600"/>
    <b v="0"/>
    <b v="0"/>
    <x v="2"/>
    <x v="8"/>
  </r>
  <r>
    <n v="526"/>
    <s v="Smith-Sparks"/>
    <s v="Digitized bandwidth-monitored open architecture"/>
    <n v="8300"/>
    <n v="12944"/>
    <n v="155.95180722891567"/>
    <x v="1"/>
    <x v="98"/>
    <n v="88.054421768707485"/>
    <x v="1"/>
    <s v="USD"/>
    <x v="312"/>
    <n v="1454306400"/>
    <b v="0"/>
    <b v="1"/>
    <x v="3"/>
    <x v="3"/>
  </r>
  <r>
    <n v="527"/>
    <s v="Rosario-Smith"/>
    <s v="Enterprise-wide intermediate portal"/>
    <n v="189200"/>
    <n v="188480"/>
    <n v="99.619450317124731"/>
    <x v="0"/>
    <x v="378"/>
    <n v="31"/>
    <x v="0"/>
    <s v="CAD"/>
    <x v="491"/>
    <n v="1457762400"/>
    <b v="0"/>
    <b v="0"/>
    <x v="4"/>
    <x v="10"/>
  </r>
  <r>
    <n v="528"/>
    <s v="Avila, Ford and Welch"/>
    <s v="Focused leadingedge matrix"/>
    <n v="9000"/>
    <n v="7227"/>
    <n v="80.3"/>
    <x v="0"/>
    <x v="175"/>
    <n v="90.337500000000006"/>
    <x v="4"/>
    <s v="GBP"/>
    <x v="492"/>
    <n v="1389074400"/>
    <b v="0"/>
    <b v="0"/>
    <x v="1"/>
    <x v="7"/>
  </r>
  <r>
    <n v="529"/>
    <s v="Gallegos Inc"/>
    <s v="Seamless logistical encryption"/>
    <n v="5100"/>
    <n v="574"/>
    <n v="11.254901960784315"/>
    <x v="0"/>
    <x v="352"/>
    <n v="63.777777777777779"/>
    <x v="1"/>
    <s v="USD"/>
    <x v="493"/>
    <n v="1402117200"/>
    <b v="0"/>
    <b v="0"/>
    <x v="6"/>
    <x v="11"/>
  </r>
  <r>
    <n v="530"/>
    <s v="Morrow, Santiago and Soto"/>
    <s v="Stand-alone human-resource workforce"/>
    <n v="105000"/>
    <n v="96328"/>
    <n v="91.740952380952379"/>
    <x v="0"/>
    <x v="200"/>
    <n v="53.995515695067262"/>
    <x v="1"/>
    <s v="USD"/>
    <x v="494"/>
    <n v="1284440400"/>
    <b v="0"/>
    <b v="1"/>
    <x v="5"/>
    <x v="13"/>
  </r>
  <r>
    <n v="531"/>
    <s v="Berry-Richardson"/>
    <s v="Automated zero tolerance implementation"/>
    <n v="186700"/>
    <n v="178338"/>
    <n v="95.521156936261377"/>
    <x v="2"/>
    <x v="379"/>
    <n v="48.993956043956047"/>
    <x v="5"/>
    <s v="CHF"/>
    <x v="495"/>
    <n v="1388988000"/>
    <b v="0"/>
    <b v="0"/>
    <x v="6"/>
    <x v="11"/>
  </r>
  <r>
    <n v="532"/>
    <s v="Cordova-Torres"/>
    <s v="Pre-emptive grid-enabled contingency"/>
    <n v="1600"/>
    <n v="8046"/>
    <n v="502.875"/>
    <x v="1"/>
    <x v="105"/>
    <n v="63.857142857142854"/>
    <x v="0"/>
    <s v="CAD"/>
    <x v="496"/>
    <n v="1516946400"/>
    <b v="0"/>
    <b v="0"/>
    <x v="3"/>
    <x v="3"/>
  </r>
  <r>
    <n v="533"/>
    <s v="Holt, Bernard and Johnson"/>
    <s v="Multi-lateral didactic encoding"/>
    <n v="115600"/>
    <n v="184086"/>
    <n v="159.24394463667821"/>
    <x v="1"/>
    <x v="380"/>
    <n v="82.996393146979258"/>
    <x v="4"/>
    <s v="GBP"/>
    <x v="497"/>
    <n v="1377752400"/>
    <b v="0"/>
    <b v="0"/>
    <x v="1"/>
    <x v="7"/>
  </r>
  <r>
    <n v="534"/>
    <s v="Clark, Mccormick and Mendoza"/>
    <s v="Self-enabling didactic orchestration"/>
    <n v="89100"/>
    <n v="13385"/>
    <n v="15.022446689113355"/>
    <x v="0"/>
    <x v="166"/>
    <n v="55.08230452674897"/>
    <x v="1"/>
    <s v="USD"/>
    <x v="498"/>
    <n v="1534568400"/>
    <b v="0"/>
    <b v="1"/>
    <x v="4"/>
    <x v="6"/>
  </r>
  <r>
    <n v="535"/>
    <s v="Garrison LLC"/>
    <s v="Profit-focused 24/7 data-warehouse"/>
    <n v="2600"/>
    <n v="12533"/>
    <n v="482.03846153846155"/>
    <x v="1"/>
    <x v="381"/>
    <n v="62.044554455445542"/>
    <x v="6"/>
    <s v="EUR"/>
    <x v="499"/>
    <n v="1528606800"/>
    <b v="0"/>
    <b v="1"/>
    <x v="3"/>
    <x v="3"/>
  </r>
  <r>
    <n v="536"/>
    <s v="Shannon-Olson"/>
    <s v="Enhanced methodical middleware"/>
    <n v="9800"/>
    <n v="14697"/>
    <n v="149.96938775510205"/>
    <x v="1"/>
    <x v="382"/>
    <n v="104.97857142857143"/>
    <x v="6"/>
    <s v="EUR"/>
    <x v="500"/>
    <n v="1284872400"/>
    <b v="0"/>
    <b v="0"/>
    <x v="5"/>
    <x v="13"/>
  </r>
  <r>
    <n v="537"/>
    <s v="Murillo-Mcfarland"/>
    <s v="Synchronized client-driven projection"/>
    <n v="84400"/>
    <n v="98935"/>
    <n v="117.22156398104265"/>
    <x v="1"/>
    <x v="383"/>
    <n v="94.044676806083643"/>
    <x v="3"/>
    <s v="DKK"/>
    <x v="501"/>
    <n v="1537592400"/>
    <b v="1"/>
    <b v="1"/>
    <x v="4"/>
    <x v="4"/>
  </r>
  <r>
    <n v="538"/>
    <s v="Young, Gilbert and Escobar"/>
    <s v="Networked didactic time-frame"/>
    <n v="151300"/>
    <n v="57034"/>
    <n v="37.695968274950431"/>
    <x v="0"/>
    <x v="384"/>
    <n v="44.007716049382715"/>
    <x v="1"/>
    <s v="USD"/>
    <x v="502"/>
    <n v="1381208400"/>
    <b v="0"/>
    <b v="0"/>
    <x v="6"/>
    <x v="20"/>
  </r>
  <r>
    <n v="539"/>
    <s v="Thomas, Welch and Santana"/>
    <s v="Assimilated exuding toolset"/>
    <n v="9800"/>
    <n v="7120"/>
    <n v="72.65306122448979"/>
    <x v="0"/>
    <x v="385"/>
    <n v="92.467532467532465"/>
    <x v="1"/>
    <s v="USD"/>
    <x v="503"/>
    <n v="1562475600"/>
    <b v="0"/>
    <b v="1"/>
    <x v="0"/>
    <x v="0"/>
  </r>
  <r>
    <n v="540"/>
    <s v="Brown-Pena"/>
    <s v="Front-line client-server secured line"/>
    <n v="5300"/>
    <n v="14097"/>
    <n v="265.98113207547169"/>
    <x v="1"/>
    <x v="326"/>
    <n v="57.072874493927124"/>
    <x v="1"/>
    <s v="USD"/>
    <x v="504"/>
    <n v="1527397200"/>
    <b v="0"/>
    <b v="0"/>
    <x v="7"/>
    <x v="14"/>
  </r>
  <r>
    <n v="541"/>
    <s v="Holder, Caldwell and Vance"/>
    <s v="Polarized systemic Internet solution"/>
    <n v="178000"/>
    <n v="43086"/>
    <n v="24.205617977528089"/>
    <x v="0"/>
    <x v="386"/>
    <n v="109.07848101265823"/>
    <x v="6"/>
    <s v="EUR"/>
    <x v="505"/>
    <n v="1436158800"/>
    <b v="0"/>
    <b v="0"/>
    <x v="6"/>
    <x v="20"/>
  </r>
  <r>
    <n v="542"/>
    <s v="Harrison-Bridges"/>
    <s v="Profit-focused exuding moderator"/>
    <n v="77000"/>
    <n v="1930"/>
    <n v="2.5064935064935066"/>
    <x v="0"/>
    <x v="240"/>
    <n v="39.387755102040813"/>
    <x v="4"/>
    <s v="GBP"/>
    <x v="506"/>
    <n v="1456034400"/>
    <b v="0"/>
    <b v="0"/>
    <x v="1"/>
    <x v="7"/>
  </r>
  <r>
    <n v="543"/>
    <s v="Johnson, Murphy and Peterson"/>
    <s v="Cross-group high-level moderator"/>
    <n v="84900"/>
    <n v="13864"/>
    <n v="16.329799764428738"/>
    <x v="0"/>
    <x v="80"/>
    <n v="77.022222222222226"/>
    <x v="1"/>
    <s v="USD"/>
    <x v="507"/>
    <n v="1380171600"/>
    <b v="0"/>
    <b v="0"/>
    <x v="6"/>
    <x v="11"/>
  </r>
  <r>
    <n v="544"/>
    <s v="Taylor Inc"/>
    <s v="Public-key 3rdgeneration system engine"/>
    <n v="2800"/>
    <n v="7742"/>
    <n v="276.5"/>
    <x v="1"/>
    <x v="286"/>
    <n v="92.166666666666671"/>
    <x v="1"/>
    <s v="USD"/>
    <x v="508"/>
    <n v="1453356000"/>
    <b v="0"/>
    <b v="0"/>
    <x v="1"/>
    <x v="1"/>
  </r>
  <r>
    <n v="545"/>
    <s v="Deleon and Sons"/>
    <s v="Organized value-added access"/>
    <n v="184800"/>
    <n v="164109"/>
    <n v="88.803571428571431"/>
    <x v="0"/>
    <x v="387"/>
    <n v="61.007063197026021"/>
    <x v="1"/>
    <s v="USD"/>
    <x v="509"/>
    <n v="1578981600"/>
    <b v="0"/>
    <b v="0"/>
    <x v="3"/>
    <x v="3"/>
  </r>
  <r>
    <n v="546"/>
    <s v="Benjamin, Paul and Ferguson"/>
    <s v="Cloned global Graphical User Interface"/>
    <n v="4200"/>
    <n v="6870"/>
    <n v="163.57142857142858"/>
    <x v="1"/>
    <x v="39"/>
    <n v="78.068181818181813"/>
    <x v="1"/>
    <s v="USD"/>
    <x v="510"/>
    <n v="1537419600"/>
    <b v="0"/>
    <b v="1"/>
    <x v="3"/>
    <x v="3"/>
  </r>
  <r>
    <n v="547"/>
    <s v="Hardin-Dixon"/>
    <s v="Focused solution-oriented matrix"/>
    <n v="1300"/>
    <n v="12597"/>
    <n v="969"/>
    <x v="1"/>
    <x v="388"/>
    <n v="80.75"/>
    <x v="1"/>
    <s v="USD"/>
    <x v="511"/>
    <n v="1423202400"/>
    <b v="0"/>
    <b v="0"/>
    <x v="4"/>
    <x v="6"/>
  </r>
  <r>
    <n v="548"/>
    <s v="York-Pitts"/>
    <s v="Monitored discrete toolset"/>
    <n v="66100"/>
    <n v="179074"/>
    <n v="270.91376701966715"/>
    <x v="1"/>
    <x v="389"/>
    <n v="59.991289782244557"/>
    <x v="1"/>
    <s v="USD"/>
    <x v="512"/>
    <n v="1460610000"/>
    <b v="0"/>
    <b v="0"/>
    <x v="3"/>
    <x v="3"/>
  </r>
  <r>
    <n v="549"/>
    <s v="Jarvis and Sons"/>
    <s v="Business-focused intermediate system engine"/>
    <n v="29500"/>
    <n v="83843"/>
    <n v="284.21355932203392"/>
    <x v="1"/>
    <x v="390"/>
    <n v="110.03018372703411"/>
    <x v="1"/>
    <s v="USD"/>
    <x v="513"/>
    <n v="1370494800"/>
    <b v="0"/>
    <b v="0"/>
    <x v="2"/>
    <x v="8"/>
  </r>
  <r>
    <n v="550"/>
    <s v="Morrison-Henderson"/>
    <s v="De-engineered disintermediate encoding"/>
    <n v="100"/>
    <n v="4"/>
    <n v="4"/>
    <x v="3"/>
    <x v="49"/>
    <n v="4"/>
    <x v="5"/>
    <s v="CHF"/>
    <x v="514"/>
    <n v="1332306000"/>
    <b v="0"/>
    <b v="0"/>
    <x v="1"/>
    <x v="7"/>
  </r>
  <r>
    <n v="551"/>
    <s v="Martin-James"/>
    <s v="Streamlined upward-trending analyzer"/>
    <n v="180100"/>
    <n v="105598"/>
    <n v="58.6329816768462"/>
    <x v="0"/>
    <x v="391"/>
    <n v="37.99856063332134"/>
    <x v="2"/>
    <s v="AUD"/>
    <x v="515"/>
    <n v="1422511200"/>
    <b v="0"/>
    <b v="1"/>
    <x v="2"/>
    <x v="2"/>
  </r>
  <r>
    <n v="552"/>
    <s v="Mercer, Solomon and Singleton"/>
    <s v="Distributed human-resource policy"/>
    <n v="9000"/>
    <n v="8866"/>
    <n v="98.511111111111106"/>
    <x v="0"/>
    <x v="45"/>
    <n v="96.369565217391298"/>
    <x v="1"/>
    <s v="USD"/>
    <x v="516"/>
    <n v="1480312800"/>
    <b v="0"/>
    <b v="0"/>
    <x v="3"/>
    <x v="3"/>
  </r>
  <r>
    <n v="553"/>
    <s v="Dougherty, Austin and Mills"/>
    <s v="De-engineered 5thgeneration contingency"/>
    <n v="170600"/>
    <n v="75022"/>
    <n v="43.975381008206334"/>
    <x v="0"/>
    <x v="392"/>
    <n v="72.978599221789878"/>
    <x v="1"/>
    <s v="USD"/>
    <x v="517"/>
    <n v="1294034400"/>
    <b v="0"/>
    <b v="0"/>
    <x v="1"/>
    <x v="1"/>
  </r>
  <r>
    <n v="554"/>
    <s v="Ritter PLC"/>
    <s v="Multi-channeled upward-trending application"/>
    <n v="9500"/>
    <n v="14408"/>
    <n v="151.66315789473686"/>
    <x v="1"/>
    <x v="353"/>
    <n v="26.007220216606498"/>
    <x v="0"/>
    <s v="CAD"/>
    <x v="518"/>
    <n v="1482645600"/>
    <b v="0"/>
    <b v="0"/>
    <x v="1"/>
    <x v="7"/>
  </r>
  <r>
    <n v="555"/>
    <s v="Anderson Group"/>
    <s v="Organic maximized database"/>
    <n v="6300"/>
    <n v="14089"/>
    <n v="223.63492063492063"/>
    <x v="1"/>
    <x v="18"/>
    <n v="104.36296296296297"/>
    <x v="3"/>
    <s v="DKK"/>
    <x v="519"/>
    <n v="1399093200"/>
    <b v="0"/>
    <b v="0"/>
    <x v="1"/>
    <x v="1"/>
  </r>
  <r>
    <n v="556"/>
    <s v="Smith and Sons"/>
    <s v="Grass-roots 24/7 attitude"/>
    <n v="5200"/>
    <n v="12467"/>
    <n v="239.75"/>
    <x v="1"/>
    <x v="393"/>
    <n v="102.18852459016394"/>
    <x v="1"/>
    <s v="USD"/>
    <x v="520"/>
    <n v="1315890000"/>
    <b v="0"/>
    <b v="1"/>
    <x v="5"/>
    <x v="18"/>
  </r>
  <r>
    <n v="557"/>
    <s v="Lam-Hamilton"/>
    <s v="Team-oriented global strategy"/>
    <n v="6000"/>
    <n v="11960"/>
    <n v="199.33333333333334"/>
    <x v="1"/>
    <x v="394"/>
    <n v="54.117647058823529"/>
    <x v="1"/>
    <s v="USD"/>
    <x v="521"/>
    <n v="1444021200"/>
    <b v="0"/>
    <b v="1"/>
    <x v="4"/>
    <x v="22"/>
  </r>
  <r>
    <n v="558"/>
    <s v="Ho Ltd"/>
    <s v="Enhanced client-driven capacity"/>
    <n v="5800"/>
    <n v="7966"/>
    <n v="137.34482758620689"/>
    <x v="1"/>
    <x v="105"/>
    <n v="63.222222222222221"/>
    <x v="1"/>
    <s v="USD"/>
    <x v="522"/>
    <n v="1460005200"/>
    <b v="0"/>
    <b v="0"/>
    <x v="3"/>
    <x v="3"/>
  </r>
  <r>
    <n v="559"/>
    <s v="Brown, Estrada and Jensen"/>
    <s v="Exclusive systematic productivity"/>
    <n v="105300"/>
    <n v="106321"/>
    <n v="100.96961063627731"/>
    <x v="1"/>
    <x v="395"/>
    <n v="104.03228962818004"/>
    <x v="1"/>
    <s v="USD"/>
    <x v="523"/>
    <n v="1470718800"/>
    <b v="0"/>
    <b v="0"/>
    <x v="3"/>
    <x v="3"/>
  </r>
  <r>
    <n v="560"/>
    <s v="Hunt LLC"/>
    <s v="Re-engineered radical policy"/>
    <n v="20000"/>
    <n v="158832"/>
    <n v="794.16"/>
    <x v="1"/>
    <x v="396"/>
    <n v="49.994334277620396"/>
    <x v="1"/>
    <s v="USD"/>
    <x v="524"/>
    <n v="1325052000"/>
    <b v="0"/>
    <b v="0"/>
    <x v="4"/>
    <x v="10"/>
  </r>
  <r>
    <n v="561"/>
    <s v="Fowler-Smith"/>
    <s v="Down-sized logistical adapter"/>
    <n v="3000"/>
    <n v="11091"/>
    <n v="369.7"/>
    <x v="1"/>
    <x v="40"/>
    <n v="56.015151515151516"/>
    <x v="5"/>
    <s v="CHF"/>
    <x v="525"/>
    <n v="1319000400"/>
    <b v="0"/>
    <b v="0"/>
    <x v="3"/>
    <x v="3"/>
  </r>
  <r>
    <n v="562"/>
    <s v="Blair Inc"/>
    <s v="Configurable bandwidth-monitored throughput"/>
    <n v="9900"/>
    <n v="1269"/>
    <n v="12.818181818181818"/>
    <x v="0"/>
    <x v="150"/>
    <n v="48.807692307692307"/>
    <x v="5"/>
    <s v="CHF"/>
    <x v="188"/>
    <n v="1552539600"/>
    <b v="0"/>
    <b v="0"/>
    <x v="1"/>
    <x v="1"/>
  </r>
  <r>
    <n v="563"/>
    <s v="Kelley, Stanton and Sanchez"/>
    <s v="Optional tangible pricing structure"/>
    <n v="3700"/>
    <n v="5107"/>
    <n v="138.02702702702703"/>
    <x v="1"/>
    <x v="72"/>
    <n v="60.082352941176474"/>
    <x v="2"/>
    <s v="AUD"/>
    <x v="526"/>
    <n v="1543816800"/>
    <b v="0"/>
    <b v="0"/>
    <x v="4"/>
    <x v="4"/>
  </r>
  <r>
    <n v="564"/>
    <s v="Hernandez-Macdonald"/>
    <s v="Organic high-level implementation"/>
    <n v="168700"/>
    <n v="141393"/>
    <n v="83.813278008298752"/>
    <x v="0"/>
    <x v="397"/>
    <n v="78.990502793296088"/>
    <x v="1"/>
    <s v="USD"/>
    <x v="527"/>
    <n v="1427086800"/>
    <b v="0"/>
    <b v="0"/>
    <x v="3"/>
    <x v="3"/>
  </r>
  <r>
    <n v="565"/>
    <s v="Joseph LLC"/>
    <s v="Decentralized logistical collaboration"/>
    <n v="94900"/>
    <n v="194166"/>
    <n v="204.60063224446787"/>
    <x v="1"/>
    <x v="398"/>
    <n v="53.99499443826474"/>
    <x v="1"/>
    <s v="USD"/>
    <x v="528"/>
    <n v="1323064800"/>
    <b v="0"/>
    <b v="0"/>
    <x v="3"/>
    <x v="3"/>
  </r>
  <r>
    <n v="566"/>
    <s v="Webb-Smith"/>
    <s v="Advanced content-based installation"/>
    <n v="9300"/>
    <n v="4124"/>
    <n v="44.344086021505376"/>
    <x v="0"/>
    <x v="95"/>
    <n v="111.45945945945945"/>
    <x v="1"/>
    <s v="USD"/>
    <x v="522"/>
    <n v="1458277200"/>
    <b v="0"/>
    <b v="1"/>
    <x v="1"/>
    <x v="5"/>
  </r>
  <r>
    <n v="567"/>
    <s v="Johns PLC"/>
    <s v="Distributed high-level open architecture"/>
    <n v="6800"/>
    <n v="14865"/>
    <n v="218.60294117647058"/>
    <x v="1"/>
    <x v="146"/>
    <n v="60.922131147540981"/>
    <x v="1"/>
    <s v="USD"/>
    <x v="529"/>
    <n v="1405141200"/>
    <b v="0"/>
    <b v="0"/>
    <x v="1"/>
    <x v="1"/>
  </r>
  <r>
    <n v="568"/>
    <s v="Hardin-Foley"/>
    <s v="Synergized zero tolerance help-desk"/>
    <n v="72400"/>
    <n v="134688"/>
    <n v="186.03314917127071"/>
    <x v="1"/>
    <x v="399"/>
    <n v="26.0015444015444"/>
    <x v="1"/>
    <s v="USD"/>
    <x v="530"/>
    <n v="1283058000"/>
    <b v="0"/>
    <b v="0"/>
    <x v="3"/>
    <x v="3"/>
  </r>
  <r>
    <n v="569"/>
    <s v="Fischer, Fowler and Arnold"/>
    <s v="Extended multi-tasking definition"/>
    <n v="20100"/>
    <n v="47705"/>
    <n v="237.33830845771143"/>
    <x v="1"/>
    <x v="400"/>
    <n v="80.993208828522924"/>
    <x v="6"/>
    <s v="EUR"/>
    <x v="531"/>
    <n v="1295762400"/>
    <b v="0"/>
    <b v="0"/>
    <x v="4"/>
    <x v="10"/>
  </r>
  <r>
    <n v="570"/>
    <s v="Martinez-Juarez"/>
    <s v="Realigned uniform knowledge user"/>
    <n v="31200"/>
    <n v="95364"/>
    <n v="305.65384615384613"/>
    <x v="1"/>
    <x v="401"/>
    <n v="34.995963302752294"/>
    <x v="1"/>
    <s v="USD"/>
    <x v="515"/>
    <n v="1419573600"/>
    <b v="0"/>
    <b v="1"/>
    <x v="1"/>
    <x v="1"/>
  </r>
  <r>
    <n v="571"/>
    <s v="Wilson and Sons"/>
    <s v="Monitored grid-enabled model"/>
    <n v="3500"/>
    <n v="3295"/>
    <n v="94.142857142857139"/>
    <x v="0"/>
    <x v="164"/>
    <n v="94.142857142857139"/>
    <x v="6"/>
    <s v="EUR"/>
    <x v="532"/>
    <n v="1438750800"/>
    <b v="0"/>
    <b v="0"/>
    <x v="4"/>
    <x v="12"/>
  </r>
  <r>
    <n v="572"/>
    <s v="Clements Group"/>
    <s v="Assimilated actuating policy"/>
    <n v="9000"/>
    <n v="4896"/>
    <n v="54.4"/>
    <x v="3"/>
    <x v="115"/>
    <n v="52.085106382978722"/>
    <x v="1"/>
    <s v="USD"/>
    <x v="533"/>
    <n v="1444798800"/>
    <b v="0"/>
    <b v="1"/>
    <x v="1"/>
    <x v="1"/>
  </r>
  <r>
    <n v="573"/>
    <s v="Valenzuela-Cook"/>
    <s v="Total incremental productivity"/>
    <n v="6700"/>
    <n v="7496"/>
    <n v="111.88059701492537"/>
    <x v="1"/>
    <x v="402"/>
    <n v="24.986666666666668"/>
    <x v="1"/>
    <s v="USD"/>
    <x v="409"/>
    <n v="1399179600"/>
    <b v="0"/>
    <b v="0"/>
    <x v="8"/>
    <x v="23"/>
  </r>
  <r>
    <n v="574"/>
    <s v="Parker, Haley and Foster"/>
    <s v="Adaptive local task-force"/>
    <n v="2700"/>
    <n v="9967"/>
    <n v="369.14814814814815"/>
    <x v="1"/>
    <x v="358"/>
    <n v="69.215277777777771"/>
    <x v="1"/>
    <s v="USD"/>
    <x v="534"/>
    <n v="1576562400"/>
    <b v="0"/>
    <b v="1"/>
    <x v="0"/>
    <x v="0"/>
  </r>
  <r>
    <n v="575"/>
    <s v="Fuentes LLC"/>
    <s v="Universal zero-defect concept"/>
    <n v="83300"/>
    <n v="52421"/>
    <n v="62.930372148859547"/>
    <x v="0"/>
    <x v="21"/>
    <n v="93.944444444444443"/>
    <x v="1"/>
    <s v="USD"/>
    <x v="53"/>
    <n v="1400821200"/>
    <b v="0"/>
    <b v="1"/>
    <x v="3"/>
    <x v="3"/>
  </r>
  <r>
    <n v="576"/>
    <s v="Moran and Sons"/>
    <s v="Object-based bottom-line superstructure"/>
    <n v="9700"/>
    <n v="6298"/>
    <n v="64.927835051546396"/>
    <x v="0"/>
    <x v="251"/>
    <n v="98.40625"/>
    <x v="1"/>
    <s v="USD"/>
    <x v="535"/>
    <n v="1510984800"/>
    <b v="0"/>
    <b v="0"/>
    <x v="3"/>
    <x v="3"/>
  </r>
  <r>
    <n v="577"/>
    <s v="Stevens Inc"/>
    <s v="Adaptive 24hour projection"/>
    <n v="8200"/>
    <n v="1546"/>
    <n v="18.853658536585368"/>
    <x v="3"/>
    <x v="95"/>
    <n v="41.783783783783782"/>
    <x v="1"/>
    <s v="USD"/>
    <x v="536"/>
    <n v="1302066000"/>
    <b v="0"/>
    <b v="0"/>
    <x v="1"/>
    <x v="17"/>
  </r>
  <r>
    <n v="578"/>
    <s v="Martinez-Johnson"/>
    <s v="Sharable radical toolset"/>
    <n v="96500"/>
    <n v="16168"/>
    <n v="16.754404145077721"/>
    <x v="0"/>
    <x v="242"/>
    <n v="65.991836734693877"/>
    <x v="1"/>
    <s v="USD"/>
    <x v="537"/>
    <n v="1322978400"/>
    <b v="0"/>
    <b v="0"/>
    <x v="4"/>
    <x v="22"/>
  </r>
  <r>
    <n v="579"/>
    <s v="Franklin Inc"/>
    <s v="Focused multimedia knowledgebase"/>
    <n v="6200"/>
    <n v="6269"/>
    <n v="101.11290322580645"/>
    <x v="1"/>
    <x v="215"/>
    <n v="72.05747126436782"/>
    <x v="1"/>
    <s v="USD"/>
    <x v="538"/>
    <n v="1313730000"/>
    <b v="0"/>
    <b v="0"/>
    <x v="1"/>
    <x v="17"/>
  </r>
  <r>
    <n v="580"/>
    <s v="Perez PLC"/>
    <s v="Seamless 6thgeneration extranet"/>
    <n v="43800"/>
    <n v="149578"/>
    <n v="341.50228310502285"/>
    <x v="1"/>
    <x v="403"/>
    <n v="48.003209242618745"/>
    <x v="1"/>
    <s v="USD"/>
    <x v="539"/>
    <n v="1394085600"/>
    <b v="0"/>
    <b v="0"/>
    <x v="3"/>
    <x v="3"/>
  </r>
  <r>
    <n v="581"/>
    <s v="Sanchez, Cross and Savage"/>
    <s v="Sharable mobile knowledgebase"/>
    <n v="6000"/>
    <n v="3841"/>
    <n v="64.016666666666666"/>
    <x v="0"/>
    <x v="83"/>
    <n v="54.098591549295776"/>
    <x v="1"/>
    <s v="USD"/>
    <x v="540"/>
    <n v="1305349200"/>
    <b v="0"/>
    <b v="0"/>
    <x v="2"/>
    <x v="2"/>
  </r>
  <r>
    <n v="582"/>
    <s v="Pineda Ltd"/>
    <s v="Cross-group global system engine"/>
    <n v="8700"/>
    <n v="4531"/>
    <n v="52.080459770114942"/>
    <x v="0"/>
    <x v="344"/>
    <n v="107.88095238095238"/>
    <x v="1"/>
    <s v="USD"/>
    <x v="505"/>
    <n v="1434344400"/>
    <b v="0"/>
    <b v="1"/>
    <x v="6"/>
    <x v="11"/>
  </r>
  <r>
    <n v="583"/>
    <s v="Powell and Sons"/>
    <s v="Centralized clear-thinking conglomeration"/>
    <n v="18900"/>
    <n v="60934"/>
    <n v="322.40211640211641"/>
    <x v="1"/>
    <x v="404"/>
    <n v="67.034103410341032"/>
    <x v="1"/>
    <s v="USD"/>
    <x v="541"/>
    <n v="1331186400"/>
    <b v="0"/>
    <b v="0"/>
    <x v="4"/>
    <x v="4"/>
  </r>
  <r>
    <n v="584"/>
    <s v="Nunez-Richards"/>
    <s v="De-engineered cohesive system engine"/>
    <n v="86400"/>
    <n v="103255"/>
    <n v="119.50810185185185"/>
    <x v="1"/>
    <x v="405"/>
    <n v="64.01425914445133"/>
    <x v="1"/>
    <s v="USD"/>
    <x v="542"/>
    <n v="1336539600"/>
    <b v="0"/>
    <b v="0"/>
    <x v="2"/>
    <x v="2"/>
  </r>
  <r>
    <n v="585"/>
    <s v="Pugh LLC"/>
    <s v="Reactive analyzing function"/>
    <n v="8900"/>
    <n v="13065"/>
    <n v="146.79775280898878"/>
    <x v="1"/>
    <x v="158"/>
    <n v="96.066176470588232"/>
    <x v="1"/>
    <s v="USD"/>
    <x v="543"/>
    <n v="1269752400"/>
    <b v="0"/>
    <b v="0"/>
    <x v="5"/>
    <x v="18"/>
  </r>
  <r>
    <n v="586"/>
    <s v="Rowe-Wong"/>
    <s v="Robust hybrid budgetary management"/>
    <n v="700"/>
    <n v="6654"/>
    <n v="950.57142857142856"/>
    <x v="1"/>
    <x v="406"/>
    <n v="51.184615384615384"/>
    <x v="1"/>
    <s v="USD"/>
    <x v="544"/>
    <n v="1291615200"/>
    <b v="0"/>
    <b v="0"/>
    <x v="1"/>
    <x v="1"/>
  </r>
  <r>
    <n v="587"/>
    <s v="Williams-Santos"/>
    <s v="Open-source analyzing monitoring"/>
    <n v="9400"/>
    <n v="6852"/>
    <n v="72.893617021276597"/>
    <x v="0"/>
    <x v="388"/>
    <n v="43.92307692307692"/>
    <x v="0"/>
    <s v="CAD"/>
    <x v="35"/>
    <n v="1552366800"/>
    <b v="0"/>
    <b v="1"/>
    <x v="0"/>
    <x v="0"/>
  </r>
  <r>
    <n v="588"/>
    <s v="Weber Inc"/>
    <s v="Up-sized discrete firmware"/>
    <n v="157600"/>
    <n v="124517"/>
    <n v="79.008248730964468"/>
    <x v="0"/>
    <x v="407"/>
    <n v="91.021198830409361"/>
    <x v="4"/>
    <s v="GBP"/>
    <x v="152"/>
    <n v="1272171600"/>
    <b v="0"/>
    <b v="0"/>
    <x v="3"/>
    <x v="3"/>
  </r>
  <r>
    <n v="589"/>
    <s v="Avery, Brown and Parker"/>
    <s v="Exclusive intangible extranet"/>
    <n v="7900"/>
    <n v="5113"/>
    <n v="64.721518987341767"/>
    <x v="0"/>
    <x v="408"/>
    <n v="50.127450980392155"/>
    <x v="1"/>
    <s v="USD"/>
    <x v="545"/>
    <n v="1436677200"/>
    <b v="0"/>
    <b v="0"/>
    <x v="4"/>
    <x v="4"/>
  </r>
  <r>
    <n v="590"/>
    <s v="Cox Group"/>
    <s v="Synergized analyzing process improvement"/>
    <n v="7100"/>
    <n v="5824"/>
    <n v="82.028169014084511"/>
    <x v="0"/>
    <x v="99"/>
    <n v="67.720930232558146"/>
    <x v="2"/>
    <s v="AUD"/>
    <x v="546"/>
    <n v="1420092000"/>
    <b v="0"/>
    <b v="0"/>
    <x v="5"/>
    <x v="15"/>
  </r>
  <r>
    <n v="591"/>
    <s v="Jensen LLC"/>
    <s v="Realigned dedicated system engine"/>
    <n v="600"/>
    <n v="6226"/>
    <n v="1037.6666666666667"/>
    <x v="1"/>
    <x v="408"/>
    <n v="61.03921568627451"/>
    <x v="1"/>
    <s v="USD"/>
    <x v="547"/>
    <n v="1279947600"/>
    <b v="0"/>
    <b v="0"/>
    <x v="6"/>
    <x v="11"/>
  </r>
  <r>
    <n v="592"/>
    <s v="Brown Inc"/>
    <s v="Object-based bandwidth-monitored concept"/>
    <n v="156800"/>
    <n v="20243"/>
    <n v="12.910076530612244"/>
    <x v="0"/>
    <x v="259"/>
    <n v="80.011857707509876"/>
    <x v="1"/>
    <s v="USD"/>
    <x v="548"/>
    <n v="1402203600"/>
    <b v="0"/>
    <b v="0"/>
    <x v="3"/>
    <x v="3"/>
  </r>
  <r>
    <n v="593"/>
    <s v="Hale-Hayes"/>
    <s v="Ameliorated client-driven open system"/>
    <n v="121600"/>
    <n v="188288"/>
    <n v="154.84210526315789"/>
    <x v="1"/>
    <x v="409"/>
    <n v="47.001497753369947"/>
    <x v="1"/>
    <s v="USD"/>
    <x v="549"/>
    <n v="1396933200"/>
    <b v="0"/>
    <b v="0"/>
    <x v="4"/>
    <x v="10"/>
  </r>
  <r>
    <n v="594"/>
    <s v="Mcbride PLC"/>
    <s v="Upgradable leadingedge Local Area Network"/>
    <n v="157300"/>
    <n v="11167"/>
    <n v="7.0991735537190079"/>
    <x v="0"/>
    <x v="144"/>
    <n v="71.127388535031841"/>
    <x v="1"/>
    <s v="USD"/>
    <x v="550"/>
    <n v="1467262800"/>
    <b v="0"/>
    <b v="1"/>
    <x v="3"/>
    <x v="3"/>
  </r>
  <r>
    <n v="595"/>
    <s v="Harris-Jennings"/>
    <s v="Customizable intermediate data-warehouse"/>
    <n v="70300"/>
    <n v="146595"/>
    <n v="208.52773826458036"/>
    <x v="1"/>
    <x v="410"/>
    <n v="89.99079189686924"/>
    <x v="1"/>
    <s v="USD"/>
    <x v="551"/>
    <n v="1270530000"/>
    <b v="0"/>
    <b v="1"/>
    <x v="3"/>
    <x v="3"/>
  </r>
  <r>
    <n v="596"/>
    <s v="Becker-Scott"/>
    <s v="Managed optimizing archive"/>
    <n v="7900"/>
    <n v="7875"/>
    <n v="99.683544303797461"/>
    <x v="0"/>
    <x v="236"/>
    <n v="43.032786885245905"/>
    <x v="1"/>
    <s v="USD"/>
    <x v="552"/>
    <n v="1457762400"/>
    <b v="0"/>
    <b v="1"/>
    <x v="4"/>
    <x v="6"/>
  </r>
  <r>
    <n v="597"/>
    <s v="Todd, Freeman and Henry"/>
    <s v="Diverse systematic projection"/>
    <n v="73800"/>
    <n v="148779"/>
    <n v="201.59756097560975"/>
    <x v="1"/>
    <x v="411"/>
    <n v="67.997714808043881"/>
    <x v="1"/>
    <s v="USD"/>
    <x v="462"/>
    <n v="1575525600"/>
    <b v="0"/>
    <b v="0"/>
    <x v="3"/>
    <x v="3"/>
  </r>
  <r>
    <n v="598"/>
    <s v="Martinez, Garza and Young"/>
    <s v="Up-sized web-enabled info-mediaries"/>
    <n v="108500"/>
    <n v="175868"/>
    <n v="162.09032258064516"/>
    <x v="1"/>
    <x v="412"/>
    <n v="73.004566210045667"/>
    <x v="6"/>
    <s v="EUR"/>
    <x v="553"/>
    <n v="1279083600"/>
    <b v="0"/>
    <b v="0"/>
    <x v="1"/>
    <x v="1"/>
  </r>
  <r>
    <n v="599"/>
    <s v="Smith-Ramos"/>
    <s v="Persevering optimizing Graphical User Interface"/>
    <n v="140300"/>
    <n v="5112"/>
    <n v="3.6436208125445475"/>
    <x v="0"/>
    <x v="172"/>
    <n v="62.341463414634148"/>
    <x v="3"/>
    <s v="DKK"/>
    <x v="554"/>
    <n v="1424412000"/>
    <b v="0"/>
    <b v="0"/>
    <x v="4"/>
    <x v="4"/>
  </r>
  <r>
    <n v="600"/>
    <s v="Brown-George"/>
    <s v="Cross-platform tertiary array"/>
    <n v="100"/>
    <n v="5"/>
    <n v="5"/>
    <x v="0"/>
    <x v="49"/>
    <n v="5"/>
    <x v="4"/>
    <s v="GBP"/>
    <x v="555"/>
    <n v="1376197200"/>
    <b v="0"/>
    <b v="0"/>
    <x v="0"/>
    <x v="0"/>
  </r>
  <r>
    <n v="601"/>
    <s v="Waters and Sons"/>
    <s v="Inverse neutral structure"/>
    <n v="6300"/>
    <n v="13018"/>
    <n v="206.63492063492063"/>
    <x v="1"/>
    <x v="346"/>
    <n v="67.103092783505161"/>
    <x v="1"/>
    <s v="USD"/>
    <x v="548"/>
    <n v="1402894800"/>
    <b v="1"/>
    <b v="0"/>
    <x v="2"/>
    <x v="8"/>
  </r>
  <r>
    <n v="602"/>
    <s v="Brown Ltd"/>
    <s v="Quality-focused system-worthy support"/>
    <n v="71100"/>
    <n v="91176"/>
    <n v="128.23628691983123"/>
    <x v="1"/>
    <x v="413"/>
    <n v="79.978947368421046"/>
    <x v="1"/>
    <s v="USD"/>
    <x v="62"/>
    <n v="1434430800"/>
    <b v="0"/>
    <b v="0"/>
    <x v="3"/>
    <x v="3"/>
  </r>
  <r>
    <n v="603"/>
    <s v="Christian, Yates and Greer"/>
    <s v="Vision-oriented 5thgeneration array"/>
    <n v="5300"/>
    <n v="6342"/>
    <n v="119.66037735849056"/>
    <x v="1"/>
    <x v="408"/>
    <n v="62.176470588235297"/>
    <x v="1"/>
    <s v="USD"/>
    <x v="556"/>
    <n v="1557896400"/>
    <b v="0"/>
    <b v="0"/>
    <x v="3"/>
    <x v="3"/>
  </r>
  <r>
    <n v="604"/>
    <s v="Cole, Hernandez and Rodriguez"/>
    <s v="Cross-platform logistical circuit"/>
    <n v="88700"/>
    <n v="151438"/>
    <n v="170.73055242390078"/>
    <x v="1"/>
    <x v="414"/>
    <n v="53.005950297514879"/>
    <x v="1"/>
    <s v="USD"/>
    <x v="557"/>
    <n v="1297490400"/>
    <b v="0"/>
    <b v="0"/>
    <x v="3"/>
    <x v="3"/>
  </r>
  <r>
    <n v="605"/>
    <s v="Ortiz, Valenzuela and Collins"/>
    <s v="Profound solution-oriented matrix"/>
    <n v="3300"/>
    <n v="6178"/>
    <n v="187.21212121212122"/>
    <x v="1"/>
    <x v="37"/>
    <n v="57.738317757009348"/>
    <x v="1"/>
    <s v="USD"/>
    <x v="27"/>
    <n v="1447394400"/>
    <b v="0"/>
    <b v="0"/>
    <x v="5"/>
    <x v="9"/>
  </r>
  <r>
    <n v="606"/>
    <s v="Valencia PLC"/>
    <s v="Extended asynchronous initiative"/>
    <n v="3400"/>
    <n v="6405"/>
    <n v="188.38235294117646"/>
    <x v="1"/>
    <x v="415"/>
    <n v="40.03125"/>
    <x v="4"/>
    <s v="GBP"/>
    <x v="558"/>
    <n v="1458277200"/>
    <b v="0"/>
    <b v="0"/>
    <x v="1"/>
    <x v="1"/>
  </r>
  <r>
    <n v="607"/>
    <s v="Gordon, Mendez and Johnson"/>
    <s v="Fundamental needs-based frame"/>
    <n v="137600"/>
    <n v="180667"/>
    <n v="131.29869186046511"/>
    <x v="1"/>
    <x v="416"/>
    <n v="81.016591928251117"/>
    <x v="1"/>
    <s v="USD"/>
    <x v="559"/>
    <n v="1395723600"/>
    <b v="0"/>
    <b v="0"/>
    <x v="0"/>
    <x v="0"/>
  </r>
  <r>
    <n v="608"/>
    <s v="Johnson Group"/>
    <s v="Compatible full-range leverage"/>
    <n v="3900"/>
    <n v="11075"/>
    <n v="283.97435897435895"/>
    <x v="1"/>
    <x v="417"/>
    <n v="35.047468354430379"/>
    <x v="1"/>
    <s v="USD"/>
    <x v="426"/>
    <n v="1552197600"/>
    <b v="0"/>
    <b v="1"/>
    <x v="1"/>
    <x v="17"/>
  </r>
  <r>
    <n v="609"/>
    <s v="Rose-Fuller"/>
    <s v="Upgradable holistic system engine"/>
    <n v="10000"/>
    <n v="12042"/>
    <n v="120.42"/>
    <x v="1"/>
    <x v="124"/>
    <n v="102.92307692307692"/>
    <x v="1"/>
    <s v="USD"/>
    <x v="560"/>
    <n v="1549087200"/>
    <b v="0"/>
    <b v="0"/>
    <x v="4"/>
    <x v="22"/>
  </r>
  <r>
    <n v="610"/>
    <s v="Hughes, Mendez and Patterson"/>
    <s v="Stand-alone multi-state data-warehouse"/>
    <n v="42800"/>
    <n v="179356"/>
    <n v="419.05607476635515"/>
    <x v="1"/>
    <x v="418"/>
    <n v="27.998126756166094"/>
    <x v="1"/>
    <s v="USD"/>
    <x v="561"/>
    <n v="1356847200"/>
    <b v="0"/>
    <b v="0"/>
    <x v="3"/>
    <x v="3"/>
  </r>
  <r>
    <n v="611"/>
    <s v="Brady, Cortez and Rodriguez"/>
    <s v="Multi-lateral maximized core"/>
    <n v="8200"/>
    <n v="1136"/>
    <n v="13.853658536585366"/>
    <x v="3"/>
    <x v="27"/>
    <n v="75.733333333333334"/>
    <x v="1"/>
    <s v="USD"/>
    <x v="562"/>
    <n v="1375765200"/>
    <b v="0"/>
    <b v="0"/>
    <x v="3"/>
    <x v="3"/>
  </r>
  <r>
    <n v="612"/>
    <s v="Wang, Nguyen and Horton"/>
    <s v="Innovative holistic hub"/>
    <n v="6200"/>
    <n v="8645"/>
    <n v="139.43548387096774"/>
    <x v="1"/>
    <x v="325"/>
    <n v="45.026041666666664"/>
    <x v="1"/>
    <s v="USD"/>
    <x v="563"/>
    <n v="1289800800"/>
    <b v="0"/>
    <b v="0"/>
    <x v="1"/>
    <x v="5"/>
  </r>
  <r>
    <n v="613"/>
    <s v="Santos, Williams and Brown"/>
    <s v="Reverse-engineered 24/7 methodology"/>
    <n v="1100"/>
    <n v="1914"/>
    <n v="174"/>
    <x v="1"/>
    <x v="150"/>
    <n v="73.615384615384613"/>
    <x v="0"/>
    <s v="CAD"/>
    <x v="564"/>
    <n v="1504501200"/>
    <b v="0"/>
    <b v="0"/>
    <x v="3"/>
    <x v="3"/>
  </r>
  <r>
    <n v="614"/>
    <s v="Barnett and Sons"/>
    <s v="Business-focused dynamic info-mediaries"/>
    <n v="26500"/>
    <n v="41205"/>
    <n v="155.49056603773585"/>
    <x v="1"/>
    <x v="419"/>
    <n v="56.991701244813278"/>
    <x v="1"/>
    <s v="USD"/>
    <x v="565"/>
    <n v="1485669600"/>
    <b v="0"/>
    <b v="0"/>
    <x v="3"/>
    <x v="3"/>
  </r>
  <r>
    <n v="615"/>
    <s v="Petersen-Rodriguez"/>
    <s v="Digitized clear-thinking installation"/>
    <n v="8500"/>
    <n v="14488"/>
    <n v="170.4470588235294"/>
    <x v="1"/>
    <x v="73"/>
    <n v="85.223529411764702"/>
    <x v="6"/>
    <s v="EUR"/>
    <x v="566"/>
    <n v="1462770000"/>
    <b v="0"/>
    <b v="0"/>
    <x v="3"/>
    <x v="3"/>
  </r>
  <r>
    <n v="616"/>
    <s v="Burnett-Mora"/>
    <s v="Quality-focused 24/7 superstructure"/>
    <n v="6400"/>
    <n v="12129"/>
    <n v="189.515625"/>
    <x v="1"/>
    <x v="202"/>
    <n v="50.962184873949582"/>
    <x v="4"/>
    <s v="GBP"/>
    <x v="567"/>
    <n v="1379739600"/>
    <b v="0"/>
    <b v="1"/>
    <x v="1"/>
    <x v="7"/>
  </r>
  <r>
    <n v="617"/>
    <s v="King LLC"/>
    <s v="Multi-channeled local intranet"/>
    <n v="1400"/>
    <n v="3496"/>
    <n v="249.71428571428572"/>
    <x v="1"/>
    <x v="12"/>
    <n v="63.563636363636363"/>
    <x v="1"/>
    <s v="USD"/>
    <x v="568"/>
    <n v="1402722000"/>
    <b v="0"/>
    <b v="0"/>
    <x v="3"/>
    <x v="3"/>
  </r>
  <r>
    <n v="618"/>
    <s v="Miller Ltd"/>
    <s v="Open-architected mobile emulation"/>
    <n v="198600"/>
    <n v="97037"/>
    <n v="48.86052366565962"/>
    <x v="0"/>
    <x v="420"/>
    <n v="80.999165275459092"/>
    <x v="1"/>
    <s v="USD"/>
    <x v="569"/>
    <n v="1369285200"/>
    <b v="0"/>
    <b v="0"/>
    <x v="5"/>
    <x v="9"/>
  </r>
  <r>
    <n v="619"/>
    <s v="Case LLC"/>
    <s v="Ameliorated foreground methodology"/>
    <n v="195900"/>
    <n v="55757"/>
    <n v="28.461970393057683"/>
    <x v="0"/>
    <x v="355"/>
    <n v="86.044753086419746"/>
    <x v="1"/>
    <s v="USD"/>
    <x v="570"/>
    <n v="1304744400"/>
    <b v="1"/>
    <b v="1"/>
    <x v="3"/>
    <x v="3"/>
  </r>
  <r>
    <n v="620"/>
    <s v="Swanson, Wilson and Baker"/>
    <s v="Synergized well-modulated project"/>
    <n v="4300"/>
    <n v="11525"/>
    <n v="268.02325581395348"/>
    <x v="1"/>
    <x v="58"/>
    <n v="90.0390625"/>
    <x v="2"/>
    <s v="AUD"/>
    <x v="571"/>
    <n v="1468299600"/>
    <b v="0"/>
    <b v="0"/>
    <x v="7"/>
    <x v="14"/>
  </r>
  <r>
    <n v="621"/>
    <s v="Dean, Fox and Phillips"/>
    <s v="Extended context-sensitive forecast"/>
    <n v="25600"/>
    <n v="158669"/>
    <n v="619.80078125"/>
    <x v="1"/>
    <x v="421"/>
    <n v="74.006063432835816"/>
    <x v="1"/>
    <s v="USD"/>
    <x v="572"/>
    <n v="1474174800"/>
    <b v="0"/>
    <b v="0"/>
    <x v="3"/>
    <x v="3"/>
  </r>
  <r>
    <n v="622"/>
    <s v="Smith-Smith"/>
    <s v="Total leadingedge neural-net"/>
    <n v="189000"/>
    <n v="5916"/>
    <n v="3.1301587301587301"/>
    <x v="0"/>
    <x v="251"/>
    <n v="92.4375"/>
    <x v="1"/>
    <s v="USD"/>
    <x v="573"/>
    <n v="1526014800"/>
    <b v="0"/>
    <b v="0"/>
    <x v="1"/>
    <x v="7"/>
  </r>
  <r>
    <n v="623"/>
    <s v="Smith, Scott and Rodriguez"/>
    <s v="Organic actuating protocol"/>
    <n v="94300"/>
    <n v="150806"/>
    <n v="159.92152704135736"/>
    <x v="1"/>
    <x v="422"/>
    <n v="55.999257333828446"/>
    <x v="4"/>
    <s v="GBP"/>
    <x v="574"/>
    <n v="1437454800"/>
    <b v="0"/>
    <b v="0"/>
    <x v="3"/>
    <x v="3"/>
  </r>
  <r>
    <n v="624"/>
    <s v="White, Robertson and Roberts"/>
    <s v="Down-sized national software"/>
    <n v="5100"/>
    <n v="14249"/>
    <n v="279.39215686274508"/>
    <x v="1"/>
    <x v="423"/>
    <n v="32.983796296296298"/>
    <x v="1"/>
    <s v="USD"/>
    <x v="511"/>
    <n v="1422684000"/>
    <b v="0"/>
    <b v="0"/>
    <x v="7"/>
    <x v="14"/>
  </r>
  <r>
    <n v="625"/>
    <s v="Martinez Inc"/>
    <s v="Organic upward-trending Graphical User Interface"/>
    <n v="7500"/>
    <n v="5803"/>
    <n v="77.373333333333335"/>
    <x v="0"/>
    <x v="197"/>
    <n v="93.596774193548384"/>
    <x v="1"/>
    <s v="USD"/>
    <x v="575"/>
    <n v="1581314400"/>
    <b v="0"/>
    <b v="0"/>
    <x v="3"/>
    <x v="3"/>
  </r>
  <r>
    <n v="626"/>
    <s v="Tucker, Mccoy and Marquez"/>
    <s v="Synergistic tertiary budgetary management"/>
    <n v="6400"/>
    <n v="13205"/>
    <n v="206.328125"/>
    <x v="1"/>
    <x v="288"/>
    <n v="69.867724867724874"/>
    <x v="1"/>
    <s v="USD"/>
    <x v="576"/>
    <n v="1286427600"/>
    <b v="0"/>
    <b v="1"/>
    <x v="3"/>
    <x v="3"/>
  </r>
  <r>
    <n v="627"/>
    <s v="Martin, Lee and Armstrong"/>
    <s v="Open-architected incremental ability"/>
    <n v="1600"/>
    <n v="11108"/>
    <n v="694.25"/>
    <x v="1"/>
    <x v="110"/>
    <n v="72.129870129870127"/>
    <x v="4"/>
    <s v="GBP"/>
    <x v="577"/>
    <n v="1278738000"/>
    <b v="1"/>
    <b v="0"/>
    <x v="0"/>
    <x v="0"/>
  </r>
  <r>
    <n v="628"/>
    <s v="Dunn, Moreno and Green"/>
    <s v="Intuitive object-oriented task-force"/>
    <n v="1900"/>
    <n v="2884"/>
    <n v="151.78947368421052"/>
    <x v="1"/>
    <x v="87"/>
    <n v="30.041666666666668"/>
    <x v="1"/>
    <s v="USD"/>
    <x v="578"/>
    <n v="1286427600"/>
    <b v="0"/>
    <b v="0"/>
    <x v="1"/>
    <x v="7"/>
  </r>
  <r>
    <n v="629"/>
    <s v="Jackson, Martinez and Ray"/>
    <s v="Multi-tiered executive toolset"/>
    <n v="85900"/>
    <n v="55476"/>
    <n v="64.582072176949936"/>
    <x v="0"/>
    <x v="424"/>
    <n v="73.968000000000004"/>
    <x v="1"/>
    <s v="USD"/>
    <x v="579"/>
    <n v="1467954000"/>
    <b v="0"/>
    <b v="1"/>
    <x v="3"/>
    <x v="3"/>
  </r>
  <r>
    <n v="630"/>
    <s v="Patterson-Johnson"/>
    <s v="Grass-roots directional workforce"/>
    <n v="9500"/>
    <n v="5973"/>
    <n v="62.873684210526314"/>
    <x v="3"/>
    <x v="215"/>
    <n v="68.65517241379311"/>
    <x v="1"/>
    <s v="USD"/>
    <x v="580"/>
    <n v="1557637200"/>
    <b v="0"/>
    <b v="1"/>
    <x v="3"/>
    <x v="3"/>
  </r>
  <r>
    <n v="631"/>
    <s v="Carlson-Hernandez"/>
    <s v="Quality-focused real-time solution"/>
    <n v="59200"/>
    <n v="183756"/>
    <n v="310.39864864864865"/>
    <x v="1"/>
    <x v="425"/>
    <n v="59.992164544564154"/>
    <x v="1"/>
    <s v="USD"/>
    <x v="581"/>
    <n v="1553922000"/>
    <b v="0"/>
    <b v="0"/>
    <x v="3"/>
    <x v="3"/>
  </r>
  <r>
    <n v="632"/>
    <s v="Parker PLC"/>
    <s v="Reduced interactive matrix"/>
    <n v="72100"/>
    <n v="30902"/>
    <n v="42.859916782246877"/>
    <x v="2"/>
    <x v="426"/>
    <n v="111.15827338129496"/>
    <x v="1"/>
    <s v="USD"/>
    <x v="582"/>
    <n v="1416463200"/>
    <b v="0"/>
    <b v="0"/>
    <x v="3"/>
    <x v="3"/>
  </r>
  <r>
    <n v="633"/>
    <s v="Yu and Sons"/>
    <s v="Adaptive context-sensitive architecture"/>
    <n v="6700"/>
    <n v="5569"/>
    <n v="83.119402985074629"/>
    <x v="0"/>
    <x v="339"/>
    <n v="53.038095238095238"/>
    <x v="1"/>
    <s v="USD"/>
    <x v="336"/>
    <n v="1447221600"/>
    <b v="0"/>
    <b v="0"/>
    <x v="4"/>
    <x v="10"/>
  </r>
  <r>
    <n v="634"/>
    <s v="Taylor, Johnson and Hernandez"/>
    <s v="Polarized incremental portal"/>
    <n v="118200"/>
    <n v="92824"/>
    <n v="78.531302876480538"/>
    <x v="3"/>
    <x v="427"/>
    <n v="55.985524728588658"/>
    <x v="1"/>
    <s v="USD"/>
    <x v="583"/>
    <n v="1491627600"/>
    <b v="0"/>
    <b v="0"/>
    <x v="4"/>
    <x v="19"/>
  </r>
  <r>
    <n v="635"/>
    <s v="Mack Ltd"/>
    <s v="Reactive regional access"/>
    <n v="139000"/>
    <n v="158590"/>
    <n v="114.09352517985612"/>
    <x v="1"/>
    <x v="428"/>
    <n v="69.986760812003524"/>
    <x v="1"/>
    <s v="USD"/>
    <x v="584"/>
    <n v="1363150800"/>
    <b v="0"/>
    <b v="0"/>
    <x v="4"/>
    <x v="19"/>
  </r>
  <r>
    <n v="636"/>
    <s v="Lamb-Sanders"/>
    <s v="Stand-alone reciprocal frame"/>
    <n v="197700"/>
    <n v="127591"/>
    <n v="64.537683358624179"/>
    <x v="0"/>
    <x v="429"/>
    <n v="48.998079877112133"/>
    <x v="3"/>
    <s v="DKK"/>
    <x v="585"/>
    <n v="1330754400"/>
    <b v="0"/>
    <b v="1"/>
    <x v="4"/>
    <x v="10"/>
  </r>
  <r>
    <n v="637"/>
    <s v="Williams-Ramirez"/>
    <s v="Open-architected 24/7 throughput"/>
    <n v="8500"/>
    <n v="6750"/>
    <n v="79.411764705882348"/>
    <x v="0"/>
    <x v="167"/>
    <n v="103.84615384615384"/>
    <x v="1"/>
    <s v="USD"/>
    <x v="586"/>
    <n v="1479794400"/>
    <b v="0"/>
    <b v="0"/>
    <x v="3"/>
    <x v="3"/>
  </r>
  <r>
    <n v="638"/>
    <s v="Weaver Ltd"/>
    <s v="Monitored 24/7 approach"/>
    <n v="81600"/>
    <n v="9318"/>
    <n v="11.419117647058824"/>
    <x v="0"/>
    <x v="115"/>
    <n v="99.127659574468083"/>
    <x v="1"/>
    <s v="USD"/>
    <x v="587"/>
    <n v="1281243600"/>
    <b v="0"/>
    <b v="1"/>
    <x v="3"/>
    <x v="3"/>
  </r>
  <r>
    <n v="639"/>
    <s v="Barnes-Williams"/>
    <s v="Upgradable explicit forecast"/>
    <n v="8600"/>
    <n v="4832"/>
    <n v="56.186046511627907"/>
    <x v="2"/>
    <x v="430"/>
    <n v="107.37777777777778"/>
    <x v="1"/>
    <s v="USD"/>
    <x v="588"/>
    <n v="1532754000"/>
    <b v="0"/>
    <b v="1"/>
    <x v="4"/>
    <x v="6"/>
  </r>
  <r>
    <n v="640"/>
    <s v="Richardson, Woodward and Hansen"/>
    <s v="Pre-emptive context-sensitive support"/>
    <n v="119800"/>
    <n v="19769"/>
    <n v="16.501669449081803"/>
    <x v="0"/>
    <x v="431"/>
    <n v="76.922178988326849"/>
    <x v="1"/>
    <s v="USD"/>
    <x v="589"/>
    <n v="1453356000"/>
    <b v="0"/>
    <b v="0"/>
    <x v="3"/>
    <x v="3"/>
  </r>
  <r>
    <n v="641"/>
    <s v="Hunt, Barker and Baker"/>
    <s v="Business-focused leadingedge instruction set"/>
    <n v="9400"/>
    <n v="11277"/>
    <n v="119.96808510638297"/>
    <x v="1"/>
    <x v="346"/>
    <n v="58.128865979381445"/>
    <x v="5"/>
    <s v="CHF"/>
    <x v="590"/>
    <n v="1489986000"/>
    <b v="0"/>
    <b v="0"/>
    <x v="3"/>
    <x v="3"/>
  </r>
  <r>
    <n v="642"/>
    <s v="Ramos, Moreno and Lewis"/>
    <s v="Extended multi-state knowledge user"/>
    <n v="9200"/>
    <n v="13382"/>
    <n v="145.45652173913044"/>
    <x v="1"/>
    <x v="30"/>
    <n v="103.73643410852713"/>
    <x v="0"/>
    <s v="CAD"/>
    <x v="591"/>
    <n v="1545804000"/>
    <b v="0"/>
    <b v="0"/>
    <x v="2"/>
    <x v="8"/>
  </r>
  <r>
    <n v="643"/>
    <s v="Harris Inc"/>
    <s v="Future-proofed modular groupware"/>
    <n v="14900"/>
    <n v="32986"/>
    <n v="221.38255033557047"/>
    <x v="1"/>
    <x v="432"/>
    <n v="87.962666666666664"/>
    <x v="1"/>
    <s v="USD"/>
    <x v="592"/>
    <n v="1489899600"/>
    <b v="0"/>
    <b v="0"/>
    <x v="3"/>
    <x v="3"/>
  </r>
  <r>
    <n v="644"/>
    <s v="Peters-Nelson"/>
    <s v="Distributed real-time algorithm"/>
    <n v="169400"/>
    <n v="81984"/>
    <n v="48.396694214876035"/>
    <x v="0"/>
    <x v="433"/>
    <n v="28"/>
    <x v="0"/>
    <s v="CAD"/>
    <x v="593"/>
    <n v="1546495200"/>
    <b v="0"/>
    <b v="0"/>
    <x v="3"/>
    <x v="3"/>
  </r>
  <r>
    <n v="645"/>
    <s v="Ferguson, Murphy and Bright"/>
    <s v="Multi-lateral heuristic throughput"/>
    <n v="192100"/>
    <n v="178483"/>
    <n v="92.911504424778755"/>
    <x v="0"/>
    <x v="434"/>
    <n v="37.999361294443261"/>
    <x v="1"/>
    <s v="USD"/>
    <x v="594"/>
    <n v="1539752400"/>
    <b v="0"/>
    <b v="1"/>
    <x v="1"/>
    <x v="1"/>
  </r>
  <r>
    <n v="646"/>
    <s v="Robinson Group"/>
    <s v="Switchable reciprocal middleware"/>
    <n v="98700"/>
    <n v="87448"/>
    <n v="88.59979736575481"/>
    <x v="0"/>
    <x v="435"/>
    <n v="29.999313893653515"/>
    <x v="1"/>
    <s v="USD"/>
    <x v="595"/>
    <n v="1364101200"/>
    <b v="0"/>
    <b v="0"/>
    <x v="6"/>
    <x v="11"/>
  </r>
  <r>
    <n v="647"/>
    <s v="Jordan-Wolfe"/>
    <s v="Inverse multimedia Graphic Interface"/>
    <n v="4500"/>
    <n v="1863"/>
    <n v="41.4"/>
    <x v="0"/>
    <x v="6"/>
    <n v="103.5"/>
    <x v="1"/>
    <s v="USD"/>
    <x v="596"/>
    <n v="1525323600"/>
    <b v="0"/>
    <b v="0"/>
    <x v="5"/>
    <x v="18"/>
  </r>
  <r>
    <n v="648"/>
    <s v="Vargas-Cox"/>
    <s v="Vision-oriented local contingency"/>
    <n v="98600"/>
    <n v="62174"/>
    <n v="63.056795131845838"/>
    <x v="3"/>
    <x v="419"/>
    <n v="85.994467496542185"/>
    <x v="1"/>
    <s v="USD"/>
    <x v="597"/>
    <n v="1500872400"/>
    <b v="1"/>
    <b v="0"/>
    <x v="0"/>
    <x v="0"/>
  </r>
  <r>
    <n v="649"/>
    <s v="Yang and Sons"/>
    <s v="Reactive 6thgeneration hub"/>
    <n v="121700"/>
    <n v="59003"/>
    <n v="48.482333607230899"/>
    <x v="0"/>
    <x v="436"/>
    <n v="98.011627906976742"/>
    <x v="5"/>
    <s v="CHF"/>
    <x v="598"/>
    <n v="1288501200"/>
    <b v="1"/>
    <b v="1"/>
    <x v="3"/>
    <x v="3"/>
  </r>
  <r>
    <n v="650"/>
    <s v="Wilson, Wilson and Mathis"/>
    <s v="Optional asymmetric success"/>
    <n v="100"/>
    <n v="2"/>
    <n v="2"/>
    <x v="0"/>
    <x v="49"/>
    <n v="2"/>
    <x v="1"/>
    <s v="USD"/>
    <x v="599"/>
    <n v="1407128400"/>
    <b v="0"/>
    <b v="0"/>
    <x v="1"/>
    <x v="17"/>
  </r>
  <r>
    <n v="651"/>
    <s v="Wang, Koch and Weaver"/>
    <s v="Digitized analyzing capacity"/>
    <n v="196700"/>
    <n v="174039"/>
    <n v="88.47941026944585"/>
    <x v="0"/>
    <x v="437"/>
    <n v="44.994570837642193"/>
    <x v="6"/>
    <s v="EUR"/>
    <x v="600"/>
    <n v="1394344800"/>
    <b v="0"/>
    <b v="0"/>
    <x v="4"/>
    <x v="12"/>
  </r>
  <r>
    <n v="652"/>
    <s v="Cisneros Ltd"/>
    <s v="Vision-oriented regional hub"/>
    <n v="10000"/>
    <n v="12684"/>
    <n v="126.84"/>
    <x v="1"/>
    <x v="438"/>
    <n v="31.012224938875306"/>
    <x v="1"/>
    <s v="USD"/>
    <x v="601"/>
    <n v="1474088400"/>
    <b v="0"/>
    <b v="0"/>
    <x v="2"/>
    <x v="2"/>
  </r>
  <r>
    <n v="653"/>
    <s v="Williams-Jones"/>
    <s v="Monitored incremental info-mediaries"/>
    <n v="600"/>
    <n v="14033"/>
    <n v="2338.8333333333335"/>
    <x v="1"/>
    <x v="439"/>
    <n v="59.970085470085472"/>
    <x v="1"/>
    <s v="USD"/>
    <x v="602"/>
    <n v="1460264400"/>
    <b v="0"/>
    <b v="0"/>
    <x v="2"/>
    <x v="2"/>
  </r>
  <r>
    <n v="654"/>
    <s v="Roberts, Hinton and Williams"/>
    <s v="Programmable static middleware"/>
    <n v="35000"/>
    <n v="177936"/>
    <n v="508.38857142857142"/>
    <x v="1"/>
    <x v="440"/>
    <n v="58.9973474801061"/>
    <x v="1"/>
    <s v="USD"/>
    <x v="335"/>
    <n v="1440824400"/>
    <b v="0"/>
    <b v="0"/>
    <x v="1"/>
    <x v="16"/>
  </r>
  <r>
    <n v="655"/>
    <s v="Gonzalez, Williams and Benson"/>
    <s v="Multi-layered bottom-line encryption"/>
    <n v="6900"/>
    <n v="13212"/>
    <n v="191.47826086956522"/>
    <x v="1"/>
    <x v="441"/>
    <n v="50.045454545454547"/>
    <x v="1"/>
    <s v="USD"/>
    <x v="603"/>
    <n v="1489554000"/>
    <b v="1"/>
    <b v="0"/>
    <x v="7"/>
    <x v="14"/>
  </r>
  <r>
    <n v="656"/>
    <s v="Hobbs, Brown and Lee"/>
    <s v="Vision-oriented systematic Graphical User Interface"/>
    <n v="118400"/>
    <n v="49879"/>
    <n v="42.127533783783782"/>
    <x v="0"/>
    <x v="442"/>
    <n v="98.966269841269835"/>
    <x v="2"/>
    <s v="AUD"/>
    <x v="604"/>
    <n v="1514872800"/>
    <b v="0"/>
    <b v="0"/>
    <x v="0"/>
    <x v="0"/>
  </r>
  <r>
    <n v="657"/>
    <s v="Russo, Kim and Mccoy"/>
    <s v="Balanced optimal hardware"/>
    <n v="10000"/>
    <n v="824"/>
    <n v="8.24"/>
    <x v="0"/>
    <x v="443"/>
    <n v="58.857142857142854"/>
    <x v="1"/>
    <s v="USD"/>
    <x v="605"/>
    <n v="1515736800"/>
    <b v="0"/>
    <b v="0"/>
    <x v="4"/>
    <x v="22"/>
  </r>
  <r>
    <n v="658"/>
    <s v="Howell, Myers and Olson"/>
    <s v="Self-enabling mission-critical success"/>
    <n v="52600"/>
    <n v="31594"/>
    <n v="60.064638783269963"/>
    <x v="3"/>
    <x v="444"/>
    <n v="81.010256410256417"/>
    <x v="1"/>
    <s v="USD"/>
    <x v="606"/>
    <n v="1442898000"/>
    <b v="0"/>
    <b v="0"/>
    <x v="1"/>
    <x v="1"/>
  </r>
  <r>
    <n v="659"/>
    <s v="Bailey and Sons"/>
    <s v="Grass-roots dynamic emulation"/>
    <n v="120700"/>
    <n v="57010"/>
    <n v="47.232808616404306"/>
    <x v="0"/>
    <x v="424"/>
    <n v="76.013333333333335"/>
    <x v="4"/>
    <s v="GBP"/>
    <x v="65"/>
    <n v="1296194400"/>
    <b v="0"/>
    <b v="0"/>
    <x v="4"/>
    <x v="4"/>
  </r>
  <r>
    <n v="660"/>
    <s v="Jensen-Brown"/>
    <s v="Fundamental disintermediate matrix"/>
    <n v="9100"/>
    <n v="7438"/>
    <n v="81.736263736263737"/>
    <x v="0"/>
    <x v="385"/>
    <n v="96.597402597402592"/>
    <x v="1"/>
    <s v="USD"/>
    <x v="607"/>
    <n v="1440910800"/>
    <b v="1"/>
    <b v="0"/>
    <x v="3"/>
    <x v="3"/>
  </r>
  <r>
    <n v="661"/>
    <s v="Smith Group"/>
    <s v="Right-sized secondary challenge"/>
    <n v="106800"/>
    <n v="57872"/>
    <n v="54.187265917602993"/>
    <x v="0"/>
    <x v="445"/>
    <n v="76.957446808510639"/>
    <x v="3"/>
    <s v="DKK"/>
    <x v="608"/>
    <n v="1335502800"/>
    <b v="0"/>
    <b v="0"/>
    <x v="1"/>
    <x v="17"/>
  </r>
  <r>
    <n v="662"/>
    <s v="Murphy-Farrell"/>
    <s v="Implemented exuding software"/>
    <n v="9100"/>
    <n v="8906"/>
    <n v="97.868131868131869"/>
    <x v="0"/>
    <x v="54"/>
    <n v="67.984732824427482"/>
    <x v="1"/>
    <s v="USD"/>
    <x v="609"/>
    <n v="1544680800"/>
    <b v="0"/>
    <b v="0"/>
    <x v="3"/>
    <x v="3"/>
  </r>
  <r>
    <n v="663"/>
    <s v="Everett-Wolfe"/>
    <s v="Total optimizing software"/>
    <n v="10000"/>
    <n v="7724"/>
    <n v="77.239999999999995"/>
    <x v="0"/>
    <x v="215"/>
    <n v="88.781609195402297"/>
    <x v="1"/>
    <s v="USD"/>
    <x v="610"/>
    <n v="1288414800"/>
    <b v="0"/>
    <b v="0"/>
    <x v="3"/>
    <x v="3"/>
  </r>
  <r>
    <n v="664"/>
    <s v="Young PLC"/>
    <s v="Optional maximized attitude"/>
    <n v="79400"/>
    <n v="26571"/>
    <n v="33.464735516372798"/>
    <x v="0"/>
    <x v="446"/>
    <n v="24.99623706491063"/>
    <x v="1"/>
    <s v="USD"/>
    <x v="541"/>
    <n v="1330581600"/>
    <b v="0"/>
    <b v="0"/>
    <x v="1"/>
    <x v="17"/>
  </r>
  <r>
    <n v="665"/>
    <s v="Park-Goodman"/>
    <s v="Customer-focused impactful extranet"/>
    <n v="5100"/>
    <n v="12219"/>
    <n v="239.58823529411765"/>
    <x v="1"/>
    <x v="447"/>
    <n v="44.922794117647058"/>
    <x v="1"/>
    <s v="USD"/>
    <x v="611"/>
    <n v="1311397200"/>
    <b v="0"/>
    <b v="1"/>
    <x v="4"/>
    <x v="4"/>
  </r>
  <r>
    <n v="666"/>
    <s v="York, Barr and Grant"/>
    <s v="Cloned bottom-line success"/>
    <n v="3100"/>
    <n v="1985"/>
    <n v="64.032258064516128"/>
    <x v="3"/>
    <x v="270"/>
    <n v="79.400000000000006"/>
    <x v="1"/>
    <s v="USD"/>
    <x v="612"/>
    <n v="1378357200"/>
    <b v="0"/>
    <b v="1"/>
    <x v="3"/>
    <x v="3"/>
  </r>
  <r>
    <n v="667"/>
    <s v="Little Ltd"/>
    <s v="Decentralized bandwidth-monitored ability"/>
    <n v="6900"/>
    <n v="12155"/>
    <n v="176.15942028985506"/>
    <x v="1"/>
    <x v="448"/>
    <n v="29.009546539379475"/>
    <x v="1"/>
    <s v="USD"/>
    <x v="613"/>
    <n v="1411102800"/>
    <b v="0"/>
    <b v="0"/>
    <x v="8"/>
    <x v="23"/>
  </r>
  <r>
    <n v="668"/>
    <s v="Brown and Sons"/>
    <s v="Programmable leadingedge budgetary management"/>
    <n v="27500"/>
    <n v="5593"/>
    <n v="20.33818181818182"/>
    <x v="0"/>
    <x v="70"/>
    <n v="73.59210526315789"/>
    <x v="1"/>
    <s v="USD"/>
    <x v="614"/>
    <n v="1344834000"/>
    <b v="0"/>
    <b v="0"/>
    <x v="3"/>
    <x v="3"/>
  </r>
  <r>
    <n v="669"/>
    <s v="Payne, Garrett and Thomas"/>
    <s v="Upgradable bi-directional concept"/>
    <n v="48800"/>
    <n v="175020"/>
    <n v="358.64754098360658"/>
    <x v="1"/>
    <x v="449"/>
    <n v="107.97038864898211"/>
    <x v="6"/>
    <s v="EUR"/>
    <x v="615"/>
    <n v="1499230800"/>
    <b v="0"/>
    <b v="0"/>
    <x v="3"/>
    <x v="3"/>
  </r>
  <r>
    <n v="670"/>
    <s v="Robinson Group"/>
    <s v="Re-contextualized homogeneous flexibility"/>
    <n v="16200"/>
    <n v="75955"/>
    <n v="468.85802469135803"/>
    <x v="1"/>
    <x v="450"/>
    <n v="68.987284287011803"/>
    <x v="1"/>
    <s v="USD"/>
    <x v="90"/>
    <n v="1457416800"/>
    <b v="0"/>
    <b v="0"/>
    <x v="1"/>
    <x v="7"/>
  </r>
  <r>
    <n v="671"/>
    <s v="Robinson-Kelly"/>
    <s v="Monitored bi-directional standardization"/>
    <n v="97600"/>
    <n v="119127"/>
    <n v="122.0563524590164"/>
    <x v="1"/>
    <x v="451"/>
    <n v="111.02236719478098"/>
    <x v="1"/>
    <s v="USD"/>
    <x v="616"/>
    <n v="1280898000"/>
    <b v="0"/>
    <b v="1"/>
    <x v="3"/>
    <x v="3"/>
  </r>
  <r>
    <n v="672"/>
    <s v="Kelly-Colon"/>
    <s v="Stand-alone grid-enabled leverage"/>
    <n v="197900"/>
    <n v="110689"/>
    <n v="55.931783729156137"/>
    <x v="0"/>
    <x v="452"/>
    <n v="24.997515808491418"/>
    <x v="2"/>
    <s v="AUD"/>
    <x v="617"/>
    <n v="1522472400"/>
    <b v="0"/>
    <b v="0"/>
    <x v="3"/>
    <x v="3"/>
  </r>
  <r>
    <n v="673"/>
    <s v="Turner, Scott and Gentry"/>
    <s v="Assimilated regional groupware"/>
    <n v="5600"/>
    <n v="2445"/>
    <n v="43.660714285714285"/>
    <x v="0"/>
    <x v="125"/>
    <n v="42.155172413793103"/>
    <x v="6"/>
    <s v="EUR"/>
    <x v="618"/>
    <n v="1462510800"/>
    <b v="0"/>
    <b v="0"/>
    <x v="1"/>
    <x v="7"/>
  </r>
  <r>
    <n v="674"/>
    <s v="Sanchez Ltd"/>
    <s v="Up-sized 24hour instruction set"/>
    <n v="170700"/>
    <n v="57250"/>
    <n v="33.538371411833623"/>
    <x v="3"/>
    <x v="453"/>
    <n v="47.003284072249592"/>
    <x v="1"/>
    <s v="USD"/>
    <x v="619"/>
    <n v="1317790800"/>
    <b v="0"/>
    <b v="0"/>
    <x v="7"/>
    <x v="14"/>
  </r>
  <r>
    <n v="675"/>
    <s v="Giles-Smith"/>
    <s v="Right-sized web-enabled intranet"/>
    <n v="9700"/>
    <n v="11929"/>
    <n v="122.97938144329896"/>
    <x v="1"/>
    <x v="269"/>
    <n v="36.0392749244713"/>
    <x v="1"/>
    <s v="USD"/>
    <x v="620"/>
    <n v="1568782800"/>
    <b v="0"/>
    <b v="0"/>
    <x v="8"/>
    <x v="23"/>
  </r>
  <r>
    <n v="676"/>
    <s v="Thompson-Moreno"/>
    <s v="Expanded needs-based orchestration"/>
    <n v="62300"/>
    <n v="118214"/>
    <n v="189.74959871589084"/>
    <x v="1"/>
    <x v="454"/>
    <n v="101.03760683760684"/>
    <x v="1"/>
    <s v="USD"/>
    <x v="621"/>
    <n v="1349413200"/>
    <b v="0"/>
    <b v="0"/>
    <x v="7"/>
    <x v="14"/>
  </r>
  <r>
    <n v="677"/>
    <s v="Murphy-Fox"/>
    <s v="Organic system-worthy orchestration"/>
    <n v="5300"/>
    <n v="4432"/>
    <n v="83.622641509433961"/>
    <x v="0"/>
    <x v="41"/>
    <n v="39.927927927927925"/>
    <x v="1"/>
    <s v="USD"/>
    <x v="622"/>
    <n v="1472446800"/>
    <b v="0"/>
    <b v="0"/>
    <x v="5"/>
    <x v="13"/>
  </r>
  <r>
    <n v="678"/>
    <s v="Rodriguez-Patterson"/>
    <s v="Inverse static standardization"/>
    <n v="99500"/>
    <n v="17879"/>
    <n v="17.968844221105527"/>
    <x v="3"/>
    <x v="455"/>
    <n v="83.158139534883716"/>
    <x v="1"/>
    <s v="USD"/>
    <x v="35"/>
    <n v="1548050400"/>
    <b v="0"/>
    <b v="0"/>
    <x v="4"/>
    <x v="6"/>
  </r>
  <r>
    <n v="679"/>
    <s v="Davis Ltd"/>
    <s v="Synchronized motivating solution"/>
    <n v="1400"/>
    <n v="14511"/>
    <n v="1036.5"/>
    <x v="1"/>
    <x v="456"/>
    <n v="39.97520661157025"/>
    <x v="1"/>
    <s v="USD"/>
    <x v="623"/>
    <n v="1571806800"/>
    <b v="0"/>
    <b v="1"/>
    <x v="0"/>
    <x v="0"/>
  </r>
  <r>
    <n v="680"/>
    <s v="Nelson-Valdez"/>
    <s v="Open-source 4thgeneration open system"/>
    <n v="145600"/>
    <n v="141822"/>
    <n v="97.405219780219781"/>
    <x v="0"/>
    <x v="457"/>
    <n v="47.993908629441627"/>
    <x v="1"/>
    <s v="USD"/>
    <x v="624"/>
    <n v="1576476000"/>
    <b v="0"/>
    <b v="1"/>
    <x v="6"/>
    <x v="20"/>
  </r>
  <r>
    <n v="681"/>
    <s v="Kelly PLC"/>
    <s v="Decentralized context-sensitive superstructure"/>
    <n v="184100"/>
    <n v="159037"/>
    <n v="86.386203150461711"/>
    <x v="0"/>
    <x v="458"/>
    <n v="95.978877489438744"/>
    <x v="1"/>
    <s v="USD"/>
    <x v="625"/>
    <n v="1324965600"/>
    <b v="0"/>
    <b v="0"/>
    <x v="3"/>
    <x v="3"/>
  </r>
  <r>
    <n v="682"/>
    <s v="Nguyen and Sons"/>
    <s v="Compatible 5thgeneration concept"/>
    <n v="5400"/>
    <n v="8109"/>
    <n v="150.16666666666666"/>
    <x v="1"/>
    <x v="459"/>
    <n v="78.728155339805824"/>
    <x v="1"/>
    <s v="USD"/>
    <x v="626"/>
    <n v="1387519200"/>
    <b v="0"/>
    <b v="0"/>
    <x v="3"/>
    <x v="3"/>
  </r>
  <r>
    <n v="683"/>
    <s v="Jones PLC"/>
    <s v="Virtual systemic intranet"/>
    <n v="2300"/>
    <n v="8244"/>
    <n v="358.43478260869563"/>
    <x v="1"/>
    <x v="98"/>
    <n v="56.081632653061227"/>
    <x v="1"/>
    <s v="USD"/>
    <x v="627"/>
    <n v="1537246800"/>
    <b v="0"/>
    <b v="0"/>
    <x v="3"/>
    <x v="3"/>
  </r>
  <r>
    <n v="684"/>
    <s v="Gilmore LLC"/>
    <s v="Optimized systemic algorithm"/>
    <n v="1400"/>
    <n v="7600"/>
    <n v="542.85714285714289"/>
    <x v="1"/>
    <x v="460"/>
    <n v="69.090909090909093"/>
    <x v="0"/>
    <s v="CAD"/>
    <x v="628"/>
    <n v="1279515600"/>
    <b v="0"/>
    <b v="0"/>
    <x v="5"/>
    <x v="9"/>
  </r>
  <r>
    <n v="685"/>
    <s v="Lee-Cobb"/>
    <s v="Customizable homogeneous firmware"/>
    <n v="140000"/>
    <n v="94501"/>
    <n v="67.500714285714281"/>
    <x v="0"/>
    <x v="461"/>
    <n v="102.05291576673866"/>
    <x v="0"/>
    <s v="CAD"/>
    <x v="629"/>
    <n v="1442379600"/>
    <b v="0"/>
    <b v="0"/>
    <x v="3"/>
    <x v="3"/>
  </r>
  <r>
    <n v="686"/>
    <s v="Jones, Wiley and Robbins"/>
    <s v="Front-line cohesive extranet"/>
    <n v="7500"/>
    <n v="14381"/>
    <n v="191.74666666666667"/>
    <x v="1"/>
    <x v="38"/>
    <n v="107.32089552238806"/>
    <x v="1"/>
    <s v="USD"/>
    <x v="630"/>
    <n v="1523077200"/>
    <b v="0"/>
    <b v="0"/>
    <x v="2"/>
    <x v="8"/>
  </r>
  <r>
    <n v="687"/>
    <s v="Martin, Gates and Holt"/>
    <s v="Distributed holistic neural-net"/>
    <n v="1500"/>
    <n v="13980"/>
    <n v="932"/>
    <x v="1"/>
    <x v="462"/>
    <n v="51.970260223048328"/>
    <x v="1"/>
    <s v="USD"/>
    <x v="631"/>
    <n v="1489554000"/>
    <b v="0"/>
    <b v="0"/>
    <x v="3"/>
    <x v="3"/>
  </r>
  <r>
    <n v="688"/>
    <s v="Bowen, Davies and Burns"/>
    <s v="Devolved client-server monitoring"/>
    <n v="2900"/>
    <n v="12449"/>
    <n v="429.27586206896552"/>
    <x v="1"/>
    <x v="463"/>
    <n v="71.137142857142862"/>
    <x v="1"/>
    <s v="USD"/>
    <x v="632"/>
    <n v="1548482400"/>
    <b v="0"/>
    <b v="1"/>
    <x v="4"/>
    <x v="19"/>
  </r>
  <r>
    <n v="689"/>
    <s v="Nguyen Inc"/>
    <s v="Seamless directional capacity"/>
    <n v="7300"/>
    <n v="7348"/>
    <n v="100.65753424657534"/>
    <x v="1"/>
    <x v="464"/>
    <n v="106.49275362318841"/>
    <x v="1"/>
    <s v="USD"/>
    <x v="633"/>
    <n v="1384063200"/>
    <b v="0"/>
    <b v="0"/>
    <x v="2"/>
    <x v="2"/>
  </r>
  <r>
    <n v="690"/>
    <s v="Walsh-Watts"/>
    <s v="Polarized actuating implementation"/>
    <n v="3600"/>
    <n v="8158"/>
    <n v="226.61111111111111"/>
    <x v="1"/>
    <x v="257"/>
    <n v="42.93684210526316"/>
    <x v="1"/>
    <s v="USD"/>
    <x v="634"/>
    <n v="1322892000"/>
    <b v="0"/>
    <b v="1"/>
    <x v="4"/>
    <x v="4"/>
  </r>
  <r>
    <n v="691"/>
    <s v="Ray, Li and Li"/>
    <s v="Front-line disintermediate hub"/>
    <n v="5000"/>
    <n v="7119"/>
    <n v="142.38"/>
    <x v="1"/>
    <x v="465"/>
    <n v="30.037974683544302"/>
    <x v="1"/>
    <s v="USD"/>
    <x v="635"/>
    <n v="1350709200"/>
    <b v="1"/>
    <b v="1"/>
    <x v="4"/>
    <x v="4"/>
  </r>
  <r>
    <n v="692"/>
    <s v="Murray Ltd"/>
    <s v="Decentralized 4thgeneration challenge"/>
    <n v="6000"/>
    <n v="5438"/>
    <n v="90.63333333333334"/>
    <x v="0"/>
    <x v="385"/>
    <n v="70.623376623376629"/>
    <x v="4"/>
    <s v="GBP"/>
    <x v="636"/>
    <n v="1564203600"/>
    <b v="0"/>
    <b v="0"/>
    <x v="1"/>
    <x v="1"/>
  </r>
  <r>
    <n v="693"/>
    <s v="Bradford-Silva"/>
    <s v="Reverse-engineered composite hierarchy"/>
    <n v="180400"/>
    <n v="115396"/>
    <n v="63.966740576496676"/>
    <x v="0"/>
    <x v="466"/>
    <n v="66.016018306636155"/>
    <x v="1"/>
    <s v="USD"/>
    <x v="637"/>
    <n v="1509685200"/>
    <b v="0"/>
    <b v="0"/>
    <x v="3"/>
    <x v="3"/>
  </r>
  <r>
    <n v="694"/>
    <s v="Mora-Bradley"/>
    <s v="Programmable tangible ability"/>
    <n v="9100"/>
    <n v="7656"/>
    <n v="84.131868131868131"/>
    <x v="0"/>
    <x v="467"/>
    <n v="96.911392405063296"/>
    <x v="1"/>
    <s v="USD"/>
    <x v="638"/>
    <n v="1514959200"/>
    <b v="0"/>
    <b v="0"/>
    <x v="3"/>
    <x v="3"/>
  </r>
  <r>
    <n v="695"/>
    <s v="Cardenas, Thompson and Carey"/>
    <s v="Configurable full-range emulation"/>
    <n v="9200"/>
    <n v="12322"/>
    <n v="133.93478260869566"/>
    <x v="1"/>
    <x v="468"/>
    <n v="62.867346938775512"/>
    <x v="6"/>
    <s v="EUR"/>
    <x v="639"/>
    <n v="1448863200"/>
    <b v="1"/>
    <b v="0"/>
    <x v="1"/>
    <x v="1"/>
  </r>
  <r>
    <n v="696"/>
    <s v="Lopez, Reid and Johnson"/>
    <s v="Total real-time hardware"/>
    <n v="164100"/>
    <n v="96888"/>
    <n v="59.042047531992687"/>
    <x v="0"/>
    <x v="469"/>
    <n v="108.98537682789652"/>
    <x v="1"/>
    <s v="USD"/>
    <x v="640"/>
    <n v="1429592400"/>
    <b v="0"/>
    <b v="1"/>
    <x v="3"/>
    <x v="3"/>
  </r>
  <r>
    <n v="697"/>
    <s v="Fox-Williams"/>
    <s v="Profound system-worthy functionalities"/>
    <n v="128900"/>
    <n v="196960"/>
    <n v="152.80062063615205"/>
    <x v="1"/>
    <x v="470"/>
    <n v="26.999314599040439"/>
    <x v="1"/>
    <s v="USD"/>
    <x v="641"/>
    <n v="1522645200"/>
    <b v="0"/>
    <b v="0"/>
    <x v="1"/>
    <x v="5"/>
  </r>
  <r>
    <n v="698"/>
    <s v="Taylor, Wood and Taylor"/>
    <s v="Cloned hybrid focus group"/>
    <n v="42100"/>
    <n v="188057"/>
    <n v="446.69121140142516"/>
    <x v="1"/>
    <x v="471"/>
    <n v="65.004147943311438"/>
    <x v="0"/>
    <s v="CAD"/>
    <x v="642"/>
    <n v="1323324000"/>
    <b v="0"/>
    <b v="0"/>
    <x v="2"/>
    <x v="8"/>
  </r>
  <r>
    <n v="699"/>
    <s v="King Inc"/>
    <s v="Ergonomic dedicated focus group"/>
    <n v="7400"/>
    <n v="6245"/>
    <n v="84.391891891891888"/>
    <x v="0"/>
    <x v="75"/>
    <n v="111.51785714285714"/>
    <x v="1"/>
    <s v="USD"/>
    <x v="230"/>
    <n v="1561525200"/>
    <b v="0"/>
    <b v="0"/>
    <x v="4"/>
    <x v="6"/>
  </r>
  <r>
    <n v="700"/>
    <s v="Cole, Petty and Cameron"/>
    <s v="Realigned zero administration paradigm"/>
    <n v="100"/>
    <n v="3"/>
    <n v="3"/>
    <x v="0"/>
    <x v="49"/>
    <n v="3"/>
    <x v="1"/>
    <s v="USD"/>
    <x v="67"/>
    <n v="1265695200"/>
    <b v="0"/>
    <b v="0"/>
    <x v="2"/>
    <x v="8"/>
  </r>
  <r>
    <n v="701"/>
    <s v="Mcclain LLC"/>
    <s v="Open-source multi-tasking methodology"/>
    <n v="52000"/>
    <n v="91014"/>
    <n v="175.02692307692308"/>
    <x v="1"/>
    <x v="472"/>
    <n v="110.99268292682927"/>
    <x v="1"/>
    <s v="USD"/>
    <x v="643"/>
    <n v="1301806800"/>
    <b v="1"/>
    <b v="0"/>
    <x v="3"/>
    <x v="3"/>
  </r>
  <r>
    <n v="702"/>
    <s v="Sims-Gross"/>
    <s v="Object-based attitude-oriented analyzer"/>
    <n v="8700"/>
    <n v="4710"/>
    <n v="54.137931034482762"/>
    <x v="0"/>
    <x v="100"/>
    <n v="56.746987951807228"/>
    <x v="1"/>
    <s v="USD"/>
    <x v="644"/>
    <n v="1374901200"/>
    <b v="0"/>
    <b v="0"/>
    <x v="2"/>
    <x v="8"/>
  </r>
  <r>
    <n v="703"/>
    <s v="Perez Group"/>
    <s v="Cross-platform tertiary hub"/>
    <n v="63400"/>
    <n v="197728"/>
    <n v="311.87381703470032"/>
    <x v="1"/>
    <x v="473"/>
    <n v="97.020608439646708"/>
    <x v="1"/>
    <s v="USD"/>
    <x v="645"/>
    <n v="1336453200"/>
    <b v="1"/>
    <b v="1"/>
    <x v="5"/>
    <x v="18"/>
  </r>
  <r>
    <n v="704"/>
    <s v="Haynes-Williams"/>
    <s v="Seamless clear-thinking artificial intelligence"/>
    <n v="8700"/>
    <n v="10682"/>
    <n v="122.7816091954023"/>
    <x v="1"/>
    <x v="220"/>
    <n v="92.08620689655173"/>
    <x v="1"/>
    <s v="USD"/>
    <x v="646"/>
    <n v="1468904400"/>
    <b v="0"/>
    <b v="0"/>
    <x v="4"/>
    <x v="10"/>
  </r>
  <r>
    <n v="705"/>
    <s v="Ford LLC"/>
    <s v="Centralized tangible success"/>
    <n v="169700"/>
    <n v="168048"/>
    <n v="99.026517383618156"/>
    <x v="0"/>
    <x v="474"/>
    <n v="82.986666666666665"/>
    <x v="4"/>
    <s v="GBP"/>
    <x v="626"/>
    <n v="1387087200"/>
    <b v="0"/>
    <b v="0"/>
    <x v="5"/>
    <x v="9"/>
  </r>
  <r>
    <n v="706"/>
    <s v="Moreno Ltd"/>
    <s v="Customer-focused multimedia methodology"/>
    <n v="108400"/>
    <n v="138586"/>
    <n v="127.84686346863468"/>
    <x v="1"/>
    <x v="475"/>
    <n v="103.03791821561339"/>
    <x v="2"/>
    <s v="AUD"/>
    <x v="647"/>
    <n v="1547445600"/>
    <b v="0"/>
    <b v="1"/>
    <x v="2"/>
    <x v="2"/>
  </r>
  <r>
    <n v="707"/>
    <s v="Moore, Cook and Wright"/>
    <s v="Visionary maximized Local Area Network"/>
    <n v="7300"/>
    <n v="11579"/>
    <n v="158.61643835616439"/>
    <x v="1"/>
    <x v="170"/>
    <n v="68.922619047619051"/>
    <x v="1"/>
    <s v="USD"/>
    <x v="159"/>
    <n v="1547359200"/>
    <b v="0"/>
    <b v="0"/>
    <x v="4"/>
    <x v="6"/>
  </r>
  <r>
    <n v="708"/>
    <s v="Ortega LLC"/>
    <s v="Secured bifurcated intranet"/>
    <n v="1700"/>
    <n v="12020"/>
    <n v="707.05882352941171"/>
    <x v="1"/>
    <x v="231"/>
    <n v="87.737226277372258"/>
    <x v="5"/>
    <s v="CHF"/>
    <x v="648"/>
    <n v="1496293200"/>
    <b v="0"/>
    <b v="0"/>
    <x v="3"/>
    <x v="3"/>
  </r>
  <r>
    <n v="709"/>
    <s v="Silva, Walker and Martin"/>
    <s v="Grass-roots 4thgeneration product"/>
    <n v="9800"/>
    <n v="13954"/>
    <n v="142.38775510204081"/>
    <x v="1"/>
    <x v="129"/>
    <n v="75.021505376344081"/>
    <x v="6"/>
    <s v="EUR"/>
    <x v="267"/>
    <n v="1335416400"/>
    <b v="0"/>
    <b v="0"/>
    <x v="3"/>
    <x v="3"/>
  </r>
  <r>
    <n v="710"/>
    <s v="Huynh, Gallegos and Mills"/>
    <s v="Reduced next generation info-mediaries"/>
    <n v="4300"/>
    <n v="6358"/>
    <n v="147.86046511627907"/>
    <x v="1"/>
    <x v="476"/>
    <n v="50.863999999999997"/>
    <x v="1"/>
    <s v="USD"/>
    <x v="649"/>
    <n v="1532149200"/>
    <b v="0"/>
    <b v="1"/>
    <x v="3"/>
    <x v="3"/>
  </r>
  <r>
    <n v="711"/>
    <s v="Anderson LLC"/>
    <s v="Customizable full-range artificial intelligence"/>
    <n v="6200"/>
    <n v="1260"/>
    <n v="20.322580645161292"/>
    <x v="0"/>
    <x v="443"/>
    <n v="90"/>
    <x v="6"/>
    <s v="EUR"/>
    <x v="248"/>
    <n v="1453788000"/>
    <b v="1"/>
    <b v="1"/>
    <x v="3"/>
    <x v="3"/>
  </r>
  <r>
    <n v="712"/>
    <s v="Garza-Bryant"/>
    <s v="Programmable leadingedge contingency"/>
    <n v="800"/>
    <n v="14725"/>
    <n v="1840.625"/>
    <x v="1"/>
    <x v="381"/>
    <n v="72.896039603960389"/>
    <x v="1"/>
    <s v="USD"/>
    <x v="571"/>
    <n v="1471496400"/>
    <b v="0"/>
    <b v="0"/>
    <x v="3"/>
    <x v="3"/>
  </r>
  <r>
    <n v="713"/>
    <s v="Mays LLC"/>
    <s v="Multi-layered global groupware"/>
    <n v="6900"/>
    <n v="11174"/>
    <n v="161.94202898550725"/>
    <x v="1"/>
    <x v="459"/>
    <n v="108.48543689320388"/>
    <x v="1"/>
    <s v="USD"/>
    <x v="650"/>
    <n v="1472878800"/>
    <b v="0"/>
    <b v="0"/>
    <x v="5"/>
    <x v="15"/>
  </r>
  <r>
    <n v="714"/>
    <s v="Evans-Jones"/>
    <s v="Switchable methodical superstructure"/>
    <n v="38500"/>
    <n v="182036"/>
    <n v="472.82077922077923"/>
    <x v="1"/>
    <x v="477"/>
    <n v="101.98095238095237"/>
    <x v="1"/>
    <s v="USD"/>
    <x v="1"/>
    <n v="1408510800"/>
    <b v="0"/>
    <b v="0"/>
    <x v="1"/>
    <x v="1"/>
  </r>
  <r>
    <n v="715"/>
    <s v="Fischer, Torres and Walker"/>
    <s v="Expanded even-keeled portal"/>
    <n v="118000"/>
    <n v="28870"/>
    <n v="24.466101694915253"/>
    <x v="0"/>
    <x v="478"/>
    <n v="44.009146341463413"/>
    <x v="1"/>
    <s v="USD"/>
    <x v="651"/>
    <n v="1281589200"/>
    <b v="0"/>
    <b v="0"/>
    <x v="6"/>
    <x v="20"/>
  </r>
  <r>
    <n v="716"/>
    <s v="Tapia, Kramer and Hicks"/>
    <s v="Advanced modular moderator"/>
    <n v="2000"/>
    <n v="10353"/>
    <n v="517.65"/>
    <x v="1"/>
    <x v="144"/>
    <n v="65.942675159235662"/>
    <x v="1"/>
    <s v="USD"/>
    <x v="652"/>
    <n v="1375851600"/>
    <b v="0"/>
    <b v="1"/>
    <x v="3"/>
    <x v="3"/>
  </r>
  <r>
    <n v="717"/>
    <s v="Barnes, Wilcox and Riley"/>
    <s v="Reverse-engineered well-modulated ability"/>
    <n v="5600"/>
    <n v="13868"/>
    <n v="247.64285714285714"/>
    <x v="1"/>
    <x v="479"/>
    <n v="24.987387387387386"/>
    <x v="1"/>
    <s v="USD"/>
    <x v="653"/>
    <n v="1315803600"/>
    <b v="0"/>
    <b v="0"/>
    <x v="4"/>
    <x v="4"/>
  </r>
  <r>
    <n v="718"/>
    <s v="Reyes PLC"/>
    <s v="Expanded optimal pricing structure"/>
    <n v="8300"/>
    <n v="8317"/>
    <n v="100.20481927710843"/>
    <x v="1"/>
    <x v="480"/>
    <n v="28.003367003367003"/>
    <x v="1"/>
    <s v="USD"/>
    <x v="654"/>
    <n v="1373691600"/>
    <b v="0"/>
    <b v="0"/>
    <x v="2"/>
    <x v="8"/>
  </r>
  <r>
    <n v="719"/>
    <s v="Pace, Simpson and Watkins"/>
    <s v="Down-sized uniform ability"/>
    <n v="6900"/>
    <n v="10557"/>
    <n v="153"/>
    <x v="1"/>
    <x v="300"/>
    <n v="85.829268292682926"/>
    <x v="1"/>
    <s v="USD"/>
    <x v="655"/>
    <n v="1339218000"/>
    <b v="0"/>
    <b v="0"/>
    <x v="5"/>
    <x v="13"/>
  </r>
  <r>
    <n v="720"/>
    <s v="Valenzuela, Davidson and Castro"/>
    <s v="Multi-layered upward-trending conglomeration"/>
    <n v="8700"/>
    <n v="3227"/>
    <n v="37.091954022988503"/>
    <x v="3"/>
    <x v="63"/>
    <n v="84.921052631578945"/>
    <x v="3"/>
    <s v="DKK"/>
    <x v="656"/>
    <n v="1520402400"/>
    <b v="0"/>
    <b v="1"/>
    <x v="3"/>
    <x v="3"/>
  </r>
  <r>
    <n v="721"/>
    <s v="Dominguez-Owens"/>
    <s v="Open-architected systematic intranet"/>
    <n v="123600"/>
    <n v="5429"/>
    <n v="4.3923948220064721"/>
    <x v="3"/>
    <x v="101"/>
    <n v="90.483333333333334"/>
    <x v="1"/>
    <s v="USD"/>
    <x v="657"/>
    <n v="1523336400"/>
    <b v="0"/>
    <b v="0"/>
    <x v="1"/>
    <x v="1"/>
  </r>
  <r>
    <n v="722"/>
    <s v="Thomas-Simmons"/>
    <s v="Proactive 24hour frame"/>
    <n v="48500"/>
    <n v="75906"/>
    <n v="156.50721649484535"/>
    <x v="1"/>
    <x v="481"/>
    <n v="25.00197628458498"/>
    <x v="1"/>
    <s v="USD"/>
    <x v="265"/>
    <n v="1512280800"/>
    <b v="0"/>
    <b v="0"/>
    <x v="4"/>
    <x v="4"/>
  </r>
  <r>
    <n v="723"/>
    <s v="Beck-Knight"/>
    <s v="Exclusive fresh-thinking model"/>
    <n v="4900"/>
    <n v="13250"/>
    <n v="270.40816326530614"/>
    <x v="1"/>
    <x v="358"/>
    <n v="92.013888888888886"/>
    <x v="2"/>
    <s v="AUD"/>
    <x v="658"/>
    <n v="1458709200"/>
    <b v="0"/>
    <b v="0"/>
    <x v="3"/>
    <x v="3"/>
  </r>
  <r>
    <n v="724"/>
    <s v="Mccoy Ltd"/>
    <s v="Business-focused encompassing intranet"/>
    <n v="8400"/>
    <n v="11261"/>
    <n v="134.0595238095238"/>
    <x v="1"/>
    <x v="246"/>
    <n v="93.066115702479337"/>
    <x v="4"/>
    <s v="GBP"/>
    <x v="659"/>
    <n v="1414126800"/>
    <b v="0"/>
    <b v="1"/>
    <x v="3"/>
    <x v="3"/>
  </r>
  <r>
    <n v="725"/>
    <s v="Dawson-Tyler"/>
    <s v="Optional 6thgeneration access"/>
    <n v="193200"/>
    <n v="97369"/>
    <n v="50.398033126293996"/>
    <x v="0"/>
    <x v="482"/>
    <n v="61.008145363408524"/>
    <x v="1"/>
    <s v="USD"/>
    <x v="660"/>
    <n v="1416204000"/>
    <b v="0"/>
    <b v="0"/>
    <x v="6"/>
    <x v="20"/>
  </r>
  <r>
    <n v="726"/>
    <s v="Johns-Thomas"/>
    <s v="Realigned web-enabled functionalities"/>
    <n v="54300"/>
    <n v="48227"/>
    <n v="88.815837937384899"/>
    <x v="3"/>
    <x v="168"/>
    <n v="92.036259541984734"/>
    <x v="1"/>
    <s v="USD"/>
    <x v="661"/>
    <n v="1288501200"/>
    <b v="0"/>
    <b v="1"/>
    <x v="3"/>
    <x v="3"/>
  </r>
  <r>
    <n v="727"/>
    <s v="Quinn, Cruz and Schmidt"/>
    <s v="Enterprise-wide multimedia software"/>
    <n v="8900"/>
    <n v="14685"/>
    <n v="165"/>
    <x v="1"/>
    <x v="483"/>
    <n v="81.132596685082873"/>
    <x v="1"/>
    <s v="USD"/>
    <x v="4"/>
    <n v="1552971600"/>
    <b v="0"/>
    <b v="0"/>
    <x v="2"/>
    <x v="2"/>
  </r>
  <r>
    <n v="728"/>
    <s v="Stewart Inc"/>
    <s v="Versatile mission-critical knowledgebase"/>
    <n v="4200"/>
    <n v="735"/>
    <n v="17.5"/>
    <x v="0"/>
    <x v="234"/>
    <n v="73.5"/>
    <x v="1"/>
    <s v="USD"/>
    <x v="662"/>
    <n v="1465102800"/>
    <b v="0"/>
    <b v="0"/>
    <x v="3"/>
    <x v="3"/>
  </r>
  <r>
    <n v="729"/>
    <s v="Moore Group"/>
    <s v="Multi-lateral object-oriented open system"/>
    <n v="5600"/>
    <n v="10397"/>
    <n v="185.66071428571428"/>
    <x v="1"/>
    <x v="393"/>
    <n v="85.221311475409834"/>
    <x v="1"/>
    <s v="USD"/>
    <x v="663"/>
    <n v="1360130400"/>
    <b v="0"/>
    <b v="0"/>
    <x v="4"/>
    <x v="6"/>
  </r>
  <r>
    <n v="730"/>
    <s v="Carson PLC"/>
    <s v="Visionary system-worthy attitude"/>
    <n v="28800"/>
    <n v="118847"/>
    <n v="412.66319444444446"/>
    <x v="1"/>
    <x v="130"/>
    <n v="110.96825396825396"/>
    <x v="0"/>
    <s v="CAD"/>
    <x v="664"/>
    <n v="1432875600"/>
    <b v="0"/>
    <b v="0"/>
    <x v="2"/>
    <x v="8"/>
  </r>
  <r>
    <n v="731"/>
    <s v="Cruz, Hall and Mason"/>
    <s v="Synergized content-based hierarchy"/>
    <n v="8000"/>
    <n v="7220"/>
    <n v="90.25"/>
    <x v="3"/>
    <x v="319"/>
    <n v="32.968036529680369"/>
    <x v="1"/>
    <s v="USD"/>
    <x v="665"/>
    <n v="1500872400"/>
    <b v="0"/>
    <b v="0"/>
    <x v="2"/>
    <x v="2"/>
  </r>
  <r>
    <n v="732"/>
    <s v="Glass, Baker and Jones"/>
    <s v="Business-focused 24hour access"/>
    <n v="117000"/>
    <n v="107622"/>
    <n v="91.984615384615381"/>
    <x v="0"/>
    <x v="484"/>
    <n v="96.005352363960753"/>
    <x v="1"/>
    <s v="USD"/>
    <x v="666"/>
    <n v="1492146000"/>
    <b v="0"/>
    <b v="1"/>
    <x v="1"/>
    <x v="1"/>
  </r>
  <r>
    <n v="733"/>
    <s v="Marquez-Kerr"/>
    <s v="Automated hybrid orchestration"/>
    <n v="15800"/>
    <n v="83267"/>
    <n v="527.00632911392404"/>
    <x v="1"/>
    <x v="485"/>
    <n v="84.96632653061225"/>
    <x v="1"/>
    <s v="USD"/>
    <x v="43"/>
    <n v="1407301200"/>
    <b v="0"/>
    <b v="0"/>
    <x v="1"/>
    <x v="16"/>
  </r>
  <r>
    <n v="734"/>
    <s v="Stone PLC"/>
    <s v="Exclusive 5thgeneration leverage"/>
    <n v="4200"/>
    <n v="13404"/>
    <n v="319.14285714285717"/>
    <x v="1"/>
    <x v="486"/>
    <n v="25.007462686567163"/>
    <x v="1"/>
    <s v="USD"/>
    <x v="667"/>
    <n v="1486620000"/>
    <b v="0"/>
    <b v="1"/>
    <x v="3"/>
    <x v="3"/>
  </r>
  <r>
    <n v="735"/>
    <s v="Caldwell PLC"/>
    <s v="Grass-roots zero administration alliance"/>
    <n v="37100"/>
    <n v="131404"/>
    <n v="354.18867924528303"/>
    <x v="1"/>
    <x v="487"/>
    <n v="65.998995479658461"/>
    <x v="1"/>
    <s v="USD"/>
    <x v="668"/>
    <n v="1459918800"/>
    <b v="0"/>
    <b v="0"/>
    <x v="7"/>
    <x v="14"/>
  </r>
  <r>
    <n v="736"/>
    <s v="Silva-Hawkins"/>
    <s v="Proactive heuristic orchestration"/>
    <n v="7700"/>
    <n v="2533"/>
    <n v="32.896103896103895"/>
    <x v="3"/>
    <x v="226"/>
    <n v="87.34482758620689"/>
    <x v="1"/>
    <s v="USD"/>
    <x v="669"/>
    <n v="1424757600"/>
    <b v="0"/>
    <b v="0"/>
    <x v="5"/>
    <x v="9"/>
  </r>
  <r>
    <n v="737"/>
    <s v="Gardner Inc"/>
    <s v="Function-based systematic Graphical User Interface"/>
    <n v="3700"/>
    <n v="5028"/>
    <n v="135.8918918918919"/>
    <x v="1"/>
    <x v="80"/>
    <n v="27.933333333333334"/>
    <x v="1"/>
    <s v="USD"/>
    <x v="670"/>
    <n v="1479880800"/>
    <b v="0"/>
    <b v="0"/>
    <x v="1"/>
    <x v="7"/>
  </r>
  <r>
    <n v="738"/>
    <s v="Garcia Group"/>
    <s v="Extended zero administration software"/>
    <n v="74700"/>
    <n v="1557"/>
    <n v="2.0843373493975905"/>
    <x v="0"/>
    <x v="27"/>
    <n v="103.8"/>
    <x v="1"/>
    <s v="USD"/>
    <x v="671"/>
    <n v="1418018400"/>
    <b v="0"/>
    <b v="1"/>
    <x v="3"/>
    <x v="3"/>
  </r>
  <r>
    <n v="739"/>
    <s v="Meyer-Avila"/>
    <s v="Multi-tiered discrete support"/>
    <n v="10000"/>
    <n v="6100"/>
    <n v="61"/>
    <x v="0"/>
    <x v="271"/>
    <n v="31.937172774869111"/>
    <x v="1"/>
    <s v="USD"/>
    <x v="672"/>
    <n v="1341032400"/>
    <b v="0"/>
    <b v="0"/>
    <x v="1"/>
    <x v="7"/>
  </r>
  <r>
    <n v="740"/>
    <s v="Nelson, Smith and Graham"/>
    <s v="Phased system-worthy conglomeration"/>
    <n v="5300"/>
    <n v="1592"/>
    <n v="30.037735849056602"/>
    <x v="0"/>
    <x v="36"/>
    <n v="99.5"/>
    <x v="1"/>
    <s v="USD"/>
    <x v="673"/>
    <n v="1486360800"/>
    <b v="0"/>
    <b v="0"/>
    <x v="3"/>
    <x v="3"/>
  </r>
  <r>
    <n v="741"/>
    <s v="Garcia Ltd"/>
    <s v="Balanced mobile alliance"/>
    <n v="1200"/>
    <n v="14150"/>
    <n v="1179.1666666666667"/>
    <x v="1"/>
    <x v="406"/>
    <n v="108.84615384615384"/>
    <x v="1"/>
    <s v="USD"/>
    <x v="674"/>
    <n v="1274677200"/>
    <b v="0"/>
    <b v="0"/>
    <x v="3"/>
    <x v="3"/>
  </r>
  <r>
    <n v="742"/>
    <s v="West-Stevens"/>
    <s v="Reactive solution-oriented groupware"/>
    <n v="1200"/>
    <n v="13513"/>
    <n v="1126.0833333333333"/>
    <x v="1"/>
    <x v="393"/>
    <n v="110.76229508196721"/>
    <x v="1"/>
    <s v="USD"/>
    <x v="675"/>
    <n v="1267509600"/>
    <b v="0"/>
    <b v="0"/>
    <x v="1"/>
    <x v="5"/>
  </r>
  <r>
    <n v="743"/>
    <s v="Clark-Conrad"/>
    <s v="Exclusive bandwidth-monitored orchestration"/>
    <n v="3900"/>
    <n v="504"/>
    <n v="12.923076923076923"/>
    <x v="0"/>
    <x v="68"/>
    <n v="29.647058823529413"/>
    <x v="1"/>
    <s v="USD"/>
    <x v="676"/>
    <n v="1445922000"/>
    <b v="0"/>
    <b v="1"/>
    <x v="3"/>
    <x v="3"/>
  </r>
  <r>
    <n v="744"/>
    <s v="Fitzgerald Group"/>
    <s v="Intuitive exuding initiative"/>
    <n v="2000"/>
    <n v="14240"/>
    <n v="712"/>
    <x v="1"/>
    <x v="382"/>
    <n v="101.71428571428571"/>
    <x v="1"/>
    <s v="USD"/>
    <x v="342"/>
    <n v="1534050000"/>
    <b v="0"/>
    <b v="1"/>
    <x v="3"/>
    <x v="3"/>
  </r>
  <r>
    <n v="745"/>
    <s v="Hill, Mccann and Moore"/>
    <s v="Streamlined needs-based knowledge user"/>
    <n v="6900"/>
    <n v="2091"/>
    <n v="30.304347826086957"/>
    <x v="0"/>
    <x v="298"/>
    <n v="61.5"/>
    <x v="1"/>
    <s v="USD"/>
    <x v="677"/>
    <n v="1277528400"/>
    <b v="0"/>
    <b v="0"/>
    <x v="2"/>
    <x v="8"/>
  </r>
  <r>
    <n v="746"/>
    <s v="Edwards LLC"/>
    <s v="Automated system-worthy structure"/>
    <n v="55800"/>
    <n v="118580"/>
    <n v="212.50896057347671"/>
    <x v="1"/>
    <x v="488"/>
    <n v="35"/>
    <x v="1"/>
    <s v="USD"/>
    <x v="678"/>
    <n v="1318568400"/>
    <b v="0"/>
    <b v="0"/>
    <x v="2"/>
    <x v="2"/>
  </r>
  <r>
    <n v="747"/>
    <s v="Greer and Sons"/>
    <s v="Secured clear-thinking intranet"/>
    <n v="4900"/>
    <n v="11214"/>
    <n v="228.85714285714286"/>
    <x v="1"/>
    <x v="489"/>
    <n v="40.049999999999997"/>
    <x v="1"/>
    <s v="USD"/>
    <x v="679"/>
    <n v="1284354000"/>
    <b v="0"/>
    <b v="0"/>
    <x v="3"/>
    <x v="3"/>
  </r>
  <r>
    <n v="748"/>
    <s v="Martinez PLC"/>
    <s v="Cloned actuating architecture"/>
    <n v="194900"/>
    <n v="68137"/>
    <n v="34.959979476654695"/>
    <x v="3"/>
    <x v="490"/>
    <n v="110.97231270358306"/>
    <x v="1"/>
    <s v="USD"/>
    <x v="680"/>
    <n v="1269579600"/>
    <b v="0"/>
    <b v="1"/>
    <x v="4"/>
    <x v="10"/>
  </r>
  <r>
    <n v="749"/>
    <s v="Hunter-Logan"/>
    <s v="Down-sized needs-based task-force"/>
    <n v="8600"/>
    <n v="13527"/>
    <n v="157.2906976744186"/>
    <x v="1"/>
    <x v="491"/>
    <n v="36.959016393442624"/>
    <x v="6"/>
    <s v="EUR"/>
    <x v="681"/>
    <n v="1413781200"/>
    <b v="0"/>
    <b v="1"/>
    <x v="2"/>
    <x v="8"/>
  </r>
  <r>
    <n v="750"/>
    <s v="Ramos and Sons"/>
    <s v="Extended responsive Internet solution"/>
    <n v="100"/>
    <n v="1"/>
    <n v="1"/>
    <x v="0"/>
    <x v="49"/>
    <n v="1"/>
    <x v="4"/>
    <s v="GBP"/>
    <x v="682"/>
    <n v="1280120400"/>
    <b v="0"/>
    <b v="0"/>
    <x v="1"/>
    <x v="5"/>
  </r>
  <r>
    <n v="751"/>
    <s v="Lane-Barber"/>
    <s v="Universal value-added moderator"/>
    <n v="3600"/>
    <n v="8363"/>
    <n v="232.30555555555554"/>
    <x v="1"/>
    <x v="492"/>
    <n v="30.974074074074075"/>
    <x v="1"/>
    <s v="USD"/>
    <x v="683"/>
    <n v="1459486800"/>
    <b v="1"/>
    <b v="1"/>
    <x v="5"/>
    <x v="9"/>
  </r>
  <r>
    <n v="752"/>
    <s v="Lowery Group"/>
    <s v="Sharable motivating emulation"/>
    <n v="5800"/>
    <n v="5362"/>
    <n v="92.448275862068968"/>
    <x v="3"/>
    <x v="493"/>
    <n v="47.035087719298247"/>
    <x v="1"/>
    <s v="USD"/>
    <x v="684"/>
    <n v="1282539600"/>
    <b v="0"/>
    <b v="1"/>
    <x v="3"/>
    <x v="3"/>
  </r>
  <r>
    <n v="753"/>
    <s v="Guerrero-Griffin"/>
    <s v="Networked web-enabled product"/>
    <n v="4700"/>
    <n v="12065"/>
    <n v="256.70212765957444"/>
    <x v="1"/>
    <x v="231"/>
    <n v="88.065693430656935"/>
    <x v="1"/>
    <s v="USD"/>
    <x v="674"/>
    <n v="1275886800"/>
    <b v="0"/>
    <b v="0"/>
    <x v="7"/>
    <x v="14"/>
  </r>
  <r>
    <n v="754"/>
    <s v="Perez, Reed and Lee"/>
    <s v="Advanced dedicated encoding"/>
    <n v="70400"/>
    <n v="118603"/>
    <n v="168.47017045454547"/>
    <x v="1"/>
    <x v="494"/>
    <n v="37.005616224648989"/>
    <x v="1"/>
    <s v="USD"/>
    <x v="685"/>
    <n v="1355983200"/>
    <b v="0"/>
    <b v="0"/>
    <x v="3"/>
    <x v="3"/>
  </r>
  <r>
    <n v="755"/>
    <s v="Chen, Pollard and Clarke"/>
    <s v="Stand-alone multi-state project"/>
    <n v="4500"/>
    <n v="7496"/>
    <n v="166.57777777777778"/>
    <x v="1"/>
    <x v="495"/>
    <n v="26.027777777777779"/>
    <x v="3"/>
    <s v="DKK"/>
    <x v="605"/>
    <n v="1515391200"/>
    <b v="0"/>
    <b v="1"/>
    <x v="3"/>
    <x v="3"/>
  </r>
  <r>
    <n v="756"/>
    <s v="Serrano, Gallagher and Griffith"/>
    <s v="Customizable bi-directional monitoring"/>
    <n v="1300"/>
    <n v="10037"/>
    <n v="772.07692307692309"/>
    <x v="1"/>
    <x v="496"/>
    <n v="67.817567567567565"/>
    <x v="1"/>
    <s v="USD"/>
    <x v="686"/>
    <n v="1422252000"/>
    <b v="0"/>
    <b v="0"/>
    <x v="3"/>
    <x v="3"/>
  </r>
  <r>
    <n v="757"/>
    <s v="Callahan-Gilbert"/>
    <s v="Profit-focused motivating function"/>
    <n v="1400"/>
    <n v="5696"/>
    <n v="406.85714285714283"/>
    <x v="1"/>
    <x v="493"/>
    <n v="49.964912280701753"/>
    <x v="1"/>
    <s v="USD"/>
    <x v="687"/>
    <n v="1305522000"/>
    <b v="0"/>
    <b v="0"/>
    <x v="4"/>
    <x v="6"/>
  </r>
  <r>
    <n v="758"/>
    <s v="Logan-Miranda"/>
    <s v="Proactive systemic firmware"/>
    <n v="29600"/>
    <n v="167005"/>
    <n v="564.20608108108104"/>
    <x v="1"/>
    <x v="497"/>
    <n v="110.01646903820817"/>
    <x v="0"/>
    <s v="CAD"/>
    <x v="688"/>
    <n v="1414904400"/>
    <b v="0"/>
    <b v="0"/>
    <x v="1"/>
    <x v="1"/>
  </r>
  <r>
    <n v="759"/>
    <s v="Rodriguez PLC"/>
    <s v="Grass-roots upward-trending installation"/>
    <n v="167500"/>
    <n v="114615"/>
    <n v="68.426865671641792"/>
    <x v="0"/>
    <x v="498"/>
    <n v="89.964678178963894"/>
    <x v="1"/>
    <s v="USD"/>
    <x v="689"/>
    <n v="1520402400"/>
    <b v="0"/>
    <b v="0"/>
    <x v="1"/>
    <x v="5"/>
  </r>
  <r>
    <n v="760"/>
    <s v="Smith-Kennedy"/>
    <s v="Virtual heuristic hub"/>
    <n v="48300"/>
    <n v="16592"/>
    <n v="34.351966873706004"/>
    <x v="0"/>
    <x v="155"/>
    <n v="79.009523809523813"/>
    <x v="6"/>
    <s v="EUR"/>
    <x v="690"/>
    <n v="1567141200"/>
    <b v="0"/>
    <b v="1"/>
    <x v="6"/>
    <x v="11"/>
  </r>
  <r>
    <n v="761"/>
    <s v="Mitchell-Lee"/>
    <s v="Customizable leadingedge model"/>
    <n v="2200"/>
    <n v="14420"/>
    <n v="655.4545454545455"/>
    <x v="1"/>
    <x v="499"/>
    <n v="86.867469879518069"/>
    <x v="1"/>
    <s v="USD"/>
    <x v="691"/>
    <n v="1501131600"/>
    <b v="0"/>
    <b v="0"/>
    <x v="1"/>
    <x v="1"/>
  </r>
  <r>
    <n v="762"/>
    <s v="Davis Ltd"/>
    <s v="Upgradable uniform service-desk"/>
    <n v="3500"/>
    <n v="6204"/>
    <n v="177.25714285714287"/>
    <x v="1"/>
    <x v="16"/>
    <n v="62.04"/>
    <x v="2"/>
    <s v="AUD"/>
    <x v="692"/>
    <n v="1355032800"/>
    <b v="0"/>
    <b v="0"/>
    <x v="1"/>
    <x v="17"/>
  </r>
  <r>
    <n v="763"/>
    <s v="Rowland PLC"/>
    <s v="Inverse client-driven product"/>
    <n v="5600"/>
    <n v="6338"/>
    <n v="113.17857142857143"/>
    <x v="1"/>
    <x v="500"/>
    <n v="26.970212765957445"/>
    <x v="1"/>
    <s v="USD"/>
    <x v="693"/>
    <n v="1339477200"/>
    <b v="0"/>
    <b v="1"/>
    <x v="3"/>
    <x v="3"/>
  </r>
  <r>
    <n v="764"/>
    <s v="Shaffer-Mason"/>
    <s v="Managed bandwidth-monitored system engine"/>
    <n v="1100"/>
    <n v="8010"/>
    <n v="728.18181818181813"/>
    <x v="1"/>
    <x v="496"/>
    <n v="54.121621621621621"/>
    <x v="1"/>
    <s v="USD"/>
    <x v="694"/>
    <n v="1305954000"/>
    <b v="0"/>
    <b v="0"/>
    <x v="1"/>
    <x v="1"/>
  </r>
  <r>
    <n v="765"/>
    <s v="Matthews LLC"/>
    <s v="Advanced transitional help-desk"/>
    <n v="3900"/>
    <n v="8125"/>
    <n v="208.33333333333334"/>
    <x v="1"/>
    <x v="40"/>
    <n v="41.035353535353536"/>
    <x v="1"/>
    <s v="USD"/>
    <x v="695"/>
    <n v="1494392400"/>
    <b v="1"/>
    <b v="1"/>
    <x v="1"/>
    <x v="7"/>
  </r>
  <r>
    <n v="766"/>
    <s v="Montgomery-Castro"/>
    <s v="De-engineered disintermediate encryption"/>
    <n v="43800"/>
    <n v="13653"/>
    <n v="31.171232876712327"/>
    <x v="0"/>
    <x v="501"/>
    <n v="55.052419354838712"/>
    <x v="2"/>
    <s v="AUD"/>
    <x v="123"/>
    <n v="1537419600"/>
    <b v="0"/>
    <b v="0"/>
    <x v="4"/>
    <x v="22"/>
  </r>
  <r>
    <n v="767"/>
    <s v="Hale, Pearson and Jenkins"/>
    <s v="Upgradable attitude-oriented project"/>
    <n v="97200"/>
    <n v="55372"/>
    <n v="56.967078189300409"/>
    <x v="0"/>
    <x v="502"/>
    <n v="107.93762183235867"/>
    <x v="1"/>
    <s v="USD"/>
    <x v="696"/>
    <n v="1447999200"/>
    <b v="0"/>
    <b v="0"/>
    <x v="5"/>
    <x v="18"/>
  </r>
  <r>
    <n v="768"/>
    <s v="Ramirez-Calderon"/>
    <s v="Fundamental zero tolerance alliance"/>
    <n v="4800"/>
    <n v="11088"/>
    <n v="231"/>
    <x v="1"/>
    <x v="503"/>
    <n v="73.92"/>
    <x v="1"/>
    <s v="USD"/>
    <x v="626"/>
    <n v="1388037600"/>
    <b v="0"/>
    <b v="0"/>
    <x v="3"/>
    <x v="3"/>
  </r>
  <r>
    <n v="769"/>
    <s v="Johnson-Morales"/>
    <s v="Devolved 24hour forecast"/>
    <n v="125600"/>
    <n v="109106"/>
    <n v="86.867834394904463"/>
    <x v="0"/>
    <x v="504"/>
    <n v="31.995894428152493"/>
    <x v="1"/>
    <s v="USD"/>
    <x v="697"/>
    <n v="1378789200"/>
    <b v="0"/>
    <b v="0"/>
    <x v="6"/>
    <x v="11"/>
  </r>
  <r>
    <n v="770"/>
    <s v="Mathis-Rodriguez"/>
    <s v="User-centric attitude-oriented intranet"/>
    <n v="4300"/>
    <n v="11642"/>
    <n v="270.74418604651163"/>
    <x v="1"/>
    <x v="505"/>
    <n v="53.898148148148145"/>
    <x v="6"/>
    <s v="EUR"/>
    <x v="698"/>
    <n v="1398056400"/>
    <b v="0"/>
    <b v="1"/>
    <x v="3"/>
    <x v="3"/>
  </r>
  <r>
    <n v="771"/>
    <s v="Smith, Mack and Williams"/>
    <s v="Self-enabling 5thgeneration paradigm"/>
    <n v="5600"/>
    <n v="2769"/>
    <n v="49.446428571428569"/>
    <x v="3"/>
    <x v="150"/>
    <n v="106.5"/>
    <x v="1"/>
    <s v="USD"/>
    <x v="699"/>
    <n v="1550815200"/>
    <b v="0"/>
    <b v="0"/>
    <x v="3"/>
    <x v="3"/>
  </r>
  <r>
    <n v="772"/>
    <s v="Johnson-Pace"/>
    <s v="Persistent 3rdgeneration moratorium"/>
    <n v="149600"/>
    <n v="169586"/>
    <n v="113.3596256684492"/>
    <x v="1"/>
    <x v="506"/>
    <n v="32.999805409612762"/>
    <x v="1"/>
    <s v="USD"/>
    <x v="700"/>
    <n v="1550037600"/>
    <b v="0"/>
    <b v="0"/>
    <x v="1"/>
    <x v="7"/>
  </r>
  <r>
    <n v="773"/>
    <s v="Meza, Kirby and Patel"/>
    <s v="Cross-platform empowering project"/>
    <n v="53100"/>
    <n v="101185"/>
    <n v="190.55555555555554"/>
    <x v="1"/>
    <x v="507"/>
    <n v="43.00254993625159"/>
    <x v="1"/>
    <s v="USD"/>
    <x v="701"/>
    <n v="1492923600"/>
    <b v="0"/>
    <b v="0"/>
    <x v="3"/>
    <x v="3"/>
  </r>
  <r>
    <n v="774"/>
    <s v="Gonzalez-Snow"/>
    <s v="Polarized user-facing interface"/>
    <n v="5000"/>
    <n v="6775"/>
    <n v="135.5"/>
    <x v="1"/>
    <x v="373"/>
    <n v="86.858974358974365"/>
    <x v="6"/>
    <s v="EUR"/>
    <x v="702"/>
    <n v="1467522000"/>
    <b v="0"/>
    <b v="0"/>
    <x v="2"/>
    <x v="2"/>
  </r>
  <r>
    <n v="775"/>
    <s v="Murphy LLC"/>
    <s v="Customer-focused non-volatile framework"/>
    <n v="9400"/>
    <n v="968"/>
    <n v="10.297872340425531"/>
    <x v="0"/>
    <x v="234"/>
    <n v="96.8"/>
    <x v="1"/>
    <s v="USD"/>
    <x v="703"/>
    <n v="1416117600"/>
    <b v="0"/>
    <b v="0"/>
    <x v="1"/>
    <x v="1"/>
  </r>
  <r>
    <n v="776"/>
    <s v="Taylor-Rowe"/>
    <s v="Synchronized multimedia frame"/>
    <n v="110800"/>
    <n v="72623"/>
    <n v="65.544223826714799"/>
    <x v="0"/>
    <x v="508"/>
    <n v="32.995456610631528"/>
    <x v="1"/>
    <s v="USD"/>
    <x v="704"/>
    <n v="1563771600"/>
    <b v="0"/>
    <b v="0"/>
    <x v="3"/>
    <x v="3"/>
  </r>
  <r>
    <n v="777"/>
    <s v="Henderson Ltd"/>
    <s v="Open-architected stable algorithm"/>
    <n v="93800"/>
    <n v="45987"/>
    <n v="49.026652452025587"/>
    <x v="0"/>
    <x v="103"/>
    <n v="68.028106508875737"/>
    <x v="1"/>
    <s v="USD"/>
    <x v="431"/>
    <n v="1319259600"/>
    <b v="0"/>
    <b v="0"/>
    <x v="3"/>
    <x v="3"/>
  </r>
  <r>
    <n v="778"/>
    <s v="Moss-Guzman"/>
    <s v="Cross-platform optimizing website"/>
    <n v="1300"/>
    <n v="10243"/>
    <n v="787.92307692307691"/>
    <x v="1"/>
    <x v="5"/>
    <n v="58.867816091954026"/>
    <x v="5"/>
    <s v="CHF"/>
    <x v="705"/>
    <n v="1313643600"/>
    <b v="0"/>
    <b v="0"/>
    <x v="4"/>
    <x v="10"/>
  </r>
  <r>
    <n v="779"/>
    <s v="Webb Group"/>
    <s v="Public-key actuating projection"/>
    <n v="108700"/>
    <n v="87293"/>
    <n v="80.306347746090154"/>
    <x v="0"/>
    <x v="509"/>
    <n v="105.04572803850782"/>
    <x v="1"/>
    <s v="USD"/>
    <x v="706"/>
    <n v="1440306000"/>
    <b v="0"/>
    <b v="1"/>
    <x v="3"/>
    <x v="3"/>
  </r>
  <r>
    <n v="780"/>
    <s v="Brooks-Rodriguez"/>
    <s v="Implemented intangible instruction set"/>
    <n v="5100"/>
    <n v="5421"/>
    <n v="106.29411764705883"/>
    <x v="1"/>
    <x v="55"/>
    <n v="33.054878048780488"/>
    <x v="1"/>
    <s v="USD"/>
    <x v="707"/>
    <n v="1470805200"/>
    <b v="0"/>
    <b v="1"/>
    <x v="4"/>
    <x v="6"/>
  </r>
  <r>
    <n v="781"/>
    <s v="Thomas Ltd"/>
    <s v="Cross-group interactive architecture"/>
    <n v="8700"/>
    <n v="4414"/>
    <n v="50.735632183908045"/>
    <x v="3"/>
    <x v="75"/>
    <n v="78.821428571428569"/>
    <x v="5"/>
    <s v="CHF"/>
    <x v="708"/>
    <n v="1292911200"/>
    <b v="0"/>
    <b v="0"/>
    <x v="3"/>
    <x v="3"/>
  </r>
  <r>
    <n v="782"/>
    <s v="Williams and Sons"/>
    <s v="Centralized asymmetric framework"/>
    <n v="5100"/>
    <n v="10981"/>
    <n v="215.31372549019608"/>
    <x v="1"/>
    <x v="510"/>
    <n v="68.204968944099377"/>
    <x v="1"/>
    <s v="USD"/>
    <x v="709"/>
    <n v="1301374800"/>
    <b v="0"/>
    <b v="1"/>
    <x v="4"/>
    <x v="10"/>
  </r>
  <r>
    <n v="783"/>
    <s v="Vega, Chan and Carney"/>
    <s v="Down-sized systematic utilization"/>
    <n v="7400"/>
    <n v="10451"/>
    <n v="141.22972972972974"/>
    <x v="1"/>
    <x v="188"/>
    <n v="75.731884057971016"/>
    <x v="1"/>
    <s v="USD"/>
    <x v="710"/>
    <n v="1387864800"/>
    <b v="0"/>
    <b v="0"/>
    <x v="1"/>
    <x v="1"/>
  </r>
  <r>
    <n v="784"/>
    <s v="Byrd Group"/>
    <s v="Profound fault-tolerant model"/>
    <n v="88900"/>
    <n v="102535"/>
    <n v="115.33745781777277"/>
    <x v="1"/>
    <x v="511"/>
    <n v="30.996070133010882"/>
    <x v="1"/>
    <s v="USD"/>
    <x v="711"/>
    <n v="1458190800"/>
    <b v="0"/>
    <b v="0"/>
    <x v="2"/>
    <x v="2"/>
  </r>
  <r>
    <n v="785"/>
    <s v="Peterson, Fletcher and Sanchez"/>
    <s v="Multi-channeled bi-directional moratorium"/>
    <n v="6700"/>
    <n v="12939"/>
    <n v="193.11940298507463"/>
    <x v="1"/>
    <x v="78"/>
    <n v="101.88188976377953"/>
    <x v="2"/>
    <s v="AUD"/>
    <x v="157"/>
    <n v="1559278800"/>
    <b v="0"/>
    <b v="1"/>
    <x v="4"/>
    <x v="10"/>
  </r>
  <r>
    <n v="786"/>
    <s v="Smith-Brown"/>
    <s v="Object-based content-based ability"/>
    <n v="1500"/>
    <n v="10946"/>
    <n v="729.73333333333335"/>
    <x v="1"/>
    <x v="512"/>
    <n v="52.879227053140099"/>
    <x v="6"/>
    <s v="EUR"/>
    <x v="630"/>
    <n v="1522731600"/>
    <b v="0"/>
    <b v="1"/>
    <x v="1"/>
    <x v="17"/>
  </r>
  <r>
    <n v="787"/>
    <s v="Vance-Glover"/>
    <s v="Progressive coherent secured line"/>
    <n v="61200"/>
    <n v="60994"/>
    <n v="99.66339869281046"/>
    <x v="0"/>
    <x v="513"/>
    <n v="71.005820721769496"/>
    <x v="0"/>
    <s v="CAD"/>
    <x v="712"/>
    <n v="1306731600"/>
    <b v="0"/>
    <b v="0"/>
    <x v="1"/>
    <x v="1"/>
  </r>
  <r>
    <n v="788"/>
    <s v="Joyce PLC"/>
    <s v="Synchronized directional capability"/>
    <n v="3600"/>
    <n v="3174"/>
    <n v="88.166666666666671"/>
    <x v="2"/>
    <x v="249"/>
    <n v="102.38709677419355"/>
    <x v="1"/>
    <s v="USD"/>
    <x v="93"/>
    <n v="1352527200"/>
    <b v="0"/>
    <b v="0"/>
    <x v="4"/>
    <x v="10"/>
  </r>
  <r>
    <n v="789"/>
    <s v="Kennedy-Miller"/>
    <s v="Cross-platform composite migration"/>
    <n v="9000"/>
    <n v="3351"/>
    <n v="37.233333333333334"/>
    <x v="0"/>
    <x v="430"/>
    <n v="74.466666666666669"/>
    <x v="1"/>
    <s v="USD"/>
    <x v="713"/>
    <n v="1404363600"/>
    <b v="0"/>
    <b v="0"/>
    <x v="3"/>
    <x v="3"/>
  </r>
  <r>
    <n v="790"/>
    <s v="White-Obrien"/>
    <s v="Operative local pricing structure"/>
    <n v="185900"/>
    <n v="56774"/>
    <n v="30.540075309306079"/>
    <x v="3"/>
    <x v="260"/>
    <n v="51.009883198562441"/>
    <x v="1"/>
    <s v="USD"/>
    <x v="714"/>
    <n v="1266645600"/>
    <b v="0"/>
    <b v="0"/>
    <x v="3"/>
    <x v="3"/>
  </r>
  <r>
    <n v="791"/>
    <s v="Stafford, Hess and Raymond"/>
    <s v="Optional web-enabled extranet"/>
    <n v="2100"/>
    <n v="540"/>
    <n v="25.714285714285715"/>
    <x v="0"/>
    <x v="514"/>
    <n v="90"/>
    <x v="1"/>
    <s v="USD"/>
    <x v="715"/>
    <n v="1482818400"/>
    <b v="0"/>
    <b v="0"/>
    <x v="0"/>
    <x v="0"/>
  </r>
  <r>
    <n v="792"/>
    <s v="Jordan, Schneider and Hall"/>
    <s v="Reduced 6thgeneration intranet"/>
    <n v="2000"/>
    <n v="680"/>
    <n v="34"/>
    <x v="0"/>
    <x v="243"/>
    <n v="97.142857142857139"/>
    <x v="1"/>
    <s v="USD"/>
    <x v="716"/>
    <n v="1374642000"/>
    <b v="0"/>
    <b v="1"/>
    <x v="3"/>
    <x v="3"/>
  </r>
  <r>
    <n v="793"/>
    <s v="Rodriguez, Cox and Rodriguez"/>
    <s v="Networked disintermediate leverage"/>
    <n v="1100"/>
    <n v="13045"/>
    <n v="1185.909090909091"/>
    <x v="1"/>
    <x v="483"/>
    <n v="72.071823204419886"/>
    <x v="5"/>
    <s v="CHF"/>
    <x v="448"/>
    <n v="1372482000"/>
    <b v="0"/>
    <b v="0"/>
    <x v="5"/>
    <x v="9"/>
  </r>
  <r>
    <n v="794"/>
    <s v="Welch Inc"/>
    <s v="Optional optimal website"/>
    <n v="6600"/>
    <n v="8276"/>
    <n v="125.39393939393939"/>
    <x v="1"/>
    <x v="460"/>
    <n v="75.236363636363635"/>
    <x v="1"/>
    <s v="USD"/>
    <x v="717"/>
    <n v="1514959200"/>
    <b v="0"/>
    <b v="0"/>
    <x v="1"/>
    <x v="1"/>
  </r>
  <r>
    <n v="795"/>
    <s v="Vasquez Inc"/>
    <s v="Stand-alone asynchronous functionalities"/>
    <n v="7100"/>
    <n v="1022"/>
    <n v="14.394366197183098"/>
    <x v="0"/>
    <x v="249"/>
    <n v="32.967741935483872"/>
    <x v="1"/>
    <s v="USD"/>
    <x v="718"/>
    <n v="1478235600"/>
    <b v="0"/>
    <b v="0"/>
    <x v="4"/>
    <x v="6"/>
  </r>
  <r>
    <n v="796"/>
    <s v="Freeman-Ferguson"/>
    <s v="Profound full-range open system"/>
    <n v="7800"/>
    <n v="4275"/>
    <n v="54.807692307692307"/>
    <x v="0"/>
    <x v="373"/>
    <n v="54.807692307692307"/>
    <x v="1"/>
    <s v="USD"/>
    <x v="719"/>
    <n v="1408078800"/>
    <b v="0"/>
    <b v="1"/>
    <x v="6"/>
    <x v="20"/>
  </r>
  <r>
    <n v="797"/>
    <s v="Houston, Moore and Rogers"/>
    <s v="Optional tangible utilization"/>
    <n v="7600"/>
    <n v="8332"/>
    <n v="109.63157894736842"/>
    <x v="1"/>
    <x v="515"/>
    <n v="45.037837837837834"/>
    <x v="1"/>
    <s v="USD"/>
    <x v="720"/>
    <n v="1548136800"/>
    <b v="0"/>
    <b v="0"/>
    <x v="2"/>
    <x v="2"/>
  </r>
  <r>
    <n v="798"/>
    <s v="Small-Fuentes"/>
    <s v="Seamless maximized product"/>
    <n v="3400"/>
    <n v="6408"/>
    <n v="188.47058823529412"/>
    <x v="1"/>
    <x v="246"/>
    <n v="52.958677685950413"/>
    <x v="1"/>
    <s v="USD"/>
    <x v="721"/>
    <n v="1340859600"/>
    <b v="0"/>
    <b v="1"/>
    <x v="3"/>
    <x v="3"/>
  </r>
  <r>
    <n v="799"/>
    <s v="Reid-Day"/>
    <s v="Devolved tertiary time-frame"/>
    <n v="84500"/>
    <n v="73522"/>
    <n v="87.008284023668637"/>
    <x v="0"/>
    <x v="516"/>
    <n v="60.017959183673469"/>
    <x v="4"/>
    <s v="GBP"/>
    <x v="722"/>
    <n v="1454479200"/>
    <b v="0"/>
    <b v="0"/>
    <x v="3"/>
    <x v="3"/>
  </r>
  <r>
    <n v="800"/>
    <s v="Wallace LLC"/>
    <s v="Centralized regional function"/>
    <n v="100"/>
    <n v="1"/>
    <n v="1"/>
    <x v="0"/>
    <x v="49"/>
    <n v="1"/>
    <x v="5"/>
    <s v="CHF"/>
    <x v="139"/>
    <n v="1434430800"/>
    <b v="0"/>
    <b v="0"/>
    <x v="1"/>
    <x v="1"/>
  </r>
  <r>
    <n v="801"/>
    <s v="Olson-Bishop"/>
    <s v="User-friendly high-level initiative"/>
    <n v="2300"/>
    <n v="4667"/>
    <n v="202.91304347826087"/>
    <x v="1"/>
    <x v="88"/>
    <n v="44.028301886792455"/>
    <x v="1"/>
    <s v="USD"/>
    <x v="723"/>
    <n v="1579672800"/>
    <b v="0"/>
    <b v="1"/>
    <x v="7"/>
    <x v="14"/>
  </r>
  <r>
    <n v="802"/>
    <s v="Rodriguez, Anderson and Porter"/>
    <s v="Reverse-engineered zero-defect infrastructure"/>
    <n v="6200"/>
    <n v="12216"/>
    <n v="197.03225806451613"/>
    <x v="1"/>
    <x v="23"/>
    <n v="86.028169014084511"/>
    <x v="1"/>
    <s v="USD"/>
    <x v="704"/>
    <n v="1562389200"/>
    <b v="0"/>
    <b v="0"/>
    <x v="7"/>
    <x v="14"/>
  </r>
  <r>
    <n v="803"/>
    <s v="Perez, Brown and Meyers"/>
    <s v="Stand-alone background customer loyalty"/>
    <n v="6100"/>
    <n v="6527"/>
    <n v="107"/>
    <x v="1"/>
    <x v="517"/>
    <n v="28.012875536480685"/>
    <x v="1"/>
    <s v="USD"/>
    <x v="724"/>
    <n v="1551506400"/>
    <b v="0"/>
    <b v="0"/>
    <x v="3"/>
    <x v="3"/>
  </r>
  <r>
    <n v="804"/>
    <s v="English-Mccullough"/>
    <s v="Business-focused discrete software"/>
    <n v="2600"/>
    <n v="6987"/>
    <n v="268.73076923076923"/>
    <x v="1"/>
    <x v="205"/>
    <n v="32.050458715596328"/>
    <x v="1"/>
    <s v="USD"/>
    <x v="725"/>
    <n v="1516600800"/>
    <b v="0"/>
    <b v="0"/>
    <x v="1"/>
    <x v="1"/>
  </r>
  <r>
    <n v="805"/>
    <s v="Smith-Nguyen"/>
    <s v="Advanced intermediate Graphic Interface"/>
    <n v="9700"/>
    <n v="4932"/>
    <n v="50.845360824742265"/>
    <x v="0"/>
    <x v="109"/>
    <n v="73.611940298507463"/>
    <x v="2"/>
    <s v="AUD"/>
    <x v="660"/>
    <n v="1420437600"/>
    <b v="0"/>
    <b v="0"/>
    <x v="4"/>
    <x v="4"/>
  </r>
  <r>
    <n v="806"/>
    <s v="Harmon-Madden"/>
    <s v="Adaptive holistic hub"/>
    <n v="700"/>
    <n v="8262"/>
    <n v="1180.2857142857142"/>
    <x v="1"/>
    <x v="70"/>
    <n v="108.71052631578948"/>
    <x v="1"/>
    <s v="USD"/>
    <x v="726"/>
    <n v="1332997200"/>
    <b v="0"/>
    <b v="1"/>
    <x v="4"/>
    <x v="6"/>
  </r>
  <r>
    <n v="807"/>
    <s v="Walker-Taylor"/>
    <s v="Automated uniform concept"/>
    <n v="700"/>
    <n v="1848"/>
    <n v="264"/>
    <x v="1"/>
    <x v="177"/>
    <n v="42.97674418604651"/>
    <x v="1"/>
    <s v="USD"/>
    <x v="727"/>
    <n v="1574920800"/>
    <b v="0"/>
    <b v="1"/>
    <x v="3"/>
    <x v="3"/>
  </r>
  <r>
    <n v="808"/>
    <s v="Harris, Medina and Mitchell"/>
    <s v="Enhanced regional flexibility"/>
    <n v="5200"/>
    <n v="1583"/>
    <n v="30.442307692307693"/>
    <x v="0"/>
    <x v="161"/>
    <n v="83.315789473684205"/>
    <x v="1"/>
    <s v="USD"/>
    <x v="728"/>
    <n v="1464930000"/>
    <b v="0"/>
    <b v="0"/>
    <x v="0"/>
    <x v="0"/>
  </r>
  <r>
    <n v="809"/>
    <s v="Williams and Sons"/>
    <s v="Public-key bottom-line algorithm"/>
    <n v="140800"/>
    <n v="88536"/>
    <n v="62.88068181818182"/>
    <x v="0"/>
    <x v="518"/>
    <n v="42"/>
    <x v="5"/>
    <s v="CHF"/>
    <x v="729"/>
    <n v="1345006800"/>
    <b v="0"/>
    <b v="0"/>
    <x v="4"/>
    <x v="4"/>
  </r>
  <r>
    <n v="810"/>
    <s v="Ball-Fisher"/>
    <s v="Multi-layered intangible instruction set"/>
    <n v="6400"/>
    <n v="12360"/>
    <n v="193.125"/>
    <x v="1"/>
    <x v="394"/>
    <n v="55.927601809954751"/>
    <x v="1"/>
    <s v="USD"/>
    <x v="730"/>
    <n v="1512712800"/>
    <b v="0"/>
    <b v="1"/>
    <x v="3"/>
    <x v="3"/>
  </r>
  <r>
    <n v="811"/>
    <s v="Page, Holt and Mack"/>
    <s v="Fundamental methodical emulation"/>
    <n v="92500"/>
    <n v="71320"/>
    <n v="77.1027027027027"/>
    <x v="0"/>
    <x v="89"/>
    <n v="105.03681885125184"/>
    <x v="1"/>
    <s v="USD"/>
    <x v="731"/>
    <n v="1452492000"/>
    <b v="0"/>
    <b v="1"/>
    <x v="6"/>
    <x v="11"/>
  </r>
  <r>
    <n v="812"/>
    <s v="Landry Group"/>
    <s v="Expanded value-added hardware"/>
    <n v="59700"/>
    <n v="134640"/>
    <n v="225.52763819095478"/>
    <x v="1"/>
    <x v="519"/>
    <n v="48"/>
    <x v="0"/>
    <s v="CAD"/>
    <x v="78"/>
    <n v="1524286800"/>
    <b v="0"/>
    <b v="0"/>
    <x v="5"/>
    <x v="9"/>
  </r>
  <r>
    <n v="813"/>
    <s v="Buckley Group"/>
    <s v="Diverse high-level attitude"/>
    <n v="3200"/>
    <n v="7661"/>
    <n v="239.40625"/>
    <x v="1"/>
    <x v="520"/>
    <n v="112.66176470588235"/>
    <x v="1"/>
    <s v="USD"/>
    <x v="732"/>
    <n v="1346907600"/>
    <b v="0"/>
    <b v="0"/>
    <x v="6"/>
    <x v="11"/>
  </r>
  <r>
    <n v="814"/>
    <s v="Vincent PLC"/>
    <s v="Visionary 24hour analyzer"/>
    <n v="3200"/>
    <n v="2950"/>
    <n v="92.1875"/>
    <x v="0"/>
    <x v="521"/>
    <n v="81.944444444444443"/>
    <x v="3"/>
    <s v="DKK"/>
    <x v="733"/>
    <n v="1464498000"/>
    <b v="0"/>
    <b v="1"/>
    <x v="1"/>
    <x v="1"/>
  </r>
  <r>
    <n v="815"/>
    <s v="Watson-Douglas"/>
    <s v="Centralized bandwidth-monitored leverage"/>
    <n v="9000"/>
    <n v="11721"/>
    <n v="130.23333333333332"/>
    <x v="1"/>
    <x v="236"/>
    <n v="64.049180327868854"/>
    <x v="0"/>
    <s v="CAD"/>
    <x v="734"/>
    <n v="1514181600"/>
    <b v="0"/>
    <b v="0"/>
    <x v="1"/>
    <x v="1"/>
  </r>
  <r>
    <n v="816"/>
    <s v="Jones, Casey and Jones"/>
    <s v="Ergonomic mission-critical moratorium"/>
    <n v="2300"/>
    <n v="14150"/>
    <n v="615.21739130434787"/>
    <x v="1"/>
    <x v="221"/>
    <n v="106.39097744360902"/>
    <x v="1"/>
    <s v="USD"/>
    <x v="406"/>
    <n v="1392184800"/>
    <b v="1"/>
    <b v="1"/>
    <x v="3"/>
    <x v="3"/>
  </r>
  <r>
    <n v="817"/>
    <s v="Alvarez-Bauer"/>
    <s v="Front-line intermediate moderator"/>
    <n v="51300"/>
    <n v="189192"/>
    <n v="368.79532163742692"/>
    <x v="1"/>
    <x v="522"/>
    <n v="76.011249497790274"/>
    <x v="6"/>
    <s v="EUR"/>
    <x v="735"/>
    <n v="1559365200"/>
    <b v="0"/>
    <b v="1"/>
    <x v="5"/>
    <x v="9"/>
  </r>
  <r>
    <n v="818"/>
    <s v="Martinez LLC"/>
    <s v="Automated local secured line"/>
    <n v="700"/>
    <n v="7664"/>
    <n v="1094.8571428571429"/>
    <x v="1"/>
    <x v="464"/>
    <n v="111.07246376811594"/>
    <x v="1"/>
    <s v="USD"/>
    <x v="736"/>
    <n v="1549173600"/>
    <b v="0"/>
    <b v="1"/>
    <x v="3"/>
    <x v="3"/>
  </r>
  <r>
    <n v="819"/>
    <s v="Buck-Khan"/>
    <s v="Integrated bandwidth-monitored alliance"/>
    <n v="8900"/>
    <n v="4509"/>
    <n v="50.662921348314605"/>
    <x v="0"/>
    <x v="523"/>
    <n v="95.936170212765958"/>
    <x v="1"/>
    <s v="USD"/>
    <x v="737"/>
    <n v="1355032800"/>
    <b v="1"/>
    <b v="0"/>
    <x v="6"/>
    <x v="11"/>
  </r>
  <r>
    <n v="820"/>
    <s v="Valdez, Williams and Meyer"/>
    <s v="Cross-group heuristic forecast"/>
    <n v="1500"/>
    <n v="12009"/>
    <n v="800.6"/>
    <x v="1"/>
    <x v="524"/>
    <n v="43.043010752688176"/>
    <x v="4"/>
    <s v="GBP"/>
    <x v="192"/>
    <n v="1533963600"/>
    <b v="0"/>
    <b v="1"/>
    <x v="1"/>
    <x v="1"/>
  </r>
  <r>
    <n v="821"/>
    <s v="Alvarez-Andrews"/>
    <s v="Extended impactful secured line"/>
    <n v="4900"/>
    <n v="14273"/>
    <n v="291.28571428571428"/>
    <x v="1"/>
    <x v="155"/>
    <n v="67.966666666666669"/>
    <x v="1"/>
    <s v="USD"/>
    <x v="738"/>
    <n v="1489381200"/>
    <b v="0"/>
    <b v="0"/>
    <x v="4"/>
    <x v="4"/>
  </r>
  <r>
    <n v="822"/>
    <s v="Stewart and Sons"/>
    <s v="Distributed optimizing protocol"/>
    <n v="54000"/>
    <n v="188982"/>
    <n v="349.96666666666664"/>
    <x v="1"/>
    <x v="525"/>
    <n v="89.991428571428571"/>
    <x v="1"/>
    <s v="USD"/>
    <x v="739"/>
    <n v="1395032400"/>
    <b v="0"/>
    <b v="0"/>
    <x v="1"/>
    <x v="1"/>
  </r>
  <r>
    <n v="823"/>
    <s v="Dyer Inc"/>
    <s v="Secured well-modulated system engine"/>
    <n v="4100"/>
    <n v="14640"/>
    <n v="357.07317073170731"/>
    <x v="1"/>
    <x v="526"/>
    <n v="58.095238095238095"/>
    <x v="1"/>
    <s v="USD"/>
    <x v="613"/>
    <n v="1412485200"/>
    <b v="1"/>
    <b v="1"/>
    <x v="1"/>
    <x v="1"/>
  </r>
  <r>
    <n v="824"/>
    <s v="Anderson, Williams and Cox"/>
    <s v="Streamlined national benchmark"/>
    <n v="85000"/>
    <n v="107516"/>
    <n v="126.48941176470588"/>
    <x v="1"/>
    <x v="527"/>
    <n v="83.996875000000003"/>
    <x v="1"/>
    <s v="USD"/>
    <x v="740"/>
    <n v="1279688400"/>
    <b v="0"/>
    <b v="1"/>
    <x v="5"/>
    <x v="9"/>
  </r>
  <r>
    <n v="825"/>
    <s v="Solomon PLC"/>
    <s v="Open-architected 24/7 infrastructure"/>
    <n v="3600"/>
    <n v="13950"/>
    <n v="387.5"/>
    <x v="1"/>
    <x v="144"/>
    <n v="88.853503184713375"/>
    <x v="4"/>
    <s v="GBP"/>
    <x v="145"/>
    <n v="1501995600"/>
    <b v="0"/>
    <b v="0"/>
    <x v="4"/>
    <x v="12"/>
  </r>
  <r>
    <n v="826"/>
    <s v="Miller-Hubbard"/>
    <s v="Digitized 6thgeneration Local Area Network"/>
    <n v="2800"/>
    <n v="12797"/>
    <n v="457.03571428571428"/>
    <x v="1"/>
    <x v="346"/>
    <n v="65.963917525773198"/>
    <x v="1"/>
    <s v="USD"/>
    <x v="741"/>
    <n v="1294639200"/>
    <b v="0"/>
    <b v="1"/>
    <x v="3"/>
    <x v="3"/>
  </r>
  <r>
    <n v="827"/>
    <s v="Miranda, Martinez and Lowery"/>
    <s v="Innovative actuating artificial intelligence"/>
    <n v="2300"/>
    <n v="6134"/>
    <n v="266.69565217391306"/>
    <x v="1"/>
    <x v="172"/>
    <n v="74.804878048780495"/>
    <x v="2"/>
    <s v="AUD"/>
    <x v="742"/>
    <n v="1305435600"/>
    <b v="0"/>
    <b v="1"/>
    <x v="4"/>
    <x v="6"/>
  </r>
  <r>
    <n v="828"/>
    <s v="Munoz, Cherry and Bell"/>
    <s v="Cross-platform reciprocal budgetary management"/>
    <n v="7100"/>
    <n v="4899"/>
    <n v="69"/>
    <x v="0"/>
    <x v="131"/>
    <n v="69.98571428571428"/>
    <x v="1"/>
    <s v="USD"/>
    <x v="202"/>
    <n v="1537592400"/>
    <b v="0"/>
    <b v="0"/>
    <x v="3"/>
    <x v="3"/>
  </r>
  <r>
    <n v="829"/>
    <s v="Baker-Higgins"/>
    <s v="Vision-oriented scalable portal"/>
    <n v="9600"/>
    <n v="4929"/>
    <n v="51.34375"/>
    <x v="0"/>
    <x v="110"/>
    <n v="32.006493506493506"/>
    <x v="1"/>
    <s v="USD"/>
    <x v="743"/>
    <n v="1435122000"/>
    <b v="0"/>
    <b v="0"/>
    <x v="3"/>
    <x v="3"/>
  </r>
  <r>
    <n v="830"/>
    <s v="Johnson, Turner and Carroll"/>
    <s v="Persevering zero administration knowledge user"/>
    <n v="121600"/>
    <n v="1424"/>
    <n v="1.1710526315789473"/>
    <x v="0"/>
    <x v="528"/>
    <n v="64.727272727272734"/>
    <x v="1"/>
    <s v="USD"/>
    <x v="744"/>
    <n v="1520056800"/>
    <b v="0"/>
    <b v="0"/>
    <x v="3"/>
    <x v="3"/>
  </r>
  <r>
    <n v="831"/>
    <s v="Ward PLC"/>
    <s v="Front-line bottom-line Graphic Interface"/>
    <n v="97100"/>
    <n v="105817"/>
    <n v="108.97734294541709"/>
    <x v="1"/>
    <x v="529"/>
    <n v="24.998110087408456"/>
    <x v="1"/>
    <s v="USD"/>
    <x v="745"/>
    <n v="1335675600"/>
    <b v="0"/>
    <b v="0"/>
    <x v="7"/>
    <x v="14"/>
  </r>
  <r>
    <n v="832"/>
    <s v="Bradley, Beck and Mayo"/>
    <s v="Synergized fault-tolerant hierarchy"/>
    <n v="43200"/>
    <n v="136156"/>
    <n v="315.17592592592592"/>
    <x v="1"/>
    <x v="265"/>
    <n v="104.97764070932922"/>
    <x v="3"/>
    <s v="DKK"/>
    <x v="746"/>
    <n v="1448431200"/>
    <b v="1"/>
    <b v="0"/>
    <x v="5"/>
    <x v="18"/>
  </r>
  <r>
    <n v="833"/>
    <s v="Levine, Martin and Hernandez"/>
    <s v="Expanded asynchronous groupware"/>
    <n v="6800"/>
    <n v="10723"/>
    <n v="157.69117647058823"/>
    <x v="1"/>
    <x v="34"/>
    <n v="64.987878787878785"/>
    <x v="3"/>
    <s v="DKK"/>
    <x v="747"/>
    <n v="1298613600"/>
    <b v="0"/>
    <b v="0"/>
    <x v="5"/>
    <x v="18"/>
  </r>
  <r>
    <n v="834"/>
    <s v="Gallegos, Wagner and Gaines"/>
    <s v="Expanded fault-tolerant emulation"/>
    <n v="7300"/>
    <n v="11228"/>
    <n v="153.8082191780822"/>
    <x v="1"/>
    <x v="530"/>
    <n v="94.352941176470594"/>
    <x v="1"/>
    <s v="USD"/>
    <x v="362"/>
    <n v="1372482000"/>
    <b v="0"/>
    <b v="0"/>
    <x v="3"/>
    <x v="3"/>
  </r>
  <r>
    <n v="835"/>
    <s v="Hodges, Smith and Kelly"/>
    <s v="Future-proofed 24hour model"/>
    <n v="86200"/>
    <n v="77355"/>
    <n v="89.738979118329468"/>
    <x v="0"/>
    <x v="531"/>
    <n v="44.001706484641637"/>
    <x v="1"/>
    <s v="USD"/>
    <x v="748"/>
    <n v="1425621600"/>
    <b v="0"/>
    <b v="0"/>
    <x v="2"/>
    <x v="2"/>
  </r>
  <r>
    <n v="836"/>
    <s v="Macias Inc"/>
    <s v="Optimized didactic intranet"/>
    <n v="8100"/>
    <n v="6086"/>
    <n v="75.135802469135797"/>
    <x v="0"/>
    <x v="115"/>
    <n v="64.744680851063833"/>
    <x v="1"/>
    <s v="USD"/>
    <x v="749"/>
    <n v="1266300000"/>
    <b v="0"/>
    <b v="0"/>
    <x v="1"/>
    <x v="7"/>
  </r>
  <r>
    <n v="837"/>
    <s v="Cook-Ortiz"/>
    <s v="Right-sized dedicated standardization"/>
    <n v="17700"/>
    <n v="150960"/>
    <n v="852.88135593220341"/>
    <x v="1"/>
    <x v="532"/>
    <n v="84.00667779632721"/>
    <x v="1"/>
    <s v="USD"/>
    <x v="643"/>
    <n v="1305867600"/>
    <b v="0"/>
    <b v="0"/>
    <x v="1"/>
    <x v="17"/>
  </r>
  <r>
    <n v="838"/>
    <s v="Jordan-Fischer"/>
    <s v="Vision-oriented high-level extranet"/>
    <n v="6400"/>
    <n v="8890"/>
    <n v="138.90625"/>
    <x v="1"/>
    <x v="210"/>
    <n v="34.061302681992338"/>
    <x v="1"/>
    <s v="USD"/>
    <x v="750"/>
    <n v="1538802000"/>
    <b v="0"/>
    <b v="0"/>
    <x v="3"/>
    <x v="3"/>
  </r>
  <r>
    <n v="839"/>
    <s v="Pierce-Ramirez"/>
    <s v="Organized scalable initiative"/>
    <n v="7700"/>
    <n v="14644"/>
    <n v="190.18181818181819"/>
    <x v="1"/>
    <x v="144"/>
    <n v="93.273885350318466"/>
    <x v="1"/>
    <s v="USD"/>
    <x v="751"/>
    <n v="1398920400"/>
    <b v="0"/>
    <b v="1"/>
    <x v="4"/>
    <x v="4"/>
  </r>
  <r>
    <n v="840"/>
    <s v="Howell and Sons"/>
    <s v="Enhanced regional moderator"/>
    <n v="116300"/>
    <n v="116583"/>
    <n v="100.24333619948409"/>
    <x v="1"/>
    <x v="533"/>
    <n v="32.998301726577978"/>
    <x v="1"/>
    <s v="USD"/>
    <x v="752"/>
    <n v="1405659600"/>
    <b v="0"/>
    <b v="1"/>
    <x v="3"/>
    <x v="3"/>
  </r>
  <r>
    <n v="841"/>
    <s v="Garcia, Dunn and Richardson"/>
    <s v="Automated even-keeled emulation"/>
    <n v="9100"/>
    <n v="12991"/>
    <n v="142.75824175824175"/>
    <x v="1"/>
    <x v="287"/>
    <n v="83.812903225806451"/>
    <x v="1"/>
    <s v="USD"/>
    <x v="753"/>
    <n v="1457244000"/>
    <b v="0"/>
    <b v="0"/>
    <x v="2"/>
    <x v="2"/>
  </r>
  <r>
    <n v="842"/>
    <s v="Lawson and Sons"/>
    <s v="Reverse-engineered multi-tasking product"/>
    <n v="1500"/>
    <n v="8447"/>
    <n v="563.13333333333333"/>
    <x v="1"/>
    <x v="227"/>
    <n v="63.992424242424242"/>
    <x v="6"/>
    <s v="EUR"/>
    <x v="754"/>
    <n v="1529298000"/>
    <b v="0"/>
    <b v="0"/>
    <x v="2"/>
    <x v="8"/>
  </r>
  <r>
    <n v="843"/>
    <s v="Porter-Hicks"/>
    <s v="De-engineered next generation parallelism"/>
    <n v="8800"/>
    <n v="2703"/>
    <n v="30.71590909090909"/>
    <x v="0"/>
    <x v="254"/>
    <n v="81.909090909090907"/>
    <x v="1"/>
    <s v="USD"/>
    <x v="755"/>
    <n v="1535778000"/>
    <b v="0"/>
    <b v="0"/>
    <x v="7"/>
    <x v="14"/>
  </r>
  <r>
    <n v="844"/>
    <s v="Rodriguez-Hansen"/>
    <s v="Intuitive cohesive groupware"/>
    <n v="8800"/>
    <n v="8747"/>
    <n v="99.397727272727266"/>
    <x v="3"/>
    <x v="115"/>
    <n v="93.053191489361708"/>
    <x v="1"/>
    <s v="USD"/>
    <x v="756"/>
    <n v="1327471200"/>
    <b v="0"/>
    <b v="0"/>
    <x v="4"/>
    <x v="4"/>
  </r>
  <r>
    <n v="845"/>
    <s v="Williams LLC"/>
    <s v="Up-sized high-level access"/>
    <n v="69900"/>
    <n v="138087"/>
    <n v="197.54935622317598"/>
    <x v="1"/>
    <x v="534"/>
    <n v="101.98449039881831"/>
    <x v="4"/>
    <s v="GBP"/>
    <x v="757"/>
    <n v="1529557200"/>
    <b v="0"/>
    <b v="0"/>
    <x v="2"/>
    <x v="2"/>
  </r>
  <r>
    <n v="846"/>
    <s v="Cooper, Stanley and Bryant"/>
    <s v="Phased empowering success"/>
    <n v="1000"/>
    <n v="5085"/>
    <n v="508.5"/>
    <x v="1"/>
    <x v="44"/>
    <n v="105.9375"/>
    <x v="1"/>
    <s v="USD"/>
    <x v="758"/>
    <n v="1535259600"/>
    <b v="1"/>
    <b v="1"/>
    <x v="2"/>
    <x v="2"/>
  </r>
  <r>
    <n v="847"/>
    <s v="Miller, Glenn and Adams"/>
    <s v="Distributed actuating project"/>
    <n v="4700"/>
    <n v="11174"/>
    <n v="237.74468085106383"/>
    <x v="1"/>
    <x v="460"/>
    <n v="101.58181818181818"/>
    <x v="1"/>
    <s v="USD"/>
    <x v="759"/>
    <n v="1515564000"/>
    <b v="0"/>
    <b v="0"/>
    <x v="0"/>
    <x v="0"/>
  </r>
  <r>
    <n v="848"/>
    <s v="Cole, Salazar and Moreno"/>
    <s v="Robust motivating orchestration"/>
    <n v="3200"/>
    <n v="10831"/>
    <n v="338.46875"/>
    <x v="1"/>
    <x v="535"/>
    <n v="62.970930232558139"/>
    <x v="1"/>
    <s v="USD"/>
    <x v="760"/>
    <n v="1277096400"/>
    <b v="0"/>
    <b v="0"/>
    <x v="4"/>
    <x v="6"/>
  </r>
  <r>
    <n v="849"/>
    <s v="Jones-Ryan"/>
    <s v="Vision-oriented uniform instruction set"/>
    <n v="6700"/>
    <n v="8917"/>
    <n v="133.08955223880596"/>
    <x v="1"/>
    <x v="253"/>
    <n v="29.045602605863191"/>
    <x v="1"/>
    <s v="USD"/>
    <x v="761"/>
    <n v="1329026400"/>
    <b v="0"/>
    <b v="1"/>
    <x v="1"/>
    <x v="7"/>
  </r>
  <r>
    <n v="850"/>
    <s v="Hood, Perez and Meadows"/>
    <s v="Cross-group upward-trending hierarchy"/>
    <n v="100"/>
    <n v="1"/>
    <n v="1"/>
    <x v="0"/>
    <x v="49"/>
    <n v="1"/>
    <x v="1"/>
    <s v="USD"/>
    <x v="762"/>
    <n v="1322978400"/>
    <b v="1"/>
    <b v="0"/>
    <x v="1"/>
    <x v="1"/>
  </r>
  <r>
    <n v="851"/>
    <s v="Bright and Sons"/>
    <s v="Object-based needs-based info-mediaries"/>
    <n v="6000"/>
    <n v="12468"/>
    <n v="207.8"/>
    <x v="1"/>
    <x v="415"/>
    <n v="77.924999999999997"/>
    <x v="1"/>
    <s v="USD"/>
    <x v="444"/>
    <n v="1338786000"/>
    <b v="0"/>
    <b v="0"/>
    <x v="1"/>
    <x v="5"/>
  </r>
  <r>
    <n v="852"/>
    <s v="Brady Ltd"/>
    <s v="Open-source reciprocal standardization"/>
    <n v="4900"/>
    <n v="2505"/>
    <n v="51.122448979591837"/>
    <x v="0"/>
    <x v="249"/>
    <n v="80.806451612903231"/>
    <x v="1"/>
    <s v="USD"/>
    <x v="763"/>
    <n v="1311656400"/>
    <b v="0"/>
    <b v="1"/>
    <x v="6"/>
    <x v="11"/>
  </r>
  <r>
    <n v="853"/>
    <s v="Collier LLC"/>
    <s v="Secured well-modulated projection"/>
    <n v="17100"/>
    <n v="111502"/>
    <n v="652.05847953216369"/>
    <x v="1"/>
    <x v="50"/>
    <n v="76.006816632583508"/>
    <x v="0"/>
    <s v="CAD"/>
    <x v="764"/>
    <n v="1308978000"/>
    <b v="0"/>
    <b v="1"/>
    <x v="1"/>
    <x v="7"/>
  </r>
  <r>
    <n v="854"/>
    <s v="Campbell, Thomas and Obrien"/>
    <s v="Multi-channeled secondary middleware"/>
    <n v="171000"/>
    <n v="194309"/>
    <n v="113.63099415204678"/>
    <x v="1"/>
    <x v="536"/>
    <n v="72.993613824192337"/>
    <x v="0"/>
    <s v="CAD"/>
    <x v="765"/>
    <n v="1576389600"/>
    <b v="0"/>
    <b v="0"/>
    <x v="5"/>
    <x v="13"/>
  </r>
  <r>
    <n v="855"/>
    <s v="Moses-Terry"/>
    <s v="Horizontal clear-thinking framework"/>
    <n v="23400"/>
    <n v="23956"/>
    <n v="102.37606837606837"/>
    <x v="1"/>
    <x v="15"/>
    <n v="53"/>
    <x v="2"/>
    <s v="AUD"/>
    <x v="766"/>
    <n v="1311051600"/>
    <b v="0"/>
    <b v="0"/>
    <x v="3"/>
    <x v="3"/>
  </r>
  <r>
    <n v="856"/>
    <s v="Williams and Sons"/>
    <s v="Profound composite core"/>
    <n v="2400"/>
    <n v="8558"/>
    <n v="356.58333333333331"/>
    <x v="1"/>
    <x v="1"/>
    <n v="54.164556962025316"/>
    <x v="1"/>
    <s v="USD"/>
    <x v="767"/>
    <n v="1336712400"/>
    <b v="0"/>
    <b v="0"/>
    <x v="0"/>
    <x v="0"/>
  </r>
  <r>
    <n v="857"/>
    <s v="Miranda, Gray and Hale"/>
    <s v="Programmable disintermediate matrices"/>
    <n v="5300"/>
    <n v="7413"/>
    <n v="139.8679245283019"/>
    <x v="1"/>
    <x v="537"/>
    <n v="32.946666666666665"/>
    <x v="5"/>
    <s v="CHF"/>
    <x v="768"/>
    <n v="1330408800"/>
    <b v="1"/>
    <b v="0"/>
    <x v="4"/>
    <x v="12"/>
  </r>
  <r>
    <n v="858"/>
    <s v="Ayala, Crawford and Taylor"/>
    <s v="Realigned 5thgeneration knowledge user"/>
    <n v="4000"/>
    <n v="2778"/>
    <n v="69.45"/>
    <x v="0"/>
    <x v="164"/>
    <n v="79.371428571428567"/>
    <x v="1"/>
    <s v="USD"/>
    <x v="769"/>
    <n v="1524891600"/>
    <b v="1"/>
    <b v="0"/>
    <x v="0"/>
    <x v="0"/>
  </r>
  <r>
    <n v="859"/>
    <s v="Martinez Ltd"/>
    <s v="Multi-layered upward-trending groupware"/>
    <n v="7300"/>
    <n v="2594"/>
    <n v="35.534246575342465"/>
    <x v="0"/>
    <x v="377"/>
    <n v="41.174603174603178"/>
    <x v="1"/>
    <s v="USD"/>
    <x v="770"/>
    <n v="1363669200"/>
    <b v="0"/>
    <b v="1"/>
    <x v="3"/>
    <x v="3"/>
  </r>
  <r>
    <n v="860"/>
    <s v="Lee PLC"/>
    <s v="Re-contextualized leadingedge firmware"/>
    <n v="2000"/>
    <n v="5033"/>
    <n v="251.65"/>
    <x v="1"/>
    <x v="167"/>
    <n v="77.430769230769229"/>
    <x v="1"/>
    <s v="USD"/>
    <x v="771"/>
    <n v="1551420000"/>
    <b v="0"/>
    <b v="1"/>
    <x v="2"/>
    <x v="8"/>
  </r>
  <r>
    <n v="861"/>
    <s v="Young, Ramsey and Powell"/>
    <s v="Devolved disintermediate analyzer"/>
    <n v="8800"/>
    <n v="9317"/>
    <n v="105.875"/>
    <x v="1"/>
    <x v="25"/>
    <n v="57.159509202453989"/>
    <x v="1"/>
    <s v="USD"/>
    <x v="772"/>
    <n v="1269838800"/>
    <b v="0"/>
    <b v="0"/>
    <x v="3"/>
    <x v="3"/>
  </r>
  <r>
    <n v="862"/>
    <s v="Lewis and Sons"/>
    <s v="Profound disintermediate open system"/>
    <n v="3500"/>
    <n v="6560"/>
    <n v="187.42857142857142"/>
    <x v="1"/>
    <x v="72"/>
    <n v="77.17647058823529"/>
    <x v="1"/>
    <s v="USD"/>
    <x v="773"/>
    <n v="1312520400"/>
    <b v="0"/>
    <b v="0"/>
    <x v="3"/>
    <x v="3"/>
  </r>
  <r>
    <n v="863"/>
    <s v="Davis-Johnson"/>
    <s v="Automated reciprocal protocol"/>
    <n v="1400"/>
    <n v="5415"/>
    <n v="386.78571428571428"/>
    <x v="1"/>
    <x v="538"/>
    <n v="24.953917050691246"/>
    <x v="1"/>
    <s v="USD"/>
    <x v="774"/>
    <n v="1436504400"/>
    <b v="0"/>
    <b v="1"/>
    <x v="4"/>
    <x v="19"/>
  </r>
  <r>
    <n v="864"/>
    <s v="Stevenson-Thompson"/>
    <s v="Automated static workforce"/>
    <n v="4200"/>
    <n v="14577"/>
    <n v="347.07142857142856"/>
    <x v="1"/>
    <x v="503"/>
    <n v="97.18"/>
    <x v="1"/>
    <s v="USD"/>
    <x v="775"/>
    <n v="1472014800"/>
    <b v="0"/>
    <b v="0"/>
    <x v="4"/>
    <x v="12"/>
  </r>
  <r>
    <n v="865"/>
    <s v="Ellis, Smith and Armstrong"/>
    <s v="Horizontal attitude-oriented help-desk"/>
    <n v="81000"/>
    <n v="150515"/>
    <n v="185.82098765432099"/>
    <x v="1"/>
    <x v="539"/>
    <n v="46.000916870415651"/>
    <x v="1"/>
    <s v="USD"/>
    <x v="776"/>
    <n v="1411534800"/>
    <b v="0"/>
    <b v="0"/>
    <x v="3"/>
    <x v="3"/>
  </r>
  <r>
    <n v="866"/>
    <s v="Jackson-Brown"/>
    <s v="Versatile 5thgeneration matrices"/>
    <n v="182800"/>
    <n v="79045"/>
    <n v="43.241247264770237"/>
    <x v="3"/>
    <x v="540"/>
    <n v="88.023385300668153"/>
    <x v="1"/>
    <s v="USD"/>
    <x v="777"/>
    <n v="1304917200"/>
    <b v="0"/>
    <b v="0"/>
    <x v="7"/>
    <x v="14"/>
  </r>
  <r>
    <n v="867"/>
    <s v="Kane, Pruitt and Rivera"/>
    <s v="Cross-platform next generation service-desk"/>
    <n v="4800"/>
    <n v="7797"/>
    <n v="162.4375"/>
    <x v="1"/>
    <x v="402"/>
    <n v="25.99"/>
    <x v="1"/>
    <s v="USD"/>
    <x v="778"/>
    <n v="1539579600"/>
    <b v="0"/>
    <b v="0"/>
    <x v="0"/>
    <x v="0"/>
  </r>
  <r>
    <n v="868"/>
    <s v="Wood, Buckley and Meza"/>
    <s v="Front-line web-enabled installation"/>
    <n v="7000"/>
    <n v="12939"/>
    <n v="184.84285714285716"/>
    <x v="1"/>
    <x v="105"/>
    <n v="102.69047619047619"/>
    <x v="1"/>
    <s v="USD"/>
    <x v="779"/>
    <n v="1382504400"/>
    <b v="0"/>
    <b v="0"/>
    <x v="3"/>
    <x v="3"/>
  </r>
  <r>
    <n v="869"/>
    <s v="Brown-Williams"/>
    <s v="Multi-channeled responsive product"/>
    <n v="161900"/>
    <n v="38376"/>
    <n v="23.703520691785052"/>
    <x v="0"/>
    <x v="541"/>
    <n v="72.958174904942965"/>
    <x v="1"/>
    <s v="USD"/>
    <x v="780"/>
    <n v="1278306000"/>
    <b v="0"/>
    <b v="0"/>
    <x v="4"/>
    <x v="6"/>
  </r>
  <r>
    <n v="870"/>
    <s v="Hansen-Austin"/>
    <s v="Adaptive demand-driven encryption"/>
    <n v="7700"/>
    <n v="6920"/>
    <n v="89.870129870129873"/>
    <x v="0"/>
    <x v="246"/>
    <n v="57.190082644628099"/>
    <x v="1"/>
    <s v="USD"/>
    <x v="335"/>
    <n v="1442552400"/>
    <b v="0"/>
    <b v="0"/>
    <x v="3"/>
    <x v="3"/>
  </r>
  <r>
    <n v="871"/>
    <s v="Santana-George"/>
    <s v="Re-engineered client-driven knowledge user"/>
    <n v="71500"/>
    <n v="194912"/>
    <n v="272.6041958041958"/>
    <x v="1"/>
    <x v="542"/>
    <n v="84.013793103448279"/>
    <x v="1"/>
    <s v="USD"/>
    <x v="535"/>
    <n v="1511071200"/>
    <b v="0"/>
    <b v="1"/>
    <x v="3"/>
    <x v="3"/>
  </r>
  <r>
    <n v="872"/>
    <s v="Davis LLC"/>
    <s v="Compatible logistical paradigm"/>
    <n v="4700"/>
    <n v="7992"/>
    <n v="170.04255319148936"/>
    <x v="1"/>
    <x v="543"/>
    <n v="98.666666666666671"/>
    <x v="2"/>
    <s v="AUD"/>
    <x v="270"/>
    <n v="1536382800"/>
    <b v="0"/>
    <b v="0"/>
    <x v="4"/>
    <x v="22"/>
  </r>
  <r>
    <n v="873"/>
    <s v="Vazquez, Ochoa and Clark"/>
    <s v="Intuitive value-added installation"/>
    <n v="42100"/>
    <n v="79268"/>
    <n v="188.28503562945369"/>
    <x v="1"/>
    <x v="544"/>
    <n v="42.007419183889773"/>
    <x v="1"/>
    <s v="USD"/>
    <x v="781"/>
    <n v="1389592800"/>
    <b v="0"/>
    <b v="0"/>
    <x v="7"/>
    <x v="14"/>
  </r>
  <r>
    <n v="874"/>
    <s v="Chung-Nguyen"/>
    <s v="Managed discrete parallelism"/>
    <n v="40200"/>
    <n v="139468"/>
    <n v="346.93532338308455"/>
    <x v="1"/>
    <x v="545"/>
    <n v="32.002753556677376"/>
    <x v="1"/>
    <s v="USD"/>
    <x v="782"/>
    <n v="1275282000"/>
    <b v="0"/>
    <b v="1"/>
    <x v="7"/>
    <x v="14"/>
  </r>
  <r>
    <n v="875"/>
    <s v="Mueller-Harmon"/>
    <s v="Implemented tangible approach"/>
    <n v="7900"/>
    <n v="5465"/>
    <n v="69.177215189873422"/>
    <x v="0"/>
    <x v="109"/>
    <n v="81.567164179104481"/>
    <x v="1"/>
    <s v="USD"/>
    <x v="783"/>
    <n v="1294984800"/>
    <b v="0"/>
    <b v="0"/>
    <x v="1"/>
    <x v="1"/>
  </r>
  <r>
    <n v="876"/>
    <s v="Dixon, Perez and Banks"/>
    <s v="Re-engineered encompassing definition"/>
    <n v="8300"/>
    <n v="2111"/>
    <n v="25.433734939759034"/>
    <x v="0"/>
    <x v="176"/>
    <n v="37.035087719298247"/>
    <x v="0"/>
    <s v="CAD"/>
    <x v="784"/>
    <n v="1562043600"/>
    <b v="0"/>
    <b v="0"/>
    <x v="7"/>
    <x v="14"/>
  </r>
  <r>
    <n v="877"/>
    <s v="Estrada Group"/>
    <s v="Multi-lateral uniform collaboration"/>
    <n v="163600"/>
    <n v="126628"/>
    <n v="77.400977995110026"/>
    <x v="0"/>
    <x v="546"/>
    <n v="103.033360455655"/>
    <x v="1"/>
    <s v="USD"/>
    <x v="785"/>
    <n v="1469595600"/>
    <b v="0"/>
    <b v="0"/>
    <x v="0"/>
    <x v="0"/>
  </r>
  <r>
    <n v="878"/>
    <s v="Lutz Group"/>
    <s v="Enterprise-wide foreground paradigm"/>
    <n v="2700"/>
    <n v="1012"/>
    <n v="37.481481481481481"/>
    <x v="0"/>
    <x v="65"/>
    <n v="84.333333333333329"/>
    <x v="6"/>
    <s v="EUR"/>
    <x v="786"/>
    <n v="1581141600"/>
    <b v="0"/>
    <b v="0"/>
    <x v="1"/>
    <x v="16"/>
  </r>
  <r>
    <n v="879"/>
    <s v="Ortiz Inc"/>
    <s v="Stand-alone incremental parallelism"/>
    <n v="1000"/>
    <n v="5438"/>
    <n v="543.79999999999995"/>
    <x v="1"/>
    <x v="4"/>
    <n v="102.60377358490567"/>
    <x v="1"/>
    <s v="USD"/>
    <x v="787"/>
    <n v="1488520800"/>
    <b v="0"/>
    <b v="0"/>
    <x v="5"/>
    <x v="9"/>
  </r>
  <r>
    <n v="880"/>
    <s v="Craig, Ellis and Miller"/>
    <s v="Persevering 5thgeneration throughput"/>
    <n v="84500"/>
    <n v="193101"/>
    <n v="228.52189349112427"/>
    <x v="1"/>
    <x v="547"/>
    <n v="79.992129246064621"/>
    <x v="1"/>
    <s v="USD"/>
    <x v="788"/>
    <n v="1563858000"/>
    <b v="0"/>
    <b v="0"/>
    <x v="1"/>
    <x v="5"/>
  </r>
  <r>
    <n v="881"/>
    <s v="Charles Inc"/>
    <s v="Implemented object-oriented synergy"/>
    <n v="81300"/>
    <n v="31665"/>
    <n v="38.948339483394832"/>
    <x v="0"/>
    <x v="15"/>
    <n v="70.055309734513273"/>
    <x v="1"/>
    <s v="USD"/>
    <x v="330"/>
    <n v="1438923600"/>
    <b v="0"/>
    <b v="1"/>
    <x v="3"/>
    <x v="3"/>
  </r>
  <r>
    <n v="882"/>
    <s v="White-Rosario"/>
    <s v="Balanced demand-driven definition"/>
    <n v="800"/>
    <n v="2960"/>
    <n v="370"/>
    <x v="1"/>
    <x v="175"/>
    <n v="37"/>
    <x v="1"/>
    <s v="USD"/>
    <x v="789"/>
    <n v="1422165600"/>
    <b v="0"/>
    <b v="0"/>
    <x v="3"/>
    <x v="3"/>
  </r>
  <r>
    <n v="883"/>
    <s v="Simmons-Villarreal"/>
    <s v="Customer-focused mobile Graphic Interface"/>
    <n v="3400"/>
    <n v="8089"/>
    <n v="237.91176470588235"/>
    <x v="1"/>
    <x v="548"/>
    <n v="41.911917098445599"/>
    <x v="1"/>
    <s v="USD"/>
    <x v="790"/>
    <n v="1277874000"/>
    <b v="0"/>
    <b v="0"/>
    <x v="4"/>
    <x v="12"/>
  </r>
  <r>
    <n v="884"/>
    <s v="Strickland Group"/>
    <s v="Horizontal secondary interface"/>
    <n v="170800"/>
    <n v="109374"/>
    <n v="64.036299765807968"/>
    <x v="0"/>
    <x v="549"/>
    <n v="57.992576882290564"/>
    <x v="1"/>
    <s v="USD"/>
    <x v="791"/>
    <n v="1399352400"/>
    <b v="0"/>
    <b v="1"/>
    <x v="3"/>
    <x v="3"/>
  </r>
  <r>
    <n v="885"/>
    <s v="Lynch Ltd"/>
    <s v="Virtual analyzing collaboration"/>
    <n v="1800"/>
    <n v="2129"/>
    <n v="118.27777777777777"/>
    <x v="1"/>
    <x v="550"/>
    <n v="40.942307692307693"/>
    <x v="1"/>
    <s v="USD"/>
    <x v="792"/>
    <n v="1279083600"/>
    <b v="0"/>
    <b v="0"/>
    <x v="3"/>
    <x v="3"/>
  </r>
  <r>
    <n v="886"/>
    <s v="Sanders LLC"/>
    <s v="Multi-tiered explicit focus group"/>
    <n v="150600"/>
    <n v="127745"/>
    <n v="84.824037184594957"/>
    <x v="0"/>
    <x v="551"/>
    <n v="69.9972602739726"/>
    <x v="1"/>
    <s v="USD"/>
    <x v="793"/>
    <n v="1284354000"/>
    <b v="0"/>
    <b v="0"/>
    <x v="1"/>
    <x v="7"/>
  </r>
  <r>
    <n v="887"/>
    <s v="Cooper LLC"/>
    <s v="Multi-layered systematic knowledgebase"/>
    <n v="7800"/>
    <n v="2289"/>
    <n v="29.346153846153847"/>
    <x v="0"/>
    <x v="249"/>
    <n v="73.838709677419359"/>
    <x v="1"/>
    <s v="USD"/>
    <x v="794"/>
    <n v="1441170000"/>
    <b v="0"/>
    <b v="1"/>
    <x v="3"/>
    <x v="3"/>
  </r>
  <r>
    <n v="888"/>
    <s v="Palmer Ltd"/>
    <s v="Reverse-engineered uniform knowledge user"/>
    <n v="5800"/>
    <n v="12174"/>
    <n v="209.89655172413794"/>
    <x v="1"/>
    <x v="552"/>
    <n v="41.979310344827589"/>
    <x v="1"/>
    <s v="USD"/>
    <x v="795"/>
    <n v="1493528400"/>
    <b v="0"/>
    <b v="0"/>
    <x v="3"/>
    <x v="3"/>
  </r>
  <r>
    <n v="889"/>
    <s v="Santos Group"/>
    <s v="Secured dynamic capacity"/>
    <n v="5600"/>
    <n v="9508"/>
    <n v="169.78571428571428"/>
    <x v="1"/>
    <x v="393"/>
    <n v="77.93442622950819"/>
    <x v="1"/>
    <s v="USD"/>
    <x v="796"/>
    <n v="1395205200"/>
    <b v="0"/>
    <b v="1"/>
    <x v="1"/>
    <x v="5"/>
  </r>
  <r>
    <n v="890"/>
    <s v="Christian, Kim and Jimenez"/>
    <s v="Devolved foreground throughput"/>
    <n v="134400"/>
    <n v="155849"/>
    <n v="115.95907738095238"/>
    <x v="1"/>
    <x v="553"/>
    <n v="106.01972789115646"/>
    <x v="1"/>
    <s v="USD"/>
    <x v="797"/>
    <n v="1561438800"/>
    <b v="0"/>
    <b v="0"/>
    <x v="1"/>
    <x v="7"/>
  </r>
  <r>
    <n v="891"/>
    <s v="Williams, Price and Hurley"/>
    <s v="Synchronized demand-driven infrastructure"/>
    <n v="3000"/>
    <n v="7758"/>
    <n v="258.60000000000002"/>
    <x v="1"/>
    <x v="34"/>
    <n v="47.018181818181816"/>
    <x v="0"/>
    <s v="CAD"/>
    <x v="798"/>
    <n v="1326693600"/>
    <b v="0"/>
    <b v="0"/>
    <x v="4"/>
    <x v="4"/>
  </r>
  <r>
    <n v="892"/>
    <s v="Anderson, Parks and Estrada"/>
    <s v="Realigned discrete structure"/>
    <n v="6000"/>
    <n v="13835"/>
    <n v="230.58333333333334"/>
    <x v="1"/>
    <x v="554"/>
    <n v="76.016483516483518"/>
    <x v="1"/>
    <s v="USD"/>
    <x v="799"/>
    <n v="1277960400"/>
    <b v="0"/>
    <b v="0"/>
    <x v="5"/>
    <x v="18"/>
  </r>
  <r>
    <n v="893"/>
    <s v="Collins-Martinez"/>
    <s v="Progressive grid-enabled website"/>
    <n v="8400"/>
    <n v="10770"/>
    <n v="128.21428571428572"/>
    <x v="1"/>
    <x v="134"/>
    <n v="54.120603015075375"/>
    <x v="6"/>
    <s v="EUR"/>
    <x v="800"/>
    <n v="1434690000"/>
    <b v="0"/>
    <b v="1"/>
    <x v="4"/>
    <x v="4"/>
  </r>
  <r>
    <n v="894"/>
    <s v="Barrett Inc"/>
    <s v="Organic cohesive neural-net"/>
    <n v="1700"/>
    <n v="3208"/>
    <n v="188.70588235294119"/>
    <x v="1"/>
    <x v="75"/>
    <n v="57.285714285714285"/>
    <x v="4"/>
    <s v="GBP"/>
    <x v="801"/>
    <n v="1376110800"/>
    <b v="0"/>
    <b v="1"/>
    <x v="4"/>
    <x v="19"/>
  </r>
  <r>
    <n v="895"/>
    <s v="Adams-Rollins"/>
    <s v="Integrated demand-driven info-mediaries"/>
    <n v="159800"/>
    <n v="11108"/>
    <n v="6.9511889862327907"/>
    <x v="0"/>
    <x v="37"/>
    <n v="103.81308411214954"/>
    <x v="1"/>
    <s v="USD"/>
    <x v="802"/>
    <n v="1518415200"/>
    <b v="0"/>
    <b v="0"/>
    <x v="3"/>
    <x v="3"/>
  </r>
  <r>
    <n v="896"/>
    <s v="Wright-Bryant"/>
    <s v="Reverse-engineered client-server extranet"/>
    <n v="19800"/>
    <n v="153338"/>
    <n v="774.43434343434342"/>
    <x v="1"/>
    <x v="555"/>
    <n v="105.02602739726028"/>
    <x v="2"/>
    <s v="AUD"/>
    <x v="803"/>
    <n v="1310878800"/>
    <b v="0"/>
    <b v="1"/>
    <x v="0"/>
    <x v="0"/>
  </r>
  <r>
    <n v="897"/>
    <s v="Berry-Cannon"/>
    <s v="Organized discrete encoding"/>
    <n v="8800"/>
    <n v="2437"/>
    <n v="27.693181818181817"/>
    <x v="0"/>
    <x v="11"/>
    <n v="90.259259259259252"/>
    <x v="1"/>
    <s v="USD"/>
    <x v="212"/>
    <n v="1556600400"/>
    <b v="0"/>
    <b v="0"/>
    <x v="3"/>
    <x v="3"/>
  </r>
  <r>
    <n v="898"/>
    <s v="Davis-Gonzalez"/>
    <s v="Balanced regional flexibility"/>
    <n v="179100"/>
    <n v="93991"/>
    <n v="52.479620323841431"/>
    <x v="0"/>
    <x v="556"/>
    <n v="76.978705978705975"/>
    <x v="1"/>
    <s v="USD"/>
    <x v="804"/>
    <n v="1576994400"/>
    <b v="0"/>
    <b v="0"/>
    <x v="4"/>
    <x v="4"/>
  </r>
  <r>
    <n v="899"/>
    <s v="Best-Young"/>
    <s v="Implemented multimedia time-frame"/>
    <n v="3100"/>
    <n v="12620"/>
    <n v="407.09677419354841"/>
    <x v="1"/>
    <x v="300"/>
    <n v="102.60162601626017"/>
    <x v="5"/>
    <s v="CHF"/>
    <x v="805"/>
    <n v="1382677200"/>
    <b v="0"/>
    <b v="0"/>
    <x v="1"/>
    <x v="17"/>
  </r>
  <r>
    <n v="900"/>
    <s v="Powers, Smith and Deleon"/>
    <s v="Enhanced uniform service-desk"/>
    <n v="100"/>
    <n v="2"/>
    <n v="2"/>
    <x v="0"/>
    <x v="49"/>
    <n v="2"/>
    <x v="1"/>
    <s v="USD"/>
    <x v="806"/>
    <n v="1411189200"/>
    <b v="0"/>
    <b v="1"/>
    <x v="2"/>
    <x v="2"/>
  </r>
  <r>
    <n v="901"/>
    <s v="Hogan Group"/>
    <s v="Versatile bottom-line definition"/>
    <n v="5600"/>
    <n v="8746"/>
    <n v="156.17857142857142"/>
    <x v="1"/>
    <x v="122"/>
    <n v="55.0062893081761"/>
    <x v="1"/>
    <s v="USD"/>
    <x v="807"/>
    <n v="1534654800"/>
    <b v="0"/>
    <b v="1"/>
    <x v="1"/>
    <x v="1"/>
  </r>
  <r>
    <n v="902"/>
    <s v="Wang, Silva and Byrd"/>
    <s v="Integrated bifurcated software"/>
    <n v="1400"/>
    <n v="3534"/>
    <n v="252.42857142857142"/>
    <x v="1"/>
    <x v="460"/>
    <n v="32.127272727272725"/>
    <x v="1"/>
    <s v="USD"/>
    <x v="722"/>
    <n v="1457762400"/>
    <b v="0"/>
    <b v="0"/>
    <x v="2"/>
    <x v="2"/>
  </r>
  <r>
    <n v="903"/>
    <s v="Parker-Morris"/>
    <s v="Assimilated next generation instruction set"/>
    <n v="41000"/>
    <n v="709"/>
    <n v="1.7292682926829268"/>
    <x v="2"/>
    <x v="443"/>
    <n v="50.642857142857146"/>
    <x v="1"/>
    <s v="USD"/>
    <x v="477"/>
    <n v="1337490000"/>
    <b v="0"/>
    <b v="1"/>
    <x v="5"/>
    <x v="9"/>
  </r>
  <r>
    <n v="904"/>
    <s v="Rodriguez, Johnson and Jackson"/>
    <s v="Digitized foreground array"/>
    <n v="6500"/>
    <n v="795"/>
    <n v="12.23076923076923"/>
    <x v="0"/>
    <x v="36"/>
    <n v="49.6875"/>
    <x v="1"/>
    <s v="USD"/>
    <x v="259"/>
    <n v="1349672400"/>
    <b v="0"/>
    <b v="0"/>
    <x v="5"/>
    <x v="15"/>
  </r>
  <r>
    <n v="905"/>
    <s v="Haynes PLC"/>
    <s v="Re-engineered clear-thinking project"/>
    <n v="7900"/>
    <n v="12955"/>
    <n v="163.98734177215189"/>
    <x v="1"/>
    <x v="64"/>
    <n v="54.894067796610166"/>
    <x v="1"/>
    <s v="USD"/>
    <x v="9"/>
    <n v="1379826000"/>
    <b v="0"/>
    <b v="0"/>
    <x v="3"/>
    <x v="3"/>
  </r>
  <r>
    <n v="906"/>
    <s v="Hayes Group"/>
    <s v="Implemented even-keeled standardization"/>
    <n v="5500"/>
    <n v="8964"/>
    <n v="162.98181818181817"/>
    <x v="1"/>
    <x v="271"/>
    <n v="46.931937172774866"/>
    <x v="1"/>
    <s v="USD"/>
    <x v="808"/>
    <n v="1497762000"/>
    <b v="1"/>
    <b v="1"/>
    <x v="4"/>
    <x v="4"/>
  </r>
  <r>
    <n v="907"/>
    <s v="White, Pena and Calhoun"/>
    <s v="Quality-focused asymmetric adapter"/>
    <n v="9100"/>
    <n v="1843"/>
    <n v="20.252747252747252"/>
    <x v="0"/>
    <x v="142"/>
    <n v="44.951219512195124"/>
    <x v="1"/>
    <s v="USD"/>
    <x v="809"/>
    <n v="1304485200"/>
    <b v="0"/>
    <b v="0"/>
    <x v="3"/>
    <x v="3"/>
  </r>
  <r>
    <n v="908"/>
    <s v="Bryant-Pope"/>
    <s v="Networked intangible help-desk"/>
    <n v="38200"/>
    <n v="121950"/>
    <n v="319.24083769633506"/>
    <x v="1"/>
    <x v="557"/>
    <n v="30.99898322318251"/>
    <x v="1"/>
    <s v="USD"/>
    <x v="444"/>
    <n v="1336885200"/>
    <b v="0"/>
    <b v="0"/>
    <x v="6"/>
    <x v="11"/>
  </r>
  <r>
    <n v="909"/>
    <s v="Gates, Li and Thompson"/>
    <s v="Synchronized attitude-oriented frame"/>
    <n v="1800"/>
    <n v="8621"/>
    <n v="478.94444444444446"/>
    <x v="1"/>
    <x v="175"/>
    <n v="107.7625"/>
    <x v="0"/>
    <s v="CAD"/>
    <x v="384"/>
    <n v="1530421200"/>
    <b v="0"/>
    <b v="1"/>
    <x v="3"/>
    <x v="3"/>
  </r>
  <r>
    <n v="910"/>
    <s v="King-Morris"/>
    <s v="Proactive incremental architecture"/>
    <n v="154500"/>
    <n v="30215"/>
    <n v="19.556634304207119"/>
    <x v="3"/>
    <x v="102"/>
    <n v="102.07770270270271"/>
    <x v="1"/>
    <s v="USD"/>
    <x v="810"/>
    <n v="1421992800"/>
    <b v="0"/>
    <b v="0"/>
    <x v="3"/>
    <x v="3"/>
  </r>
  <r>
    <n v="911"/>
    <s v="Carter, Cole and Curtis"/>
    <s v="Cloned responsive standardization"/>
    <n v="5800"/>
    <n v="11539"/>
    <n v="198.94827586206895"/>
    <x v="1"/>
    <x v="558"/>
    <n v="24.976190476190474"/>
    <x v="1"/>
    <s v="USD"/>
    <x v="811"/>
    <n v="1568178000"/>
    <b v="1"/>
    <b v="0"/>
    <x v="2"/>
    <x v="2"/>
  </r>
  <r>
    <n v="912"/>
    <s v="Sanchez-Parsons"/>
    <s v="Reduced bifurcated pricing structure"/>
    <n v="1800"/>
    <n v="14310"/>
    <n v="795"/>
    <x v="1"/>
    <x v="559"/>
    <n v="79.944134078212286"/>
    <x v="1"/>
    <s v="USD"/>
    <x v="812"/>
    <n v="1347944400"/>
    <b v="1"/>
    <b v="0"/>
    <x v="4"/>
    <x v="6"/>
  </r>
  <r>
    <n v="913"/>
    <s v="Rivera-Pearson"/>
    <s v="Re-engineered asymmetric challenge"/>
    <n v="70200"/>
    <n v="35536"/>
    <n v="50.621082621082621"/>
    <x v="0"/>
    <x v="560"/>
    <n v="67.946462715105156"/>
    <x v="2"/>
    <s v="AUD"/>
    <x v="813"/>
    <n v="1558760400"/>
    <b v="0"/>
    <b v="0"/>
    <x v="4"/>
    <x v="6"/>
  </r>
  <r>
    <n v="914"/>
    <s v="Ramirez, Padilla and Barrera"/>
    <s v="Diverse client-driven conglomeration"/>
    <n v="6400"/>
    <n v="3676"/>
    <n v="57.4375"/>
    <x v="0"/>
    <x v="561"/>
    <n v="26.070921985815602"/>
    <x v="4"/>
    <s v="GBP"/>
    <x v="814"/>
    <n v="1376629200"/>
    <b v="0"/>
    <b v="0"/>
    <x v="3"/>
    <x v="3"/>
  </r>
  <r>
    <n v="915"/>
    <s v="Riggs Group"/>
    <s v="Configurable upward-trending solution"/>
    <n v="125900"/>
    <n v="195936"/>
    <n v="155.62827640984909"/>
    <x v="1"/>
    <x v="562"/>
    <n v="105.0032154340836"/>
    <x v="4"/>
    <s v="GBP"/>
    <x v="80"/>
    <n v="1504760400"/>
    <b v="0"/>
    <b v="0"/>
    <x v="4"/>
    <x v="19"/>
  </r>
  <r>
    <n v="916"/>
    <s v="Clements Ltd"/>
    <s v="Persistent bandwidth-monitored framework"/>
    <n v="3700"/>
    <n v="1343"/>
    <n v="36.297297297297298"/>
    <x v="0"/>
    <x v="550"/>
    <n v="25.826923076923077"/>
    <x v="1"/>
    <s v="USD"/>
    <x v="815"/>
    <n v="1419660000"/>
    <b v="0"/>
    <b v="0"/>
    <x v="7"/>
    <x v="14"/>
  </r>
  <r>
    <n v="917"/>
    <s v="Cooper Inc"/>
    <s v="Polarized discrete product"/>
    <n v="3600"/>
    <n v="2097"/>
    <n v="58.25"/>
    <x v="2"/>
    <x v="11"/>
    <n v="77.666666666666671"/>
    <x v="4"/>
    <s v="GBP"/>
    <x v="816"/>
    <n v="1311310800"/>
    <b v="0"/>
    <b v="1"/>
    <x v="4"/>
    <x v="12"/>
  </r>
  <r>
    <n v="918"/>
    <s v="Jones-Gonzalez"/>
    <s v="Seamless dynamic website"/>
    <n v="3800"/>
    <n v="9021"/>
    <n v="237.39473684210526"/>
    <x v="1"/>
    <x v="388"/>
    <n v="57.82692307692308"/>
    <x v="5"/>
    <s v="CHF"/>
    <x v="474"/>
    <n v="1344315600"/>
    <b v="0"/>
    <b v="0"/>
    <x v="5"/>
    <x v="15"/>
  </r>
  <r>
    <n v="919"/>
    <s v="Fox Ltd"/>
    <s v="Extended multimedia firmware"/>
    <n v="35600"/>
    <n v="20915"/>
    <n v="58.75"/>
    <x v="0"/>
    <x v="537"/>
    <n v="92.955555555555549"/>
    <x v="2"/>
    <s v="AUD"/>
    <x v="817"/>
    <n v="1510725600"/>
    <b v="0"/>
    <b v="1"/>
    <x v="3"/>
    <x v="3"/>
  </r>
  <r>
    <n v="920"/>
    <s v="Green, Murphy and Webb"/>
    <s v="Versatile directional project"/>
    <n v="5300"/>
    <n v="9676"/>
    <n v="182.56603773584905"/>
    <x v="1"/>
    <x v="563"/>
    <n v="37.945098039215686"/>
    <x v="1"/>
    <s v="USD"/>
    <x v="818"/>
    <n v="1551247200"/>
    <b v="1"/>
    <b v="0"/>
    <x v="4"/>
    <x v="10"/>
  </r>
  <r>
    <n v="921"/>
    <s v="Stevenson PLC"/>
    <s v="Profound directional knowledge user"/>
    <n v="160400"/>
    <n v="1210"/>
    <n v="0.75436408977556113"/>
    <x v="0"/>
    <x v="63"/>
    <n v="31.842105263157894"/>
    <x v="1"/>
    <s v="USD"/>
    <x v="819"/>
    <n v="1330236000"/>
    <b v="0"/>
    <b v="0"/>
    <x v="2"/>
    <x v="2"/>
  </r>
  <r>
    <n v="922"/>
    <s v="Soto-Anthony"/>
    <s v="Ameliorated logistical capability"/>
    <n v="51400"/>
    <n v="90440"/>
    <n v="175.95330739299609"/>
    <x v="1"/>
    <x v="564"/>
    <n v="40"/>
    <x v="1"/>
    <s v="USD"/>
    <x v="609"/>
    <n v="1545112800"/>
    <b v="0"/>
    <b v="1"/>
    <x v="1"/>
    <x v="21"/>
  </r>
  <r>
    <n v="923"/>
    <s v="Wise and Sons"/>
    <s v="Sharable discrete definition"/>
    <n v="1700"/>
    <n v="4044"/>
    <n v="237.88235294117646"/>
    <x v="1"/>
    <x v="174"/>
    <n v="101.1"/>
    <x v="1"/>
    <s v="USD"/>
    <x v="547"/>
    <n v="1279170000"/>
    <b v="0"/>
    <b v="0"/>
    <x v="3"/>
    <x v="3"/>
  </r>
  <r>
    <n v="924"/>
    <s v="Butler-Barr"/>
    <s v="User-friendly next generation core"/>
    <n v="39400"/>
    <n v="192292"/>
    <n v="488.05076142131981"/>
    <x v="1"/>
    <x v="565"/>
    <n v="84.006989951944078"/>
    <x v="6"/>
    <s v="EUR"/>
    <x v="820"/>
    <n v="1573452000"/>
    <b v="0"/>
    <b v="0"/>
    <x v="3"/>
    <x v="3"/>
  </r>
  <r>
    <n v="925"/>
    <s v="Wilson, Jefferson and Anderson"/>
    <s v="Profit-focused empowering system engine"/>
    <n v="3000"/>
    <n v="6722"/>
    <n v="224.06666666666666"/>
    <x v="1"/>
    <x v="167"/>
    <n v="103.41538461538461"/>
    <x v="1"/>
    <s v="USD"/>
    <x v="821"/>
    <n v="1507093200"/>
    <b v="0"/>
    <b v="0"/>
    <x v="3"/>
    <x v="3"/>
  </r>
  <r>
    <n v="926"/>
    <s v="Brown-Oliver"/>
    <s v="Synchronized cohesive encoding"/>
    <n v="8700"/>
    <n v="1577"/>
    <n v="18.126436781609197"/>
    <x v="0"/>
    <x v="27"/>
    <n v="105.13333333333334"/>
    <x v="1"/>
    <s v="USD"/>
    <x v="151"/>
    <n v="1463374800"/>
    <b v="0"/>
    <b v="0"/>
    <x v="0"/>
    <x v="0"/>
  </r>
  <r>
    <n v="927"/>
    <s v="Davis-Gardner"/>
    <s v="Synergistic dynamic utilization"/>
    <n v="7200"/>
    <n v="3301"/>
    <n v="45.847222222222221"/>
    <x v="0"/>
    <x v="95"/>
    <n v="89.21621621621621"/>
    <x v="1"/>
    <s v="USD"/>
    <x v="822"/>
    <n v="1344574800"/>
    <b v="0"/>
    <b v="0"/>
    <x v="3"/>
    <x v="3"/>
  </r>
  <r>
    <n v="928"/>
    <s v="Dawson Group"/>
    <s v="Triple-buffered bi-directional model"/>
    <n v="167400"/>
    <n v="196386"/>
    <n v="117.31541218637993"/>
    <x v="1"/>
    <x v="566"/>
    <n v="51.995234312946785"/>
    <x v="6"/>
    <s v="EUR"/>
    <x v="823"/>
    <n v="1389074400"/>
    <b v="0"/>
    <b v="0"/>
    <x v="2"/>
    <x v="2"/>
  </r>
  <r>
    <n v="929"/>
    <s v="Turner-Terrell"/>
    <s v="Polarized tertiary function"/>
    <n v="5500"/>
    <n v="11952"/>
    <n v="217.30909090909091"/>
    <x v="1"/>
    <x v="229"/>
    <n v="64.956521739130437"/>
    <x v="4"/>
    <s v="GBP"/>
    <x v="824"/>
    <n v="1494997200"/>
    <b v="0"/>
    <b v="0"/>
    <x v="3"/>
    <x v="3"/>
  </r>
  <r>
    <n v="930"/>
    <s v="Hall, Buchanan and Benton"/>
    <s v="Configurable fault-tolerant structure"/>
    <n v="3500"/>
    <n v="3930"/>
    <n v="112.28571428571429"/>
    <x v="1"/>
    <x v="72"/>
    <n v="46.235294117647058"/>
    <x v="1"/>
    <s v="USD"/>
    <x v="825"/>
    <n v="1425448800"/>
    <b v="0"/>
    <b v="1"/>
    <x v="3"/>
    <x v="3"/>
  </r>
  <r>
    <n v="931"/>
    <s v="Lowery, Hayden and Cruz"/>
    <s v="Digitized 24/7 budgetary management"/>
    <n v="7900"/>
    <n v="5729"/>
    <n v="72.518987341772146"/>
    <x v="0"/>
    <x v="192"/>
    <n v="51.151785714285715"/>
    <x v="1"/>
    <s v="USD"/>
    <x v="826"/>
    <n v="1404104400"/>
    <b v="0"/>
    <b v="1"/>
    <x v="3"/>
    <x v="3"/>
  </r>
  <r>
    <n v="932"/>
    <s v="Mora, Miller and Harper"/>
    <s v="Stand-alone zero tolerance algorithm"/>
    <n v="2300"/>
    <n v="4883"/>
    <n v="212.30434782608697"/>
    <x v="1"/>
    <x v="358"/>
    <n v="33.909722222222221"/>
    <x v="1"/>
    <s v="USD"/>
    <x v="827"/>
    <n v="1394773200"/>
    <b v="0"/>
    <b v="0"/>
    <x v="1"/>
    <x v="1"/>
  </r>
  <r>
    <n v="933"/>
    <s v="Espinoza Group"/>
    <s v="Implemented tangible support"/>
    <n v="73000"/>
    <n v="175015"/>
    <n v="239.74657534246575"/>
    <x v="1"/>
    <x v="567"/>
    <n v="92.016298633017882"/>
    <x v="1"/>
    <s v="USD"/>
    <x v="828"/>
    <n v="1366520400"/>
    <b v="0"/>
    <b v="0"/>
    <x v="3"/>
    <x v="3"/>
  </r>
  <r>
    <n v="934"/>
    <s v="Davis, Crawford and Lopez"/>
    <s v="Reactive radical framework"/>
    <n v="6200"/>
    <n v="11280"/>
    <n v="181.93548387096774"/>
    <x v="1"/>
    <x v="339"/>
    <n v="107.42857142857143"/>
    <x v="1"/>
    <s v="USD"/>
    <x v="829"/>
    <n v="1456639200"/>
    <b v="0"/>
    <b v="0"/>
    <x v="3"/>
    <x v="3"/>
  </r>
  <r>
    <n v="935"/>
    <s v="Richards, Stevens and Fleming"/>
    <s v="Object-based full-range knowledge user"/>
    <n v="6100"/>
    <n v="10012"/>
    <n v="164.13114754098362"/>
    <x v="1"/>
    <x v="227"/>
    <n v="75.848484848484844"/>
    <x v="1"/>
    <s v="USD"/>
    <x v="830"/>
    <n v="1438318800"/>
    <b v="0"/>
    <b v="0"/>
    <x v="3"/>
    <x v="3"/>
  </r>
  <r>
    <n v="936"/>
    <s v="Brown Ltd"/>
    <s v="Enhanced composite contingency"/>
    <n v="103200"/>
    <n v="1690"/>
    <n v="1.6375968992248062"/>
    <x v="0"/>
    <x v="356"/>
    <n v="80.476190476190482"/>
    <x v="1"/>
    <s v="USD"/>
    <x v="831"/>
    <n v="1564030800"/>
    <b v="1"/>
    <b v="0"/>
    <x v="3"/>
    <x v="3"/>
  </r>
  <r>
    <n v="937"/>
    <s v="Tapia, Sandoval and Hurley"/>
    <s v="Cloned fresh-thinking model"/>
    <n v="171000"/>
    <n v="84891"/>
    <n v="49.64385964912281"/>
    <x v="3"/>
    <x v="568"/>
    <n v="86.978483606557376"/>
    <x v="1"/>
    <s v="USD"/>
    <x v="832"/>
    <n v="1449295200"/>
    <b v="0"/>
    <b v="0"/>
    <x v="4"/>
    <x v="4"/>
  </r>
  <r>
    <n v="938"/>
    <s v="Allen Inc"/>
    <s v="Total dedicated benchmark"/>
    <n v="9200"/>
    <n v="10093"/>
    <n v="109.70652173913044"/>
    <x v="1"/>
    <x v="87"/>
    <n v="105.13541666666667"/>
    <x v="1"/>
    <s v="USD"/>
    <x v="833"/>
    <n v="1531890000"/>
    <b v="0"/>
    <b v="1"/>
    <x v="5"/>
    <x v="13"/>
  </r>
  <r>
    <n v="939"/>
    <s v="Williams, Johnson and Campbell"/>
    <s v="Streamlined human-resource Graphic Interface"/>
    <n v="7800"/>
    <n v="3839"/>
    <n v="49.217948717948715"/>
    <x v="0"/>
    <x v="109"/>
    <n v="57.298507462686565"/>
    <x v="1"/>
    <s v="USD"/>
    <x v="834"/>
    <n v="1306213200"/>
    <b v="0"/>
    <b v="1"/>
    <x v="6"/>
    <x v="11"/>
  </r>
  <r>
    <n v="940"/>
    <s v="Wiggins Ltd"/>
    <s v="Upgradable analyzing core"/>
    <n v="9900"/>
    <n v="6161"/>
    <n v="62.232323232323232"/>
    <x v="2"/>
    <x v="569"/>
    <n v="93.348484848484844"/>
    <x v="0"/>
    <s v="CAD"/>
    <x v="835"/>
    <n v="1356242400"/>
    <b v="0"/>
    <b v="0"/>
    <x v="2"/>
    <x v="2"/>
  </r>
  <r>
    <n v="941"/>
    <s v="Luna-Horne"/>
    <s v="Profound exuding pricing structure"/>
    <n v="43000"/>
    <n v="5615"/>
    <n v="13.05813953488372"/>
    <x v="0"/>
    <x v="373"/>
    <n v="71.987179487179489"/>
    <x v="1"/>
    <s v="USD"/>
    <x v="836"/>
    <n v="1297576800"/>
    <b v="1"/>
    <b v="0"/>
    <x v="3"/>
    <x v="3"/>
  </r>
  <r>
    <n v="942"/>
    <s v="Allen Inc"/>
    <s v="Horizontal optimizing model"/>
    <n v="9600"/>
    <n v="6205"/>
    <n v="64.635416666666671"/>
    <x v="0"/>
    <x v="109"/>
    <n v="92.611940298507463"/>
    <x v="2"/>
    <s v="AUD"/>
    <x v="837"/>
    <n v="1296194400"/>
    <b v="0"/>
    <b v="0"/>
    <x v="3"/>
    <x v="3"/>
  </r>
  <r>
    <n v="943"/>
    <s v="Peterson, Gonzalez and Spencer"/>
    <s v="Synchronized fault-tolerant algorithm"/>
    <n v="7500"/>
    <n v="11969"/>
    <n v="159.58666666666667"/>
    <x v="1"/>
    <x v="493"/>
    <n v="104.99122807017544"/>
    <x v="1"/>
    <s v="USD"/>
    <x v="219"/>
    <n v="1414558800"/>
    <b v="0"/>
    <b v="0"/>
    <x v="0"/>
    <x v="0"/>
  </r>
  <r>
    <n v="944"/>
    <s v="Walter Inc"/>
    <s v="Streamlined 5thgeneration intranet"/>
    <n v="10000"/>
    <n v="8142"/>
    <n v="81.42"/>
    <x v="0"/>
    <x v="570"/>
    <n v="30.958174904942965"/>
    <x v="2"/>
    <s v="AUD"/>
    <x v="365"/>
    <n v="1488348000"/>
    <b v="0"/>
    <b v="0"/>
    <x v="7"/>
    <x v="14"/>
  </r>
  <r>
    <n v="945"/>
    <s v="Sanders, Farley and Huffman"/>
    <s v="Cross-group clear-thinking task-force"/>
    <n v="172000"/>
    <n v="55805"/>
    <n v="32.444767441860463"/>
    <x v="0"/>
    <x v="571"/>
    <n v="33.001182732111175"/>
    <x v="1"/>
    <s v="USD"/>
    <x v="838"/>
    <n v="1334898000"/>
    <b v="1"/>
    <b v="0"/>
    <x v="7"/>
    <x v="14"/>
  </r>
  <r>
    <n v="946"/>
    <s v="Hall, Holmes and Walker"/>
    <s v="Public-key bandwidth-monitored intranet"/>
    <n v="153700"/>
    <n v="15238"/>
    <n v="9.9141184124918666"/>
    <x v="0"/>
    <x v="483"/>
    <n v="84.187845303867405"/>
    <x v="1"/>
    <s v="USD"/>
    <x v="839"/>
    <n v="1308373200"/>
    <b v="0"/>
    <b v="0"/>
    <x v="3"/>
    <x v="3"/>
  </r>
  <r>
    <n v="947"/>
    <s v="Smith-Powell"/>
    <s v="Upgradable clear-thinking hardware"/>
    <n v="3600"/>
    <n v="961"/>
    <n v="26.694444444444443"/>
    <x v="0"/>
    <x v="171"/>
    <n v="73.92307692307692"/>
    <x v="1"/>
    <s v="USD"/>
    <x v="840"/>
    <n v="1412312400"/>
    <b v="0"/>
    <b v="0"/>
    <x v="3"/>
    <x v="3"/>
  </r>
  <r>
    <n v="948"/>
    <s v="Smith-Hill"/>
    <s v="Integrated holistic paradigm"/>
    <n v="9400"/>
    <n v="5918"/>
    <n v="62.957446808510639"/>
    <x v="3"/>
    <x v="415"/>
    <n v="36.987499999999997"/>
    <x v="1"/>
    <s v="USD"/>
    <x v="841"/>
    <n v="1419228000"/>
    <b v="1"/>
    <b v="1"/>
    <x v="4"/>
    <x v="4"/>
  </r>
  <r>
    <n v="949"/>
    <s v="Wright LLC"/>
    <s v="Seamless clear-thinking conglomeration"/>
    <n v="5900"/>
    <n v="9520"/>
    <n v="161.35593220338984"/>
    <x v="1"/>
    <x v="84"/>
    <n v="46.896551724137929"/>
    <x v="1"/>
    <s v="USD"/>
    <x v="842"/>
    <n v="1430974800"/>
    <b v="0"/>
    <b v="0"/>
    <x v="2"/>
    <x v="2"/>
  </r>
  <r>
    <n v="950"/>
    <s v="Williams, Orozco and Gomez"/>
    <s v="Persistent content-based methodology"/>
    <n v="100"/>
    <n v="5"/>
    <n v="5"/>
    <x v="0"/>
    <x v="49"/>
    <n v="5"/>
    <x v="1"/>
    <s v="USD"/>
    <x v="843"/>
    <n v="1555822800"/>
    <b v="0"/>
    <b v="1"/>
    <x v="3"/>
    <x v="3"/>
  </r>
  <r>
    <n v="951"/>
    <s v="Peterson Ltd"/>
    <s v="Re-engineered 24hour matrix"/>
    <n v="14500"/>
    <n v="159056"/>
    <n v="1096.9379310344827"/>
    <x v="1"/>
    <x v="572"/>
    <n v="102.02437459910199"/>
    <x v="1"/>
    <s v="USD"/>
    <x v="844"/>
    <n v="1482818400"/>
    <b v="0"/>
    <b v="1"/>
    <x v="1"/>
    <x v="1"/>
  </r>
  <r>
    <n v="952"/>
    <s v="Cummings-Hayes"/>
    <s v="Virtual multi-tasking core"/>
    <n v="145500"/>
    <n v="101987"/>
    <n v="70.094158075601371"/>
    <x v="3"/>
    <x v="428"/>
    <n v="45.007502206531335"/>
    <x v="1"/>
    <s v="USD"/>
    <x v="845"/>
    <n v="1471928400"/>
    <b v="0"/>
    <b v="0"/>
    <x v="4"/>
    <x v="4"/>
  </r>
  <r>
    <n v="953"/>
    <s v="Boyle Ltd"/>
    <s v="Streamlined fault-tolerant conglomeration"/>
    <n v="3300"/>
    <n v="1980"/>
    <n v="60"/>
    <x v="0"/>
    <x v="356"/>
    <n v="94.285714285714292"/>
    <x v="1"/>
    <s v="USD"/>
    <x v="846"/>
    <n v="1453701600"/>
    <b v="0"/>
    <b v="1"/>
    <x v="4"/>
    <x v="22"/>
  </r>
  <r>
    <n v="954"/>
    <s v="Henderson, Parker and Diaz"/>
    <s v="Enterprise-wide client-driven policy"/>
    <n v="42600"/>
    <n v="156384"/>
    <n v="367.09859154929575"/>
    <x v="1"/>
    <x v="573"/>
    <n v="101.02325581395348"/>
    <x v="2"/>
    <s v="AUD"/>
    <x v="110"/>
    <n v="1350363600"/>
    <b v="0"/>
    <b v="0"/>
    <x v="2"/>
    <x v="2"/>
  </r>
  <r>
    <n v="955"/>
    <s v="Moss-Obrien"/>
    <s v="Function-based next generation emulation"/>
    <n v="700"/>
    <n v="7763"/>
    <n v="1109"/>
    <x v="1"/>
    <x v="175"/>
    <n v="97.037499999999994"/>
    <x v="1"/>
    <s v="USD"/>
    <x v="847"/>
    <n v="1353996000"/>
    <b v="0"/>
    <b v="0"/>
    <x v="3"/>
    <x v="3"/>
  </r>
  <r>
    <n v="956"/>
    <s v="Wood Inc"/>
    <s v="Re-engineered composite focus group"/>
    <n v="187600"/>
    <n v="35698"/>
    <n v="19.028784648187631"/>
    <x v="0"/>
    <x v="268"/>
    <n v="43.00963855421687"/>
    <x v="1"/>
    <s v="USD"/>
    <x v="848"/>
    <n v="1451109600"/>
    <b v="0"/>
    <b v="0"/>
    <x v="4"/>
    <x v="22"/>
  </r>
  <r>
    <n v="957"/>
    <s v="Riley, Cohen and Goodman"/>
    <s v="Profound mission-critical function"/>
    <n v="9800"/>
    <n v="12434"/>
    <n v="126.87755102040816"/>
    <x v="1"/>
    <x v="54"/>
    <n v="94.916030534351151"/>
    <x v="1"/>
    <s v="USD"/>
    <x v="849"/>
    <n v="1329631200"/>
    <b v="0"/>
    <b v="0"/>
    <x v="3"/>
    <x v="3"/>
  </r>
  <r>
    <n v="958"/>
    <s v="Green, Robinson and Ho"/>
    <s v="De-engineered zero-defect open system"/>
    <n v="1100"/>
    <n v="8081"/>
    <n v="734.63636363636363"/>
    <x v="1"/>
    <x v="192"/>
    <n v="72.151785714285708"/>
    <x v="1"/>
    <s v="USD"/>
    <x v="780"/>
    <n v="1278997200"/>
    <b v="0"/>
    <b v="0"/>
    <x v="4"/>
    <x v="10"/>
  </r>
  <r>
    <n v="959"/>
    <s v="Black-Graham"/>
    <s v="Operative hybrid utilization"/>
    <n v="145000"/>
    <n v="6631"/>
    <n v="4.5731034482758623"/>
    <x v="0"/>
    <x v="406"/>
    <n v="51.007692307692309"/>
    <x v="1"/>
    <s v="USD"/>
    <x v="140"/>
    <n v="1280120400"/>
    <b v="0"/>
    <b v="0"/>
    <x v="5"/>
    <x v="18"/>
  </r>
  <r>
    <n v="960"/>
    <s v="Robbins Group"/>
    <s v="Function-based interactive matrix"/>
    <n v="5500"/>
    <n v="4678"/>
    <n v="85.054545454545448"/>
    <x v="0"/>
    <x v="12"/>
    <n v="85.054545454545448"/>
    <x v="1"/>
    <s v="USD"/>
    <x v="850"/>
    <n v="1458104400"/>
    <b v="0"/>
    <b v="0"/>
    <x v="2"/>
    <x v="2"/>
  </r>
  <r>
    <n v="961"/>
    <s v="Mason, Case and May"/>
    <s v="Optimized content-based collaboration"/>
    <n v="5700"/>
    <n v="6800"/>
    <n v="119.29824561403508"/>
    <x v="1"/>
    <x v="287"/>
    <n v="43.87096774193548"/>
    <x v="1"/>
    <s v="USD"/>
    <x v="851"/>
    <n v="1298268000"/>
    <b v="0"/>
    <b v="0"/>
    <x v="5"/>
    <x v="18"/>
  </r>
  <r>
    <n v="962"/>
    <s v="Harris, Russell and Mitchell"/>
    <s v="User-centric cohesive policy"/>
    <n v="3600"/>
    <n v="10657"/>
    <n v="296.02777777777777"/>
    <x v="1"/>
    <x v="574"/>
    <n v="40.063909774436091"/>
    <x v="1"/>
    <s v="USD"/>
    <x v="852"/>
    <n v="1386223200"/>
    <b v="0"/>
    <b v="0"/>
    <x v="0"/>
    <x v="0"/>
  </r>
  <r>
    <n v="963"/>
    <s v="Rodriguez-Robinson"/>
    <s v="Ergonomic methodical hub"/>
    <n v="5900"/>
    <n v="4997"/>
    <n v="84.694915254237287"/>
    <x v="0"/>
    <x v="493"/>
    <n v="43.833333333333336"/>
    <x v="6"/>
    <s v="EUR"/>
    <x v="853"/>
    <n v="1299823200"/>
    <b v="0"/>
    <b v="1"/>
    <x v="7"/>
    <x v="14"/>
  </r>
  <r>
    <n v="964"/>
    <s v="Peck, Higgins and Smith"/>
    <s v="Devolved disintermediate encryption"/>
    <n v="3700"/>
    <n v="13164"/>
    <n v="355.7837837837838"/>
    <x v="1"/>
    <x v="287"/>
    <n v="84.92903225806451"/>
    <x v="1"/>
    <s v="USD"/>
    <x v="854"/>
    <n v="1431752400"/>
    <b v="0"/>
    <b v="0"/>
    <x v="3"/>
    <x v="3"/>
  </r>
  <r>
    <n v="965"/>
    <s v="Nunez-King"/>
    <s v="Phased clear-thinking policy"/>
    <n v="2200"/>
    <n v="8501"/>
    <n v="386.40909090909093"/>
    <x v="1"/>
    <x v="512"/>
    <n v="41.067632850241544"/>
    <x v="4"/>
    <s v="GBP"/>
    <x v="67"/>
    <n v="1267855200"/>
    <b v="0"/>
    <b v="0"/>
    <x v="1"/>
    <x v="1"/>
  </r>
  <r>
    <n v="966"/>
    <s v="Davis and Sons"/>
    <s v="Seamless solution-oriented capacity"/>
    <n v="1700"/>
    <n v="13468"/>
    <n v="792.23529411764707"/>
    <x v="1"/>
    <x v="242"/>
    <n v="54.971428571428568"/>
    <x v="1"/>
    <s v="USD"/>
    <x v="855"/>
    <n v="1497675600"/>
    <b v="0"/>
    <b v="0"/>
    <x v="3"/>
    <x v="3"/>
  </r>
  <r>
    <n v="967"/>
    <s v="Howard-Douglas"/>
    <s v="Organized human-resource attitude"/>
    <n v="88400"/>
    <n v="121138"/>
    <n v="137.0339366515837"/>
    <x v="1"/>
    <x v="575"/>
    <n v="77.010807374443743"/>
    <x v="1"/>
    <s v="USD"/>
    <x v="107"/>
    <n v="1336885200"/>
    <b v="0"/>
    <b v="0"/>
    <x v="1"/>
    <x v="21"/>
  </r>
  <r>
    <n v="968"/>
    <s v="Gonzalez-White"/>
    <s v="Open-architected disintermediate budgetary management"/>
    <n v="2400"/>
    <n v="8117"/>
    <n v="338.20833333333331"/>
    <x v="1"/>
    <x v="493"/>
    <n v="71.201754385964918"/>
    <x v="1"/>
    <s v="USD"/>
    <x v="344"/>
    <n v="1295157600"/>
    <b v="0"/>
    <b v="0"/>
    <x v="0"/>
    <x v="0"/>
  </r>
  <r>
    <n v="969"/>
    <s v="Lopez-King"/>
    <s v="Multi-lateral radical solution"/>
    <n v="7900"/>
    <n v="8550"/>
    <n v="108.22784810126582"/>
    <x v="1"/>
    <x v="576"/>
    <n v="91.935483870967744"/>
    <x v="1"/>
    <s v="USD"/>
    <x v="856"/>
    <n v="1577599200"/>
    <b v="0"/>
    <b v="0"/>
    <x v="3"/>
    <x v="3"/>
  </r>
  <r>
    <n v="970"/>
    <s v="Glover-Nelson"/>
    <s v="Inverse context-sensitive info-mediaries"/>
    <n v="94900"/>
    <n v="57659"/>
    <n v="60.757639620653322"/>
    <x v="0"/>
    <x v="577"/>
    <n v="97.069023569023571"/>
    <x v="1"/>
    <s v="USD"/>
    <x v="857"/>
    <n v="1305003600"/>
    <b v="0"/>
    <b v="0"/>
    <x v="3"/>
    <x v="3"/>
  </r>
  <r>
    <n v="971"/>
    <s v="Garner and Sons"/>
    <s v="Versatile neutral workforce"/>
    <n v="5100"/>
    <n v="1414"/>
    <n v="27.725490196078432"/>
    <x v="0"/>
    <x v="3"/>
    <n v="58.916666666666664"/>
    <x v="1"/>
    <s v="USD"/>
    <x v="858"/>
    <n v="1381726800"/>
    <b v="0"/>
    <b v="0"/>
    <x v="4"/>
    <x v="19"/>
  </r>
  <r>
    <n v="972"/>
    <s v="Sellers, Roach and Garrison"/>
    <s v="Multi-tiered systematic knowledge user"/>
    <n v="42700"/>
    <n v="97524"/>
    <n v="228.39344262295083"/>
    <x v="1"/>
    <x v="578"/>
    <n v="58.015466983938133"/>
    <x v="1"/>
    <s v="USD"/>
    <x v="859"/>
    <n v="1402462800"/>
    <b v="0"/>
    <b v="1"/>
    <x v="2"/>
    <x v="2"/>
  </r>
  <r>
    <n v="973"/>
    <s v="Herrera, Bennett and Silva"/>
    <s v="Programmable multi-state algorithm"/>
    <n v="121100"/>
    <n v="26176"/>
    <n v="21.615194054500414"/>
    <x v="0"/>
    <x v="526"/>
    <n v="103.87301587301587"/>
    <x v="1"/>
    <s v="USD"/>
    <x v="860"/>
    <n v="1292133600"/>
    <b v="0"/>
    <b v="1"/>
    <x v="3"/>
    <x v="3"/>
  </r>
  <r>
    <n v="974"/>
    <s v="Thomas, Clay and Mendoza"/>
    <s v="Multi-channeled reciprocal interface"/>
    <n v="800"/>
    <n v="2991"/>
    <n v="373.875"/>
    <x v="1"/>
    <x v="235"/>
    <n v="93.46875"/>
    <x v="1"/>
    <s v="USD"/>
    <x v="170"/>
    <n v="1368939600"/>
    <b v="0"/>
    <b v="0"/>
    <x v="1"/>
    <x v="7"/>
  </r>
  <r>
    <n v="975"/>
    <s v="Ayala Group"/>
    <s v="Right-sized maximized migration"/>
    <n v="5400"/>
    <n v="8366"/>
    <n v="154.92592592592592"/>
    <x v="1"/>
    <x v="18"/>
    <n v="61.970370370370368"/>
    <x v="1"/>
    <s v="USD"/>
    <x v="861"/>
    <n v="1452146400"/>
    <b v="0"/>
    <b v="1"/>
    <x v="3"/>
    <x v="3"/>
  </r>
  <r>
    <n v="976"/>
    <s v="Huerta, Roberts and Dickerson"/>
    <s v="Self-enabling value-added artificial intelligence"/>
    <n v="4000"/>
    <n v="12886"/>
    <n v="322.14999999999998"/>
    <x v="1"/>
    <x v="382"/>
    <n v="92.042857142857144"/>
    <x v="1"/>
    <s v="USD"/>
    <x v="862"/>
    <n v="1296712800"/>
    <b v="0"/>
    <b v="1"/>
    <x v="3"/>
    <x v="3"/>
  </r>
  <r>
    <n v="977"/>
    <s v="Johnson Group"/>
    <s v="Vision-oriented interactive solution"/>
    <n v="7000"/>
    <n v="5177"/>
    <n v="73.957142857142856"/>
    <x v="0"/>
    <x v="109"/>
    <n v="77.268656716417908"/>
    <x v="1"/>
    <s v="USD"/>
    <x v="863"/>
    <n v="1520748000"/>
    <b v="0"/>
    <b v="0"/>
    <x v="0"/>
    <x v="0"/>
  </r>
  <r>
    <n v="978"/>
    <s v="Bailey, Nguyen and Martinez"/>
    <s v="Fundamental user-facing productivity"/>
    <n v="1000"/>
    <n v="8641"/>
    <n v="864.1"/>
    <x v="1"/>
    <x v="45"/>
    <n v="93.923913043478265"/>
    <x v="1"/>
    <s v="USD"/>
    <x v="864"/>
    <n v="1480831200"/>
    <b v="0"/>
    <b v="0"/>
    <x v="6"/>
    <x v="11"/>
  </r>
  <r>
    <n v="979"/>
    <s v="Williams, Martin and Meyer"/>
    <s v="Innovative well-modulated capability"/>
    <n v="60200"/>
    <n v="86244"/>
    <n v="143.26245847176079"/>
    <x v="1"/>
    <x v="579"/>
    <n v="84.969458128078813"/>
    <x v="4"/>
    <s v="GBP"/>
    <x v="527"/>
    <n v="1426914000"/>
    <b v="0"/>
    <b v="0"/>
    <x v="3"/>
    <x v="3"/>
  </r>
  <r>
    <n v="980"/>
    <s v="Huff-Johnson"/>
    <s v="Universal fault-tolerant orchestration"/>
    <n v="195200"/>
    <n v="78630"/>
    <n v="40.281762295081968"/>
    <x v="0"/>
    <x v="580"/>
    <n v="105.97035040431267"/>
    <x v="1"/>
    <s v="USD"/>
    <x v="865"/>
    <n v="1446616800"/>
    <b v="1"/>
    <b v="0"/>
    <x v="5"/>
    <x v="9"/>
  </r>
  <r>
    <n v="981"/>
    <s v="Diaz-Little"/>
    <s v="Grass-roots executive synergy"/>
    <n v="6700"/>
    <n v="11941"/>
    <n v="178.22388059701493"/>
    <x v="1"/>
    <x v="581"/>
    <n v="36.969040247678016"/>
    <x v="1"/>
    <s v="USD"/>
    <x v="866"/>
    <n v="1517032800"/>
    <b v="0"/>
    <b v="0"/>
    <x v="2"/>
    <x v="2"/>
  </r>
  <r>
    <n v="982"/>
    <s v="Freeman-French"/>
    <s v="Multi-layered optimal application"/>
    <n v="7200"/>
    <n v="6115"/>
    <n v="84.930555555555557"/>
    <x v="0"/>
    <x v="51"/>
    <n v="81.533333333333331"/>
    <x v="1"/>
    <s v="USD"/>
    <x v="867"/>
    <n v="1311224400"/>
    <b v="0"/>
    <b v="1"/>
    <x v="4"/>
    <x v="4"/>
  </r>
  <r>
    <n v="983"/>
    <s v="Beck-Weber"/>
    <s v="Business-focused full-range core"/>
    <n v="129100"/>
    <n v="188404"/>
    <n v="145.93648334624322"/>
    <x v="1"/>
    <x v="582"/>
    <n v="80.999140154772135"/>
    <x v="1"/>
    <s v="USD"/>
    <x v="868"/>
    <n v="1566190800"/>
    <b v="0"/>
    <b v="0"/>
    <x v="4"/>
    <x v="4"/>
  </r>
  <r>
    <n v="984"/>
    <s v="Lewis-Jacobson"/>
    <s v="Exclusive system-worthy Graphic Interface"/>
    <n v="6500"/>
    <n v="9910"/>
    <n v="152.46153846153845"/>
    <x v="1"/>
    <x v="345"/>
    <n v="26.010498687664043"/>
    <x v="1"/>
    <s v="USD"/>
    <x v="105"/>
    <n v="1570165200"/>
    <b v="0"/>
    <b v="0"/>
    <x v="3"/>
    <x v="3"/>
  </r>
  <r>
    <n v="985"/>
    <s v="Logan-Curtis"/>
    <s v="Enhanced optimal ability"/>
    <n v="170600"/>
    <n v="114523"/>
    <n v="67.129542790152399"/>
    <x v="0"/>
    <x v="583"/>
    <n v="25.998410896708286"/>
    <x v="1"/>
    <s v="USD"/>
    <x v="481"/>
    <n v="1388556000"/>
    <b v="0"/>
    <b v="1"/>
    <x v="1"/>
    <x v="1"/>
  </r>
  <r>
    <n v="986"/>
    <s v="Chan, Washington and Callahan"/>
    <s v="Optional zero administration neural-net"/>
    <n v="7800"/>
    <n v="3144"/>
    <n v="40.307692307692307"/>
    <x v="0"/>
    <x v="45"/>
    <n v="34.173913043478258"/>
    <x v="1"/>
    <s v="USD"/>
    <x v="253"/>
    <n v="1303189200"/>
    <b v="0"/>
    <b v="0"/>
    <x v="1"/>
    <x v="1"/>
  </r>
  <r>
    <n v="987"/>
    <s v="Wilson Group"/>
    <s v="Ameliorated foreground focus group"/>
    <n v="6200"/>
    <n v="13441"/>
    <n v="216.79032258064515"/>
    <x v="1"/>
    <x v="584"/>
    <n v="28.002083333333335"/>
    <x v="1"/>
    <s v="USD"/>
    <x v="869"/>
    <n v="1494478800"/>
    <b v="0"/>
    <b v="0"/>
    <x v="4"/>
    <x v="4"/>
  </r>
  <r>
    <n v="988"/>
    <s v="Gardner, Ryan and Gutierrez"/>
    <s v="Triple-buffered multi-tasking matrices"/>
    <n v="9400"/>
    <n v="4899"/>
    <n v="52.117021276595743"/>
    <x v="0"/>
    <x v="251"/>
    <n v="76.546875"/>
    <x v="1"/>
    <s v="USD"/>
    <x v="864"/>
    <n v="1480744800"/>
    <b v="0"/>
    <b v="0"/>
    <x v="5"/>
    <x v="15"/>
  </r>
  <r>
    <n v="989"/>
    <s v="Hernandez Inc"/>
    <s v="Versatile dedicated migration"/>
    <n v="2400"/>
    <n v="11990"/>
    <n v="499.58333333333331"/>
    <x v="1"/>
    <x v="31"/>
    <n v="53.053097345132741"/>
    <x v="1"/>
    <s v="USD"/>
    <x v="843"/>
    <n v="1555822800"/>
    <b v="0"/>
    <b v="0"/>
    <x v="5"/>
    <x v="18"/>
  </r>
  <r>
    <n v="990"/>
    <s v="Ortiz-Roberts"/>
    <s v="Devolved foreground customer loyalty"/>
    <n v="7800"/>
    <n v="6839"/>
    <n v="87.679487179487182"/>
    <x v="0"/>
    <x v="251"/>
    <n v="106.859375"/>
    <x v="1"/>
    <s v="USD"/>
    <x v="289"/>
    <n v="1458882000"/>
    <b v="0"/>
    <b v="1"/>
    <x v="4"/>
    <x v="6"/>
  </r>
  <r>
    <n v="991"/>
    <s v="Ramirez LLC"/>
    <s v="Reduced reciprocal focus group"/>
    <n v="9800"/>
    <n v="11091"/>
    <n v="113.17346938775511"/>
    <x v="1"/>
    <x v="585"/>
    <n v="46.020746887966808"/>
    <x v="1"/>
    <s v="USD"/>
    <x v="870"/>
    <n v="1411966800"/>
    <b v="0"/>
    <b v="1"/>
    <x v="1"/>
    <x v="1"/>
  </r>
  <r>
    <n v="992"/>
    <s v="Morrow Inc"/>
    <s v="Networked global migration"/>
    <n v="3100"/>
    <n v="13223"/>
    <n v="426.54838709677421"/>
    <x v="1"/>
    <x v="227"/>
    <n v="100.17424242424242"/>
    <x v="1"/>
    <s v="USD"/>
    <x v="871"/>
    <n v="1526878800"/>
    <b v="0"/>
    <b v="1"/>
    <x v="4"/>
    <x v="6"/>
  </r>
  <r>
    <n v="993"/>
    <s v="Erickson-Rogers"/>
    <s v="De-engineered even-keeled definition"/>
    <n v="9800"/>
    <n v="7608"/>
    <n v="77.632653061224488"/>
    <x v="3"/>
    <x v="51"/>
    <n v="101.44"/>
    <x v="6"/>
    <s v="EUR"/>
    <x v="872"/>
    <n v="1452405600"/>
    <b v="0"/>
    <b v="1"/>
    <x v="7"/>
    <x v="14"/>
  </r>
  <r>
    <n v="994"/>
    <s v="Leach, Rich and Price"/>
    <s v="Implemented bi-directional flexibility"/>
    <n v="141100"/>
    <n v="74073"/>
    <n v="52.496810772501775"/>
    <x v="0"/>
    <x v="586"/>
    <n v="87.972684085510693"/>
    <x v="1"/>
    <s v="USD"/>
    <x v="873"/>
    <n v="1414040400"/>
    <b v="0"/>
    <b v="1"/>
    <x v="5"/>
    <x v="18"/>
  </r>
  <r>
    <n v="995"/>
    <s v="Manning-Hamilton"/>
    <s v="Vision-oriented scalable definition"/>
    <n v="97300"/>
    <n v="153216"/>
    <n v="157.46762589928056"/>
    <x v="1"/>
    <x v="587"/>
    <n v="74.995594713656388"/>
    <x v="1"/>
    <s v="USD"/>
    <x v="874"/>
    <n v="1543816800"/>
    <b v="0"/>
    <b v="1"/>
    <x v="0"/>
    <x v="0"/>
  </r>
  <r>
    <n v="996"/>
    <s v="Butler LLC"/>
    <s v="Future-proofed upward-trending migration"/>
    <n v="6600"/>
    <n v="4814"/>
    <n v="72.939393939393938"/>
    <x v="0"/>
    <x v="192"/>
    <n v="42.982142857142854"/>
    <x v="1"/>
    <s v="USD"/>
    <x v="875"/>
    <n v="1359698400"/>
    <b v="0"/>
    <b v="0"/>
    <x v="3"/>
    <x v="3"/>
  </r>
  <r>
    <n v="997"/>
    <s v="Ball LLC"/>
    <s v="Right-sized full-range throughput"/>
    <n v="7600"/>
    <n v="4603"/>
    <n v="60.565789473684212"/>
    <x v="3"/>
    <x v="279"/>
    <n v="33.115107913669064"/>
    <x v="6"/>
    <s v="EUR"/>
    <x v="876"/>
    <n v="1390629600"/>
    <b v="0"/>
    <b v="0"/>
    <x v="3"/>
    <x v="3"/>
  </r>
  <r>
    <n v="998"/>
    <s v="Taylor, Santiago and Flores"/>
    <s v="Polarized composite customer loyalty"/>
    <n v="66600"/>
    <n v="37823"/>
    <n v="56.791291291291294"/>
    <x v="0"/>
    <x v="82"/>
    <n v="101.13101604278074"/>
    <x v="1"/>
    <s v="USD"/>
    <x v="877"/>
    <n v="1267077600"/>
    <b v="0"/>
    <b v="1"/>
    <x v="1"/>
    <x v="7"/>
  </r>
  <r>
    <n v="999"/>
    <s v="Hernandez, Norton and Kelley"/>
    <s v="Expanded eco-centric policy"/>
    <n v="111100"/>
    <n v="62819"/>
    <n v="56.542754275427541"/>
    <x v="3"/>
    <x v="588"/>
    <n v="55.98841354723708"/>
    <x v="1"/>
    <s v="USD"/>
    <x v="878"/>
    <n v="1467781200"/>
    <b v="0"/>
    <b v="0"/>
    <x v="0"/>
    <x v="0"/>
  </r>
  <r>
    <m/>
    <m/>
    <m/>
    <m/>
    <m/>
    <m/>
    <x v="4"/>
    <x v="589"/>
    <m/>
    <x v="7"/>
    <m/>
    <x v="879"/>
    <m/>
    <m/>
    <m/>
    <x v="9"/>
    <x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D84D5-36D4-48EF-A525-0F3BE7CCE5F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3"/>
        <item x="0"/>
        <item x="2"/>
        <item x="1"/>
        <item x="4"/>
        <item t="default"/>
      </items>
    </pivotField>
    <pivotField showAll="0"/>
    <pivotField showAll="0"/>
    <pivotField axis="axisPage" multipleItemSelectionAllowed="1" showAll="0">
      <items count="9">
        <item x="2"/>
        <item x="0"/>
        <item x="5"/>
        <item x="3"/>
        <item x="4"/>
        <item x="6"/>
        <item x="1"/>
        <item x="7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">
        <item x="4"/>
        <item x="0"/>
        <item x="6"/>
        <item x="8"/>
        <item x="1"/>
        <item x="7"/>
        <item x="5"/>
        <item x="2"/>
        <item x="3"/>
        <item x="9"/>
        <item t="default"/>
      </items>
    </pivotField>
    <pivotField showAll="0">
      <items count="26">
        <item x="10"/>
        <item x="23"/>
        <item x="4"/>
        <item x="6"/>
        <item x="5"/>
        <item x="13"/>
        <item x="0"/>
        <item x="7"/>
        <item x="17"/>
        <item x="16"/>
        <item x="20"/>
        <item x="9"/>
        <item x="14"/>
        <item x="3"/>
        <item x="15"/>
        <item x="1"/>
        <item x="22"/>
        <item x="12"/>
        <item x="19"/>
        <item x="18"/>
        <item x="11"/>
        <item x="8"/>
        <item x="2"/>
        <item x="21"/>
        <item x="24"/>
        <item t="default"/>
      </items>
    </pivotField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9" hier="-1"/>
  </pageFields>
  <dataFields count="1">
    <dataField name="Count of outcom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FECE1-3E21-4474-84AA-B9C49681EEB3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2" colPageCount="1"/>
  <pivotFields count="5"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2" hier="34" name="[Range 1].[category].[All]" cap="All"/>
    <pageField fld="3" hier="36" name="[Range 1].[date created (Year)].&amp;[2019]" cap="2019"/>
  </pageFields>
  <dataFields count="1">
    <dataField name="Count of outcome" fld="0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8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rowdfunding!$A:$S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14D16-73EB-4750-8D3F-DD2D36E08542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3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0" hier="9" name="[Range].[country].[All]" cap="All"/>
    <pageField fld="1" hier="15" name="[Range].[category].[All]" cap="All"/>
  </pageFields>
  <dataFields count="1">
    <dataField name="Count of outcome" fld="3" subtotal="count" baseField="0" baseItem="0"/>
  </data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rowdfunding!$A$1:$Q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F05C8F-440F-441B-B410-8AEED4BBECF7}" name="Table1" displayName="Table1" ref="A1:XFD1048576" totalsRowShown="0" headerRowDxfId="14">
  <autoFilter ref="A1:XFD1048576" xr:uid="{3FF05C8F-440F-441B-B410-8AEED4BBECF7}"/>
  <tableColumns count="16384">
    <tableColumn id="1" xr3:uid="{455A813A-9DBE-4F5A-9655-9017406C26B8}" name="id"/>
    <tableColumn id="2" xr3:uid="{734996D7-01ED-45F5-A583-FD49C4CBDBB4}" name="name"/>
    <tableColumn id="3" xr3:uid="{6FE307DB-1475-4B97-98E8-8014DAC7D514}" name="blurb" dataDxfId="13"/>
    <tableColumn id="4" xr3:uid="{FD0D2632-AE27-495F-A05A-0E0FE91313A0}" name="goal"/>
    <tableColumn id="5" xr3:uid="{9EC38C49-E5F7-4492-A2C9-03FC259BC5F9}" name="pledged"/>
    <tableColumn id="6" xr3:uid="{6FC3FC84-7E70-495C-8B9E-E29850ADC550}" name="percent_funded"/>
    <tableColumn id="7" xr3:uid="{AE4CBA5E-BA4B-4834-A217-3FCB67E73F8A}" name="outcome"/>
    <tableColumn id="8" xr3:uid="{58740C5D-5347-4E5F-9711-D65114057A13}" name="backers_count"/>
    <tableColumn id="9" xr3:uid="{E73237F9-48B2-4128-9119-601C1A16BE7B}" name="average_donation"/>
    <tableColumn id="10" xr3:uid="{6B4825EA-F5DF-4E76-95AB-148969E3CBD7}" name="country"/>
    <tableColumn id="11" xr3:uid="{0A139356-58B7-4179-838B-911C2A5D63AD}" name="currency"/>
    <tableColumn id="12" xr3:uid="{465FBFF8-DB84-4D28-852A-255B36D1D4C2}" name="launched_at"/>
    <tableColumn id="13" xr3:uid="{C093D4DA-0411-4607-B011-76D9762FD1C8}" name="date created"/>
    <tableColumn id="14" xr3:uid="{D0E1FF1A-92DF-453D-80F1-FEE2FE73409C}" name="deadline"/>
    <tableColumn id="15" xr3:uid="{0897E2AC-E6C8-4D36-81B4-A07B7ABD0F58}" name="date ended"/>
    <tableColumn id="16" xr3:uid="{6B5AE212-2846-4D5F-B5E5-AD1181BB05E8}" name="staff_pick"/>
    <tableColumn id="17" xr3:uid="{8C02E519-6A4D-4C90-8E1E-F704592BA44D}" name="spotlight"/>
    <tableColumn id="18" xr3:uid="{FEA7017E-1BE8-4256-BBC9-E9215BD9DC4F}" name="category"/>
    <tableColumn id="19" xr3:uid="{413C0E3D-D5E6-443B-9E47-077DA1B7D827}" name="sub-category"/>
    <tableColumn id="20" xr3:uid="{2020F0AB-D7F7-4292-B89B-57A3CD8D2B2D}" name="Column1"/>
    <tableColumn id="21" xr3:uid="{54BFC635-3F0E-4F69-8BEB-B20A06F1C71C}" name="Column2"/>
    <tableColumn id="22" xr3:uid="{1D186EB7-C6FD-4AA4-A119-567B508D4EB9}" name="Column3"/>
    <tableColumn id="23" xr3:uid="{74058D25-A0D2-47FA-B126-737AF4D062B9}" name="Column4"/>
    <tableColumn id="24" xr3:uid="{493FF52E-366E-4C4B-9B35-660E3F7E20B6}" name="Column5"/>
    <tableColumn id="25" xr3:uid="{05698D6C-0671-4515-BD27-B1330087EC8B}" name="Column6"/>
    <tableColumn id="26" xr3:uid="{AA45BF0F-C908-4E3A-81F8-C6727E2332B4}" name="Column7"/>
    <tableColumn id="27" xr3:uid="{0E1E1295-31D1-4F7D-899E-660A001DA0A4}" name="Column8"/>
    <tableColumn id="28" xr3:uid="{B6050FFF-5967-4D46-8515-D9E7F6EB4E17}" name="Column9"/>
    <tableColumn id="29" xr3:uid="{92C7CD48-A164-4F3F-8F0A-518B8B8859A4}" name="Column10"/>
    <tableColumn id="30" xr3:uid="{87E4AC1E-C42A-4620-8D89-4A759CFDDCE3}" name="Column11"/>
    <tableColumn id="31" xr3:uid="{B3A177B1-869E-4AED-BA91-E0D3524432F4}" name="Column12"/>
    <tableColumn id="32" xr3:uid="{DEFBCDF8-667B-4F8C-A9BD-391FBDFA82E8}" name="Column13"/>
    <tableColumn id="33" xr3:uid="{60A9C8F7-74F0-4153-947E-48BFA2028B8A}" name="Column14"/>
    <tableColumn id="34" xr3:uid="{C79C87DF-6804-4A27-8E24-56F089A81614}" name="Column15"/>
    <tableColumn id="35" xr3:uid="{81B17C23-3C07-4E1E-BBAF-877E00CC7DC6}" name="Column16"/>
    <tableColumn id="36" xr3:uid="{73746C67-3FD5-4CCB-81C9-E70A89375C16}" name="Column17"/>
    <tableColumn id="37" xr3:uid="{CC350A9C-5B95-4587-9CE3-E6B699B49CBD}" name="Column18"/>
    <tableColumn id="38" xr3:uid="{885E0D89-2BE8-4C61-890E-C300FD5B10E6}" name="Column19"/>
    <tableColumn id="39" xr3:uid="{C3E7778D-468A-4069-B554-0DD7A42E2599}" name="Column20"/>
    <tableColumn id="40" xr3:uid="{6658155F-92C2-48F9-B4E2-9E50D24C0D15}" name="Column21"/>
    <tableColumn id="41" xr3:uid="{4859063F-BA25-46FC-934B-7CFCA2A92289}" name="Column22"/>
    <tableColumn id="42" xr3:uid="{D0A2E324-2A53-4EB2-ABD9-47057DD88C01}" name="Column23"/>
    <tableColumn id="43" xr3:uid="{6961CE65-D6CE-4FC9-8900-DF1B67537C9F}" name="Column24"/>
    <tableColumn id="44" xr3:uid="{33DFBDC0-38B5-4651-A43E-F7A7DBE20726}" name="Column25"/>
    <tableColumn id="45" xr3:uid="{7C1B4AB5-4788-4BF0-9291-D684C81F253C}" name="Column26"/>
    <tableColumn id="46" xr3:uid="{86022E66-01D9-413F-BCFA-B69E537B0F21}" name="Column27"/>
    <tableColumn id="47" xr3:uid="{09FDC6C9-74D5-44B2-9A1D-6B0E9F4B34CA}" name="Column28"/>
    <tableColumn id="48" xr3:uid="{E439A506-878D-4CAB-BC85-770779C846A6}" name="Column29"/>
    <tableColumn id="49" xr3:uid="{ED6AB525-26BF-4CA6-A259-CAF366CF561F}" name="Column30"/>
    <tableColumn id="50" xr3:uid="{53FFA1A9-FA5B-4E32-B48B-F08ADDD75744}" name="Column31"/>
    <tableColumn id="51" xr3:uid="{C877B3CC-C35B-4E99-9770-5FBEDB6D6358}" name="Column32"/>
    <tableColumn id="52" xr3:uid="{0903C8F9-F10A-46C7-8779-A4F064F194A0}" name="Column33"/>
    <tableColumn id="53" xr3:uid="{6830000D-6B28-4972-BA69-41A56133FBBB}" name="Column34"/>
    <tableColumn id="54" xr3:uid="{6CA16222-42B4-40BB-B096-1BFF41603333}" name="Column35"/>
    <tableColumn id="55" xr3:uid="{4DD90A39-3B30-40FA-A7BB-1B0E37C51D6A}" name="Column36"/>
    <tableColumn id="56" xr3:uid="{E10C4379-65B5-4F0F-9532-B9989C6864C8}" name="Column37"/>
    <tableColumn id="57" xr3:uid="{E2A27EDA-EFF8-42D5-83C9-22DBF3E023CE}" name="Column38"/>
    <tableColumn id="58" xr3:uid="{820A992F-829A-4593-AEEB-368B94FC3016}" name="Column39"/>
    <tableColumn id="59" xr3:uid="{6F2013EE-94D3-4396-B132-0EC0A4AF1AC3}" name="Column40"/>
    <tableColumn id="60" xr3:uid="{E6DDAD88-2D85-49AA-AC2C-9728E87D0534}" name="Column41"/>
    <tableColumn id="61" xr3:uid="{8AD7465B-6E5F-46DD-86CD-DC9E83D7BAD8}" name="Column42"/>
    <tableColumn id="62" xr3:uid="{FBB346A5-23C4-4515-917A-C8DE583779EC}" name="Column43"/>
    <tableColumn id="63" xr3:uid="{6050233E-CA01-4CBA-A141-7BCAB2AFD99B}" name="Column44"/>
    <tableColumn id="64" xr3:uid="{A8EA7CA5-434B-49B3-BEB1-287DA887EE2B}" name="Column45"/>
    <tableColumn id="65" xr3:uid="{5B5A4F2D-8CA4-4A46-AF5B-ABCF8A336AEA}" name="Column46"/>
    <tableColumn id="66" xr3:uid="{B050A8FC-2376-4E46-A164-A173624537A2}" name="Column47"/>
    <tableColumn id="67" xr3:uid="{91BFEECF-9D46-4CF1-B722-EA99C27CCC0C}" name="Column48"/>
    <tableColumn id="68" xr3:uid="{8BB8B427-B3C3-4DDC-8334-6081855E1143}" name="Column49"/>
    <tableColumn id="69" xr3:uid="{C8A8FA2A-FB4B-4F54-B57C-7045AE9F5030}" name="Column50"/>
    <tableColumn id="70" xr3:uid="{A513D9EA-8EBE-4514-B2E6-7472086396A5}" name="Column51"/>
    <tableColumn id="71" xr3:uid="{3A1D9E44-CF87-4826-BAD1-6FB4432DADE0}" name="Column52"/>
    <tableColumn id="72" xr3:uid="{9A1338A4-E64C-4791-B273-15AA4450519D}" name="Column53"/>
    <tableColumn id="73" xr3:uid="{9ADF32EC-110F-49B8-B5F9-6B27A9EA1517}" name="Column54"/>
    <tableColumn id="74" xr3:uid="{02EA4A92-D339-4361-B52E-4596D8AF4E7F}" name="Column55"/>
    <tableColumn id="75" xr3:uid="{39CE48CF-3BAD-41C4-BD16-C1B3F73D5ED6}" name="Column56"/>
    <tableColumn id="76" xr3:uid="{F20D4023-22A2-4001-BA82-174F0A7D5937}" name="Column57"/>
    <tableColumn id="77" xr3:uid="{B4C58201-E044-4674-A893-405ADB999960}" name="Column58"/>
    <tableColumn id="78" xr3:uid="{901B7419-066C-4946-B877-098C602829FB}" name="Column59"/>
    <tableColumn id="79" xr3:uid="{AA9AAFF5-AFD2-4172-BB10-DCE2008300AE}" name="Column60"/>
    <tableColumn id="80" xr3:uid="{AAC0A5D0-E3E9-4FA3-B544-C5439893130D}" name="Column61"/>
    <tableColumn id="81" xr3:uid="{01A297A2-59F8-4BA3-8305-85C917118DCD}" name="Column62"/>
    <tableColumn id="82" xr3:uid="{639F73BB-83B2-4951-9B46-CD8C9D369BAA}" name="Column63"/>
    <tableColumn id="83" xr3:uid="{6ED59FAB-9B02-40AA-9AE2-866EBAE35BCB}" name="Column64"/>
    <tableColumn id="84" xr3:uid="{E545E8A2-6F79-4322-9495-3AECBCF76EB8}" name="Column65"/>
    <tableColumn id="85" xr3:uid="{C5AAE489-1B86-408F-998F-25B730E3A33E}" name="Column66"/>
    <tableColumn id="86" xr3:uid="{F1712B00-49B0-4C20-8621-C7502238499A}" name="Column67"/>
    <tableColumn id="87" xr3:uid="{3FE84FD9-2C57-4CC2-85B7-9D816652CB5D}" name="Column68"/>
    <tableColumn id="88" xr3:uid="{7E60D658-D961-4BBD-8E2C-CEB7EF02E4C6}" name="Column69"/>
    <tableColumn id="89" xr3:uid="{4DD15839-6FE6-4F61-87E7-0F8555791FDD}" name="Column70"/>
    <tableColumn id="90" xr3:uid="{480CC255-F55B-4694-AACB-27DAD628E0DD}" name="Column71"/>
    <tableColumn id="91" xr3:uid="{4D7127B0-6B40-4BE3-876A-3DD162B611A1}" name="Column72"/>
    <tableColumn id="92" xr3:uid="{36CE653F-0CBA-4121-9BB3-4D11A244512F}" name="Column73"/>
    <tableColumn id="93" xr3:uid="{83742F05-7739-4D9F-AB46-BE039B1F28E0}" name="Column74"/>
    <tableColumn id="94" xr3:uid="{3DDBAF39-A47C-41EC-995A-B014CF627C0D}" name="Column75"/>
    <tableColumn id="95" xr3:uid="{AE77CAA0-1C00-4E6B-B095-6CFC2011C095}" name="Column76"/>
    <tableColumn id="96" xr3:uid="{2EF01280-9835-45F8-8C3E-913A39E3E25A}" name="Column77"/>
    <tableColumn id="97" xr3:uid="{7C3510AF-C67B-41A9-AFD9-A805F07F205A}" name="Column78"/>
    <tableColumn id="98" xr3:uid="{1889FE93-4C7A-46AA-8F2D-6CE81B20E72D}" name="Column79"/>
    <tableColumn id="99" xr3:uid="{88D37842-4089-41B2-927F-4A3DEB2D521A}" name="Column80"/>
    <tableColumn id="100" xr3:uid="{F356BE33-118B-4E5A-AF51-45D9EE4D1BD1}" name="Column81"/>
    <tableColumn id="101" xr3:uid="{8A28F9B8-4B6C-4BB9-BCE5-F3DCDFE50CFC}" name="Column82"/>
    <tableColumn id="102" xr3:uid="{EC1EC651-6C7B-4638-8D05-37394961199D}" name="Column83"/>
    <tableColumn id="103" xr3:uid="{E41B31B1-F93B-40D7-BF8A-CA7A0EC78424}" name="Column84"/>
    <tableColumn id="104" xr3:uid="{970F528D-6FAB-4FC3-B382-F49AC70ED379}" name="Column85"/>
    <tableColumn id="105" xr3:uid="{23E50F55-2C05-486C-AD1E-67A0BEF8D5B2}" name="Column86"/>
    <tableColumn id="106" xr3:uid="{774C5042-690D-430E-93C5-2CD54EB41518}" name="Column87"/>
    <tableColumn id="107" xr3:uid="{E6B294A7-1E97-4049-877F-272FD31B2C29}" name="Column88"/>
    <tableColumn id="108" xr3:uid="{1D392037-EA27-4F51-8CC9-65E48C539D96}" name="Column89"/>
    <tableColumn id="109" xr3:uid="{03556401-1555-4B44-B10D-E54CDC555376}" name="Column90"/>
    <tableColumn id="110" xr3:uid="{27397387-8A90-4D25-840F-8A228B3DD3AD}" name="Column91"/>
    <tableColumn id="111" xr3:uid="{9AC8F696-BE63-49D3-97A5-7721DD8BE8C8}" name="Column92"/>
    <tableColumn id="112" xr3:uid="{E3D68BC7-BCE9-4F23-A9A3-4C37918C7F02}" name="Column93"/>
    <tableColumn id="113" xr3:uid="{E8437844-9797-4D69-981D-4D84BD20E11A}" name="Column94"/>
    <tableColumn id="114" xr3:uid="{021230EB-C664-4C11-A75C-200C6A2946B2}" name="Column95"/>
    <tableColumn id="115" xr3:uid="{B7676C34-A458-4199-AF0D-BA2B20DD24C4}" name="Column96"/>
    <tableColumn id="116" xr3:uid="{08F287E1-94D8-4293-8661-72AA2D25261D}" name="Column97"/>
    <tableColumn id="117" xr3:uid="{FA1C6624-245A-4564-909B-F377BFD450E0}" name="Column98"/>
    <tableColumn id="118" xr3:uid="{D0882161-4B5F-4008-A945-EA6650DCDF44}" name="Column99"/>
    <tableColumn id="119" xr3:uid="{2D1C1206-BF4F-498B-AE22-63BD773BE132}" name="Column100"/>
    <tableColumn id="120" xr3:uid="{F3FACD4F-30B6-46C3-86D8-D5F82255CBBE}" name="Column101"/>
    <tableColumn id="121" xr3:uid="{B0C6DB46-5C8B-4BEA-AA58-324A380DC3B2}" name="Column102"/>
    <tableColumn id="122" xr3:uid="{9881CA1E-F96C-48DA-8E47-857280C6B76D}" name="Column103"/>
    <tableColumn id="123" xr3:uid="{C5120A47-BF55-4F75-9C8B-99D74ED457B5}" name="Column104"/>
    <tableColumn id="124" xr3:uid="{A6ADBDDE-2030-42E5-BC08-7FBE3DC5CB9F}" name="Column105"/>
    <tableColumn id="125" xr3:uid="{1C3AC94E-F244-436C-8993-637ADF40A8B7}" name="Column106"/>
    <tableColumn id="126" xr3:uid="{7EF39C5A-A248-497B-B041-13D9BD8E7957}" name="Column107"/>
    <tableColumn id="127" xr3:uid="{6BEF00E3-BD82-4138-9A07-C7038DCF6EE6}" name="Column108"/>
    <tableColumn id="128" xr3:uid="{E87FB08E-0BBE-44DB-871A-A2BA8AA0AEDE}" name="Column109"/>
    <tableColumn id="129" xr3:uid="{E0628B71-6CED-46D8-83C8-9A30D4751CF9}" name="Column110"/>
    <tableColumn id="130" xr3:uid="{8CE91216-BB71-4DE4-BA51-0BBD9FB9FFDB}" name="Column111"/>
    <tableColumn id="131" xr3:uid="{BCBFF20B-5551-491F-BBD9-7C7CF39797DC}" name="Column112"/>
    <tableColumn id="132" xr3:uid="{4158EB35-165F-460A-A345-21F130895F89}" name="Column113"/>
    <tableColumn id="133" xr3:uid="{1EE2952F-3CAA-4B37-B97A-4B5464D945F2}" name="Column114"/>
    <tableColumn id="134" xr3:uid="{6D37CE7F-5631-4080-9C59-AD554C461F84}" name="Column115"/>
    <tableColumn id="135" xr3:uid="{9899ABDE-0C3C-4831-9A4B-8EBCFE975E4A}" name="Column116"/>
    <tableColumn id="136" xr3:uid="{97D1C1EA-92A7-431D-A598-9B13B6714189}" name="Column117"/>
    <tableColumn id="137" xr3:uid="{A15165FF-7550-46F6-9885-B42693A8B5F8}" name="Column118"/>
    <tableColumn id="138" xr3:uid="{45AAD905-F6EB-446D-A6D2-D486D1363007}" name="Column119"/>
    <tableColumn id="139" xr3:uid="{D5078DC6-F3B5-4C8E-9D46-F215BF989EA1}" name="Column120"/>
    <tableColumn id="140" xr3:uid="{AAFAF2CF-A680-4E8E-8E41-D268A30B2983}" name="Column121"/>
    <tableColumn id="141" xr3:uid="{BC6CDB21-D85C-4DFF-880B-D6B795690013}" name="Column122"/>
    <tableColumn id="142" xr3:uid="{25D8374B-F9DD-43DC-924E-1CE5F8CDBAF6}" name="Column123"/>
    <tableColumn id="143" xr3:uid="{AA3D085D-AE4C-4F84-9A40-DC2A257D1307}" name="Column124"/>
    <tableColumn id="144" xr3:uid="{2AF77989-706A-4BBD-A66C-59D3BB17905A}" name="Column125"/>
    <tableColumn id="145" xr3:uid="{C347F97D-1FB4-4F1B-A621-0A162F1979A1}" name="Column126"/>
    <tableColumn id="146" xr3:uid="{5B49C72B-C7BA-41F1-B84E-B518E595AA28}" name="Column127"/>
    <tableColumn id="147" xr3:uid="{AFD4E19F-C2A1-4238-9C8A-01B0DB7ABDFC}" name="Column128"/>
    <tableColumn id="148" xr3:uid="{ED0E424A-C6D7-4847-B568-4972F82D3E3B}" name="Column129"/>
    <tableColumn id="149" xr3:uid="{01250FA5-A62C-4F82-8F2F-4175FD6305D5}" name="Column130"/>
    <tableColumn id="150" xr3:uid="{AF6AB4CA-0D0D-4217-A9D2-E24896C51FE4}" name="Column131"/>
    <tableColumn id="151" xr3:uid="{A105D921-AB2E-4695-B13A-A09E7DC08DBA}" name="Column132"/>
    <tableColumn id="152" xr3:uid="{6606F5A2-EED0-4361-BC27-9E450CB411AE}" name="Column133"/>
    <tableColumn id="153" xr3:uid="{5657038C-39B6-4D79-89CD-B3D70618C6CD}" name="Column134"/>
    <tableColumn id="154" xr3:uid="{D4B83037-AF62-491A-9AC4-D1A1D7E890F2}" name="Column135"/>
    <tableColumn id="155" xr3:uid="{F8346B7D-BECE-4D8B-8CB7-2DE495294232}" name="Column136"/>
    <tableColumn id="156" xr3:uid="{C4752312-328B-49F4-A7A9-38DD4BF292C5}" name="Column137"/>
    <tableColumn id="157" xr3:uid="{60265AF4-8C02-47AC-A281-ED4DD6C7B4FB}" name="Column138"/>
    <tableColumn id="158" xr3:uid="{BDB7AD38-3319-41CE-A6C4-51E1C6DED985}" name="Column139"/>
    <tableColumn id="159" xr3:uid="{72BE73C4-990A-4676-8D9E-0A0E41650181}" name="Column140"/>
    <tableColumn id="160" xr3:uid="{E88CA8F5-C7FE-4F62-9118-063515C816AB}" name="Column141"/>
    <tableColumn id="161" xr3:uid="{44586ED1-C67E-43A3-B3A0-B4017AA734A9}" name="Column142"/>
    <tableColumn id="162" xr3:uid="{8291CF55-F5C7-414A-9F91-30021AF0B5B9}" name="Column143"/>
    <tableColumn id="163" xr3:uid="{FBD996B0-37AA-4CDE-9761-11E74267AC4B}" name="Column144"/>
    <tableColumn id="164" xr3:uid="{E37CADB6-2330-4EE1-96C9-F4D6C158B923}" name="Column145"/>
    <tableColumn id="165" xr3:uid="{F4D6B91E-C356-4098-A1BD-2428DE741774}" name="Column146"/>
    <tableColumn id="166" xr3:uid="{20D6381C-1438-4CFF-A346-F2DCDB1A4C4E}" name="Column147"/>
    <tableColumn id="167" xr3:uid="{9C7437A4-E3C0-4BFD-9B2E-5F5537A7F9AF}" name="Column148"/>
    <tableColumn id="168" xr3:uid="{C32CD7A8-32BD-4392-96BF-045860D5B81D}" name="Column149"/>
    <tableColumn id="169" xr3:uid="{6B2E85B4-FED4-4A60-ADC9-F8AFA6284CA2}" name="Column150"/>
    <tableColumn id="170" xr3:uid="{47205270-DE2C-4E74-93DE-1122E0B470E4}" name="Column151"/>
    <tableColumn id="171" xr3:uid="{A86C565E-61F9-44E4-9E81-E506BBA38ECF}" name="Column152"/>
    <tableColumn id="172" xr3:uid="{EEFC96BA-AE96-4D62-8B13-864C2F38A5E1}" name="Column153"/>
    <tableColumn id="173" xr3:uid="{E71CC2C4-E7D5-4233-85FB-8434E810A109}" name="Column154"/>
    <tableColumn id="174" xr3:uid="{F43EEAC5-4693-47B9-939B-32E9CEE4E4A2}" name="Column155"/>
    <tableColumn id="175" xr3:uid="{75EBB1B7-9526-412D-9535-6422D719894A}" name="Column156"/>
    <tableColumn id="176" xr3:uid="{EEE45FC6-BCA7-49AB-A262-EA582D09E6DE}" name="Column157"/>
    <tableColumn id="177" xr3:uid="{232BF77E-9E88-4E28-AE87-6B5769F9B6DD}" name="Column158"/>
    <tableColumn id="178" xr3:uid="{B2EFC18A-350F-490D-AA91-46EAB915370C}" name="Column159"/>
    <tableColumn id="179" xr3:uid="{0B9565E8-53C6-47FB-886A-C8709D703EB7}" name="Column160"/>
    <tableColumn id="180" xr3:uid="{A498BB64-EDE8-4DFD-83B5-453D5E190A3D}" name="Column161"/>
    <tableColumn id="181" xr3:uid="{FCC08848-1A37-4B44-8AB2-291D0B2AA42B}" name="Column162"/>
    <tableColumn id="182" xr3:uid="{6BBC2558-3861-4292-BA35-EE5B65C3FDEC}" name="Column163"/>
    <tableColumn id="183" xr3:uid="{33FD8D96-DB48-43DB-98CF-2215F074CAC3}" name="Column164"/>
    <tableColumn id="184" xr3:uid="{DB39D1A4-BCD5-4C07-8C12-12B039328528}" name="Column165"/>
    <tableColumn id="185" xr3:uid="{B6503F38-9316-49D9-87EC-4A7E46DF7764}" name="Column166"/>
    <tableColumn id="186" xr3:uid="{6B717D6B-0972-400D-A53A-B73319BDCA58}" name="Column167"/>
    <tableColumn id="187" xr3:uid="{AF28B14F-1C8C-4D25-91DE-4F0966939C99}" name="Column168"/>
    <tableColumn id="188" xr3:uid="{7D2CC1C4-07DD-43E7-ACF9-BF75CACDFD22}" name="Column169"/>
    <tableColumn id="189" xr3:uid="{4DF39291-2B5F-457B-915F-EB2B907401F5}" name="Column170"/>
    <tableColumn id="190" xr3:uid="{9E85ECE3-A151-42D7-AFC1-3718D612F9D1}" name="Column171"/>
    <tableColumn id="191" xr3:uid="{C54B1490-43BC-4933-9F63-815A7E3572B1}" name="Column172"/>
    <tableColumn id="192" xr3:uid="{C0B488B8-8431-403D-A090-731560677891}" name="Column173"/>
    <tableColumn id="193" xr3:uid="{D08C58E9-C29D-4F4A-BA1F-2B59E5CA4BC9}" name="Column174"/>
    <tableColumn id="194" xr3:uid="{7B2688B2-D0E2-48B4-B454-FBCCE4BD25BA}" name="Column175"/>
    <tableColumn id="195" xr3:uid="{7DB79608-1879-49A5-A3AB-20588D6F6E30}" name="Column176"/>
    <tableColumn id="196" xr3:uid="{C9B505FC-ECE4-4DED-B4FA-CEBA0EA7B2A5}" name="Column177"/>
    <tableColumn id="197" xr3:uid="{AD270B3F-2E2C-41F5-9C67-2616A455CC8F}" name="Column178"/>
    <tableColumn id="198" xr3:uid="{4052E828-061B-490B-8078-DAD976C948D1}" name="Column179"/>
    <tableColumn id="199" xr3:uid="{1C11A092-0635-4189-8D11-C2A3C738508E}" name="Column180"/>
    <tableColumn id="200" xr3:uid="{681C8372-D406-421E-8228-013EB0FB5C34}" name="Column181"/>
    <tableColumn id="201" xr3:uid="{FAB7ECB7-E163-41D1-8BE4-EA3D0FE7D1D7}" name="Column182"/>
    <tableColumn id="202" xr3:uid="{0FCF2ED2-1206-4B05-8B89-7A94E7F07D04}" name="Column183"/>
    <tableColumn id="203" xr3:uid="{E4288024-4A2E-4437-B476-3B4EACA7BED9}" name="Column184"/>
    <tableColumn id="204" xr3:uid="{99F52B11-624A-4047-85E1-EF9BC35F9C70}" name="Column185"/>
    <tableColumn id="205" xr3:uid="{94263BFD-551C-4B7E-808F-2A44F73471F5}" name="Column186"/>
    <tableColumn id="206" xr3:uid="{3E95D4BF-F2AD-4060-850D-F322FBCFF310}" name="Column187"/>
    <tableColumn id="207" xr3:uid="{6225166D-42B5-4D2E-91D8-AB1CC346B7E8}" name="Column188"/>
    <tableColumn id="208" xr3:uid="{3F3CF9CA-8DDD-4475-AA35-063F854A3882}" name="Column189"/>
    <tableColumn id="209" xr3:uid="{6D70BB36-71AC-44D8-9EDD-32119A4255C9}" name="Column190"/>
    <tableColumn id="210" xr3:uid="{12460E12-9BE8-4348-BF27-04BB53E8ABCB}" name="Column191"/>
    <tableColumn id="211" xr3:uid="{96952136-B243-4936-BA9E-F41ECE79EA2F}" name="Column192"/>
    <tableColumn id="212" xr3:uid="{0220DD60-D5BA-418E-A8F7-C9D4BA3700AC}" name="Column193"/>
    <tableColumn id="213" xr3:uid="{6506C6E0-8484-4611-A2C5-152D9316CC82}" name="Column194"/>
    <tableColumn id="214" xr3:uid="{9481821D-1E0C-4752-A4AC-4C99D721F478}" name="Column195"/>
    <tableColumn id="215" xr3:uid="{DB0757C0-DEDF-41E9-87A1-E84EAC89A505}" name="Column196"/>
    <tableColumn id="216" xr3:uid="{D691145B-7E4D-40EE-A50F-D0E5F0489965}" name="Column197"/>
    <tableColumn id="217" xr3:uid="{686FEA40-75BA-4DBB-8EC2-75A1D4BC0D68}" name="Column198"/>
    <tableColumn id="218" xr3:uid="{7B428776-D255-45F7-AC57-36F40C2859E6}" name="Column199"/>
    <tableColumn id="219" xr3:uid="{D9171FFC-9BC5-4C1B-97C2-78A0F02212B8}" name="Column200"/>
    <tableColumn id="220" xr3:uid="{A583FCC4-1DC2-431D-9221-9E696A1A5054}" name="Column201"/>
    <tableColumn id="221" xr3:uid="{9785351D-1DE2-4658-B366-85307DAB9D6E}" name="Column202"/>
    <tableColumn id="222" xr3:uid="{B64858E8-5240-4865-A552-979159ED439C}" name="Column203"/>
    <tableColumn id="223" xr3:uid="{A043058C-CFF0-43AE-ACBE-74094353DEFE}" name="Column204"/>
    <tableColumn id="224" xr3:uid="{CBCEFAEA-1AC1-4280-A06D-569F7E52EC52}" name="Column205"/>
    <tableColumn id="225" xr3:uid="{90CD8792-BFFB-47E8-A53E-378E20602EE8}" name="Column206"/>
    <tableColumn id="226" xr3:uid="{B053E8BE-1A61-4DE9-B9C0-9B787A811226}" name="Column207"/>
    <tableColumn id="227" xr3:uid="{3DDBD0E2-5ED3-4F57-BEC7-EFBA5D6BE5D8}" name="Column208"/>
    <tableColumn id="228" xr3:uid="{C82E381A-3D2C-44F8-8011-7C3229F48900}" name="Column209"/>
    <tableColumn id="229" xr3:uid="{432E3F68-2178-4F0D-8BAF-ADE0CB4FD38A}" name="Column210"/>
    <tableColumn id="230" xr3:uid="{12B4A6C7-5FCB-448A-A925-948B532CA6B3}" name="Column211"/>
    <tableColumn id="231" xr3:uid="{06214E18-EC2E-4F78-B2C4-FDBB899836F7}" name="Column212"/>
    <tableColumn id="232" xr3:uid="{ABC602AE-6AEC-4423-B905-1D3A5478B055}" name="Column213"/>
    <tableColumn id="233" xr3:uid="{62339C5C-C994-481F-BDBD-698AE49C1307}" name="Column214"/>
    <tableColumn id="234" xr3:uid="{DD9B5504-BBB0-4275-95AC-5CB399F21E14}" name="Column215"/>
    <tableColumn id="235" xr3:uid="{51FFFAF4-B0BB-4ABE-83DB-CD4BDDD1B241}" name="Column216"/>
    <tableColumn id="236" xr3:uid="{94C62ECE-9460-4061-8D7F-679CFE4E029F}" name="Column217"/>
    <tableColumn id="237" xr3:uid="{A4F26B2A-AA9B-4CB1-9814-FA5F55AE4577}" name="Column218"/>
    <tableColumn id="238" xr3:uid="{099B4785-3D98-4E96-BC0F-2437FEF7907F}" name="Column219"/>
    <tableColumn id="239" xr3:uid="{23D7E5A8-27D6-4935-9662-FAA8E46C064F}" name="Column220"/>
    <tableColumn id="240" xr3:uid="{54C7D51A-A80A-4EDB-AC12-FFF3BC01014C}" name="Column221"/>
    <tableColumn id="241" xr3:uid="{AA0A8A0A-5789-4A0B-827D-7BE1DD41787F}" name="Column222"/>
    <tableColumn id="242" xr3:uid="{05A0BCA8-25A5-4EFB-9DFC-730622D22D4F}" name="Column223"/>
    <tableColumn id="243" xr3:uid="{4EA3C71F-F3B1-496D-ADE3-B51C13777994}" name="Column224"/>
    <tableColumn id="244" xr3:uid="{9A7479A7-5CFD-4445-B028-52A9880EB698}" name="Column225"/>
    <tableColumn id="245" xr3:uid="{B9F971C9-7DD9-4479-94D4-E0644442130F}" name="Column226"/>
    <tableColumn id="246" xr3:uid="{24A97496-7732-4281-8944-DA517C796517}" name="Column227"/>
    <tableColumn id="247" xr3:uid="{B21DB06E-3CE8-4DD4-95DF-34F3277EE8BB}" name="Column228"/>
    <tableColumn id="248" xr3:uid="{20F2F419-925E-4750-AF9F-0680453B3694}" name="Column229"/>
    <tableColumn id="249" xr3:uid="{EF07FA85-ECFA-452E-8B7D-9C917B038D86}" name="Column230"/>
    <tableColumn id="250" xr3:uid="{FAE3D466-3087-4BA4-811B-5F1A4DCC571A}" name="Column231"/>
    <tableColumn id="251" xr3:uid="{322272A8-1A2E-42D6-BC3E-FBF55C1E2F38}" name="Column232"/>
    <tableColumn id="252" xr3:uid="{FA910DF3-B8CF-4817-9FF3-C94B2B954FF2}" name="Column233"/>
    <tableColumn id="253" xr3:uid="{6ABA36B4-6A6B-47E4-ACBC-31531134893B}" name="Column234"/>
    <tableColumn id="254" xr3:uid="{AD9A5D43-793D-4D5E-8BD1-18E705CC949F}" name="Column235"/>
    <tableColumn id="255" xr3:uid="{3A0E4658-5307-440A-A1A9-6F6960E8F479}" name="Column236"/>
    <tableColumn id="256" xr3:uid="{62C7E33B-462C-424B-A503-38605AEEA874}" name="Column237"/>
    <tableColumn id="257" xr3:uid="{6C08A5C6-A45D-4CD6-A731-627A1833901A}" name="Column238"/>
    <tableColumn id="258" xr3:uid="{5FEFFA33-4B41-4044-B6B7-3080E1247998}" name="Column239"/>
    <tableColumn id="259" xr3:uid="{15EF7C58-23B3-4756-ACF3-8051F64E6AF0}" name="Column240"/>
    <tableColumn id="260" xr3:uid="{9E3B2352-62C4-4812-9BCF-6C0AA8B4CB85}" name="Column241"/>
    <tableColumn id="261" xr3:uid="{777D36DD-BDE1-4462-915C-013B2437D54D}" name="Column242"/>
    <tableColumn id="262" xr3:uid="{32DCC683-2814-40C2-BDAA-6D490834999F}" name="Column243"/>
    <tableColumn id="263" xr3:uid="{D16C7AC1-75B8-46F5-9093-90D045DE7A4F}" name="Column244"/>
    <tableColumn id="264" xr3:uid="{CDDDCF28-CBD4-4ABB-A510-049325369549}" name="Column245"/>
    <tableColumn id="265" xr3:uid="{76DA179E-39BC-4CBC-9B93-BB62F4833E31}" name="Column246"/>
    <tableColumn id="266" xr3:uid="{277215AC-8ACC-43EE-891F-7273AE046613}" name="Column247"/>
    <tableColumn id="267" xr3:uid="{CFD3FB48-25E4-43C1-A799-A7E7A0F22689}" name="Column248"/>
    <tableColumn id="268" xr3:uid="{E8F20C5C-EBAA-4231-A398-FB821B8EDDEC}" name="Column249"/>
    <tableColumn id="269" xr3:uid="{9E0E6D1C-6604-434F-961A-152EBD921F46}" name="Column250"/>
    <tableColumn id="270" xr3:uid="{962C2A0C-9434-423E-99F5-71CE851A829B}" name="Column251"/>
    <tableColumn id="271" xr3:uid="{6D9C7CB5-DD93-47BC-A07D-2ADBD1B4E0B1}" name="Column252"/>
    <tableColumn id="272" xr3:uid="{2F608ED8-18EE-40FD-ADB0-F1E42C3FDE6C}" name="Column253"/>
    <tableColumn id="273" xr3:uid="{C99526C0-2E44-48CC-A247-600F509CF01E}" name="Column254"/>
    <tableColumn id="274" xr3:uid="{CA9A45B1-A313-49E2-85E0-34A437DE6304}" name="Column255"/>
    <tableColumn id="275" xr3:uid="{80162ABC-C57A-4A6A-9864-3C70858CD301}" name="Column256"/>
    <tableColumn id="276" xr3:uid="{C11A8A6B-B8B2-4FFB-9A98-4DA7D39C1BDE}" name="Column257"/>
    <tableColumn id="277" xr3:uid="{5DB5A20B-A00A-404A-BC6D-88AC426DD0A9}" name="Column258"/>
    <tableColumn id="278" xr3:uid="{FB36D89A-3DEF-4B66-A638-75CB788AC5B2}" name="Column259"/>
    <tableColumn id="279" xr3:uid="{856174C1-5CD1-4C6C-B7F2-72FA9FC7208E}" name="Column260"/>
    <tableColumn id="280" xr3:uid="{9622BA6C-3F25-452E-8214-BF29A2B797CB}" name="Column261"/>
    <tableColumn id="281" xr3:uid="{7E2B243A-CEEB-49FF-9BC6-70A52C5BD690}" name="Column262"/>
    <tableColumn id="282" xr3:uid="{7C68AE9C-1FF3-4B65-8066-803AEB647532}" name="Column263"/>
    <tableColumn id="283" xr3:uid="{1E8A346A-01D1-4C92-910E-624D3C947725}" name="Column264"/>
    <tableColumn id="284" xr3:uid="{963266A6-E525-47C9-9562-97611BD658F6}" name="Column265"/>
    <tableColumn id="285" xr3:uid="{625E5D70-91AC-469C-88F1-45411F307A19}" name="Column266"/>
    <tableColumn id="286" xr3:uid="{7ECCD846-3647-475E-8F45-D5CF66CCEC04}" name="Column267"/>
    <tableColumn id="287" xr3:uid="{0945B340-BACF-4E43-AD89-CAF1B7CFE596}" name="Column268"/>
    <tableColumn id="288" xr3:uid="{9D61485F-E0FC-451B-AB8D-34BE77CE5FAE}" name="Column269"/>
    <tableColumn id="289" xr3:uid="{97936F9A-C821-4880-8FFD-93499445F57A}" name="Column270"/>
    <tableColumn id="290" xr3:uid="{D93FA54C-87FC-47B2-BF34-90EAB769654A}" name="Column271"/>
    <tableColumn id="291" xr3:uid="{5B42E970-1B59-4766-B13B-96A125B87C20}" name="Column272"/>
    <tableColumn id="292" xr3:uid="{91266D90-2200-4117-85BD-F794F4EAF44E}" name="Column273"/>
    <tableColumn id="293" xr3:uid="{5ACE911E-A1F0-4189-9DE8-6381A099430C}" name="Column274"/>
    <tableColumn id="294" xr3:uid="{9A6F7484-AFCB-44EE-ADE1-1F1FE0C228CD}" name="Column275"/>
    <tableColumn id="295" xr3:uid="{8A0CC0DC-09A7-4BCF-9365-092A1F610DC5}" name="Column276"/>
    <tableColumn id="296" xr3:uid="{99DAAF78-20A7-4985-9C35-2E2516F4A03E}" name="Column277"/>
    <tableColumn id="297" xr3:uid="{28C34C52-C2EC-4EB4-B082-A3D0A4D835F0}" name="Column278"/>
    <tableColumn id="298" xr3:uid="{0B20F9F9-8137-4F0E-BC3D-4F50F39D6957}" name="Column279"/>
    <tableColumn id="299" xr3:uid="{40410217-8AAF-444D-A73C-17535F68AF0C}" name="Column280"/>
    <tableColumn id="300" xr3:uid="{157991AC-0AF8-4C4E-A13F-DA33C16723D9}" name="Column281"/>
    <tableColumn id="301" xr3:uid="{6042B10B-6454-4BAA-BFFA-A3953412DAFA}" name="Column282"/>
    <tableColumn id="302" xr3:uid="{254A0CFA-1232-4828-9251-04BB74D28942}" name="Column283"/>
    <tableColumn id="303" xr3:uid="{AA7475E6-B33B-4189-9CE6-47DC13928682}" name="Column284"/>
    <tableColumn id="304" xr3:uid="{1B77C341-9B81-4931-B707-C430C7D0CC9A}" name="Column285"/>
    <tableColumn id="305" xr3:uid="{7CDCFF9B-63C8-4AA6-882D-5DCA1C6EEABA}" name="Column286"/>
    <tableColumn id="306" xr3:uid="{ED9FCB3C-926A-47CF-A5EE-5FE7FEB0B8A7}" name="Column287"/>
    <tableColumn id="307" xr3:uid="{5E276478-41B4-4274-9110-4933552EF6D6}" name="Column288"/>
    <tableColumn id="308" xr3:uid="{5F8761F1-0F7F-4C51-A679-6D416D34B48C}" name="Column289"/>
    <tableColumn id="309" xr3:uid="{F5029553-F8B6-4761-8818-B9C51A4A7228}" name="Column290"/>
    <tableColumn id="310" xr3:uid="{267CCAB1-B09D-4E32-A425-06CDE9B51A5E}" name="Column291"/>
    <tableColumn id="311" xr3:uid="{97D12345-9646-48CF-B029-F9577739D6A0}" name="Column292"/>
    <tableColumn id="312" xr3:uid="{E39DB3A4-97EE-433B-8FE9-D603AD54D4BF}" name="Column293"/>
    <tableColumn id="313" xr3:uid="{B2D4FA5A-FC94-430B-8284-FFF3EF285345}" name="Column294"/>
    <tableColumn id="314" xr3:uid="{7410472D-D6F7-44C9-A91D-3E6C8DEA7D4E}" name="Column295"/>
    <tableColumn id="315" xr3:uid="{80598465-FC51-4E58-B78B-45A3967203B0}" name="Column296"/>
    <tableColumn id="316" xr3:uid="{A2104729-E792-4C58-ADF0-673AE966C3B5}" name="Column297"/>
    <tableColumn id="317" xr3:uid="{4BE5AA66-3D15-42AB-8F3F-061AB53C8689}" name="Column298"/>
    <tableColumn id="318" xr3:uid="{0B2F5F6D-AF68-4827-AB53-244E49F949DC}" name="Column299"/>
    <tableColumn id="319" xr3:uid="{CEBDD29E-09CD-417C-AAE8-DEBE7F4510B0}" name="Column300"/>
    <tableColumn id="320" xr3:uid="{E1E4266C-5944-47E7-B068-73DF2F95CF59}" name="Column301"/>
    <tableColumn id="321" xr3:uid="{79B54701-9F30-425E-8507-02D01BC59B0A}" name="Column302"/>
    <tableColumn id="322" xr3:uid="{EB903DA5-9353-4900-BB70-55BC19AE227D}" name="Column303"/>
    <tableColumn id="323" xr3:uid="{823BDB08-F27A-42FF-9119-6CAC0CE02EE0}" name="Column304"/>
    <tableColumn id="324" xr3:uid="{23287B65-20CD-461F-8106-74082152493D}" name="Column305"/>
    <tableColumn id="325" xr3:uid="{61D09F75-FB55-434C-A01E-6A2FD3F6CF13}" name="Column306"/>
    <tableColumn id="326" xr3:uid="{0E8D5842-FD26-4698-916A-F62C4C6D6E90}" name="Column307"/>
    <tableColumn id="327" xr3:uid="{A0A18166-89C2-4BCE-B8B3-CC0DC7BD5674}" name="Column308"/>
    <tableColumn id="328" xr3:uid="{8AB48432-DAAE-4841-BA4D-DB00272B01C1}" name="Column309"/>
    <tableColumn id="329" xr3:uid="{37716519-45CB-4751-BAC3-DC3FE175F3CA}" name="Column310"/>
    <tableColumn id="330" xr3:uid="{95020E07-3C2D-4AD5-ABFC-CEBC911E10EC}" name="Column311"/>
    <tableColumn id="331" xr3:uid="{541334E7-D058-4FBF-959E-877DF7F311C7}" name="Column312"/>
    <tableColumn id="332" xr3:uid="{7A5DEED6-C846-4047-B01B-FC964A61935F}" name="Column313"/>
    <tableColumn id="333" xr3:uid="{39498051-2DA9-4D36-8754-CF25C9429A48}" name="Column314"/>
    <tableColumn id="334" xr3:uid="{002A0F50-9597-4B02-ACFB-687FEF817B48}" name="Column315"/>
    <tableColumn id="335" xr3:uid="{DBC53397-79EA-4D52-ACD5-F03CF3FFA91D}" name="Column316"/>
    <tableColumn id="336" xr3:uid="{B78AC781-994A-4036-AE41-2D88EE160438}" name="Column317"/>
    <tableColumn id="337" xr3:uid="{94BA9EFB-712A-4D70-9E5B-CE8C3818C197}" name="Column318"/>
    <tableColumn id="338" xr3:uid="{6D007DE4-5AD3-48B4-83DA-39C54ABEE7FC}" name="Column319"/>
    <tableColumn id="339" xr3:uid="{0B85628D-9BBF-4450-B356-19A453DFD046}" name="Column320"/>
    <tableColumn id="340" xr3:uid="{696DAB33-8EB5-472B-AFA1-FF0683E813AB}" name="Column321"/>
    <tableColumn id="341" xr3:uid="{B77C03FA-829F-468C-B18A-76A106BEE90E}" name="Column322"/>
    <tableColumn id="342" xr3:uid="{797223F3-6962-404B-872D-E0B984437C3B}" name="Column323"/>
    <tableColumn id="343" xr3:uid="{10E835CA-A0B3-4092-888E-43C3CA339AAA}" name="Column324"/>
    <tableColumn id="344" xr3:uid="{17E8DE90-A0C7-4B95-AD1A-D237608A2CC1}" name="Column325"/>
    <tableColumn id="345" xr3:uid="{76C6EFE3-DC60-4AEC-AC28-16A21B14E44D}" name="Column326"/>
    <tableColumn id="346" xr3:uid="{0B623F34-73D4-4BA8-9D1D-69E5D542A7E3}" name="Column327"/>
    <tableColumn id="347" xr3:uid="{3A4A5378-513B-4563-A8E8-AD0991D108CF}" name="Column328"/>
    <tableColumn id="348" xr3:uid="{CB9915D9-DCDD-4C5D-B021-122E4AD5AD7A}" name="Column329"/>
    <tableColumn id="349" xr3:uid="{A9E1E833-1EBC-43FE-8258-44AD4BB0AB53}" name="Column330"/>
    <tableColumn id="350" xr3:uid="{C69DD8CC-9A7B-45BD-9AB2-248685934B4B}" name="Column331"/>
    <tableColumn id="351" xr3:uid="{45040DB8-4930-4BA0-9C05-DF7F2F29104A}" name="Column332"/>
    <tableColumn id="352" xr3:uid="{BD0FE2F5-C889-486B-A738-8C13E433F9E4}" name="Column333"/>
    <tableColumn id="353" xr3:uid="{FACA64AC-BF10-4228-9B6D-D2C8ECD6FABA}" name="Column334"/>
    <tableColumn id="354" xr3:uid="{483E3E9F-FEDA-4BF6-9123-C3376B2D44FF}" name="Column335"/>
    <tableColumn id="355" xr3:uid="{4A55368A-0A5E-4917-9E99-6569218C94D0}" name="Column336"/>
    <tableColumn id="356" xr3:uid="{5FC44BDB-B93C-4585-B1B0-48F0AE60D92A}" name="Column337"/>
    <tableColumn id="357" xr3:uid="{66B7FB6C-E0E8-4C25-A2C4-717D461BD689}" name="Column338"/>
    <tableColumn id="358" xr3:uid="{EA53AA7B-223F-4A0C-B0DD-81AFA33FB5EB}" name="Column339"/>
    <tableColumn id="359" xr3:uid="{795CE8CD-21F0-4A8B-AB7B-E5CBA6831556}" name="Column340"/>
    <tableColumn id="360" xr3:uid="{D344BF7A-7EF3-46AF-8249-C7B93377BA90}" name="Column341"/>
    <tableColumn id="361" xr3:uid="{2220BA17-569C-4E6D-BE56-6F20C8077375}" name="Column342"/>
    <tableColumn id="362" xr3:uid="{FB32BDC1-14D2-4E4A-A546-780DF4E9A612}" name="Column343"/>
    <tableColumn id="363" xr3:uid="{D5264161-A138-4E9F-83DA-46EC49DCD96D}" name="Column344"/>
    <tableColumn id="364" xr3:uid="{CFBA9B09-AB8C-4D69-B093-617F0AE72CF0}" name="Column345"/>
    <tableColumn id="365" xr3:uid="{77AAE374-45B3-4CFB-A0F0-DBBB6CB0B1E8}" name="Column346"/>
    <tableColumn id="366" xr3:uid="{114B28FD-3A37-4C1D-B0D4-F2D1F81A4389}" name="Column347"/>
    <tableColumn id="367" xr3:uid="{4DEB23B3-C30F-4E11-AEF2-23DA33758E57}" name="Column348"/>
    <tableColumn id="368" xr3:uid="{BE358E5A-AAFF-4DCD-A8A0-3973D7D18C2D}" name="Column349"/>
    <tableColumn id="369" xr3:uid="{7D1269B9-51EF-4C52-A1CB-8963FE82434C}" name="Column350"/>
    <tableColumn id="370" xr3:uid="{18917F2A-A33A-4226-8B30-13B6F97D9483}" name="Column351"/>
    <tableColumn id="371" xr3:uid="{19D43368-3B45-4F74-915B-30AA551217EA}" name="Column352"/>
    <tableColumn id="372" xr3:uid="{8E8EF7E5-111B-43FD-BEE9-9D8C41E87ABA}" name="Column353"/>
    <tableColumn id="373" xr3:uid="{90546F42-E487-490C-8BDC-5ED5C96D934A}" name="Column354"/>
    <tableColumn id="374" xr3:uid="{B6E6E115-D0BB-4D5D-B050-E79300076981}" name="Column355"/>
    <tableColumn id="375" xr3:uid="{265A0240-FFD7-44E6-8973-F7E3C0A7C82C}" name="Column356"/>
    <tableColumn id="376" xr3:uid="{00D92E63-E903-401F-9363-6AEC07C076DF}" name="Column357"/>
    <tableColumn id="377" xr3:uid="{82CA36E7-EB80-4178-BEC6-E5725FBCD0A5}" name="Column358"/>
    <tableColumn id="378" xr3:uid="{C3FECB67-9A2A-4B5B-A969-EA4F51979FC2}" name="Column359"/>
    <tableColumn id="379" xr3:uid="{5C47A13B-B8B3-4634-B36B-01BB5F6C68B9}" name="Column360"/>
    <tableColumn id="380" xr3:uid="{527E01E1-20CB-45CA-88C0-979D66DFED27}" name="Column361"/>
    <tableColumn id="381" xr3:uid="{CCE6658B-471B-4F0D-A686-7D1505510A35}" name="Column362"/>
    <tableColumn id="382" xr3:uid="{65ED828A-FB1D-4BF7-ADE5-6F133879B8A1}" name="Column363"/>
    <tableColumn id="383" xr3:uid="{22778662-B00B-4CDA-9CD1-9B27FAB72C73}" name="Column364"/>
    <tableColumn id="384" xr3:uid="{F376BF16-098A-4630-A581-9815051187C3}" name="Column365"/>
    <tableColumn id="385" xr3:uid="{2A879821-44DD-4CF3-BD07-2E8009247DBF}" name="Column366"/>
    <tableColumn id="386" xr3:uid="{4F4D8FF6-A335-4BCF-AAA8-D43992DD4B63}" name="Column367"/>
    <tableColumn id="387" xr3:uid="{8AEDD983-9A6F-4373-A2B6-58C690613635}" name="Column368"/>
    <tableColumn id="388" xr3:uid="{4097C8CC-86AC-4078-A323-2080D67F23E3}" name="Column369"/>
    <tableColumn id="389" xr3:uid="{0671BB06-DB90-4D27-9AC0-70C6AFB10AB4}" name="Column370"/>
    <tableColumn id="390" xr3:uid="{F3BE10ED-265D-4D2B-AFC7-08A8862237C9}" name="Column371"/>
    <tableColumn id="391" xr3:uid="{E3DBF5C3-629F-4283-AD47-8CF174DFB5BE}" name="Column372"/>
    <tableColumn id="392" xr3:uid="{2941C48A-4944-49CE-8D82-92D4DC4A0819}" name="Column373"/>
    <tableColumn id="393" xr3:uid="{8DBA4AB9-FA8F-4B1E-80EF-8F3A3EFEEE7C}" name="Column374"/>
    <tableColumn id="394" xr3:uid="{F974C5A6-903D-43DD-8E6A-B7A40126F9AA}" name="Column375"/>
    <tableColumn id="395" xr3:uid="{6941CE3F-8F58-4AE1-83C4-52E2C048DCD0}" name="Column376"/>
    <tableColumn id="396" xr3:uid="{640AE780-5D82-4B4A-A184-7E9163C1BEF8}" name="Column377"/>
    <tableColumn id="397" xr3:uid="{72C67026-90EA-4C26-A3AD-C8C5479C3527}" name="Column378"/>
    <tableColumn id="398" xr3:uid="{AD3E5ACE-F97F-441E-93F3-D5D313629D9A}" name="Column379"/>
    <tableColumn id="399" xr3:uid="{60A9D98B-1C5C-41F6-8492-D3F3652F8D58}" name="Column380"/>
    <tableColumn id="400" xr3:uid="{EBF6CC63-659C-4B65-B0DA-104EEB8ED31B}" name="Column381"/>
    <tableColumn id="401" xr3:uid="{175571D8-B1EA-4CEF-ABB2-B05836CA4DA6}" name="Column382"/>
    <tableColumn id="402" xr3:uid="{E515743B-13CA-4E01-A123-1A3C4990C800}" name="Column383"/>
    <tableColumn id="403" xr3:uid="{217C3686-2D6A-45AE-8DC1-1DF54FE5346D}" name="Column384"/>
    <tableColumn id="404" xr3:uid="{A0C4F39F-E642-441F-AE8A-63C16D82AEEE}" name="Column385"/>
    <tableColumn id="405" xr3:uid="{D009F3C6-AD16-4851-B2ED-48B7DA3E8F63}" name="Column386"/>
    <tableColumn id="406" xr3:uid="{11857056-9D46-473D-953C-7139B6202D35}" name="Column387"/>
    <tableColumn id="407" xr3:uid="{5123A5B0-673B-4D36-BB43-3C5E2BF0643C}" name="Column388"/>
    <tableColumn id="408" xr3:uid="{4B2F38CF-1FDB-4342-8DD3-56E556751DA5}" name="Column389"/>
    <tableColumn id="409" xr3:uid="{17285904-EF30-4EEF-A9CD-1576004E694C}" name="Column390"/>
    <tableColumn id="410" xr3:uid="{A4624B2E-DF1D-44EB-9DAF-9E9ECC99BDCD}" name="Column391"/>
    <tableColumn id="411" xr3:uid="{B50B089C-FBB6-4B89-BB7D-9045EC2BA650}" name="Column392"/>
    <tableColumn id="412" xr3:uid="{35CDF911-3F8A-445F-AD92-1AE5612AFF53}" name="Column393"/>
    <tableColumn id="413" xr3:uid="{F0637375-2183-460A-9667-3A9659256C2C}" name="Column394"/>
    <tableColumn id="414" xr3:uid="{4DC52E1E-3D45-4ECF-856F-875324B57BFF}" name="Column395"/>
    <tableColumn id="415" xr3:uid="{02EED1FE-A802-4C1D-B67E-2B1CBD2838B6}" name="Column396"/>
    <tableColumn id="416" xr3:uid="{3BA8EC73-4E77-448B-AC6C-57A75FE03136}" name="Column397"/>
    <tableColumn id="417" xr3:uid="{511FC554-C081-4D5A-9144-FB62AAEF55DF}" name="Column398"/>
    <tableColumn id="418" xr3:uid="{DCE57ABF-695C-486F-AD07-9158C01E5F49}" name="Column399"/>
    <tableColumn id="419" xr3:uid="{260FC741-D9AC-4D8C-BBB0-D58E5AC7202B}" name="Column400"/>
    <tableColumn id="420" xr3:uid="{E1995F48-B2F3-404E-8BF2-01E53097BFB4}" name="Column401"/>
    <tableColumn id="421" xr3:uid="{D9B9565D-3F33-4730-8353-624639565349}" name="Column402"/>
    <tableColumn id="422" xr3:uid="{F658B8CD-C21C-42CB-90FA-979D3A3B867F}" name="Column403"/>
    <tableColumn id="423" xr3:uid="{454391DA-CB4E-4F2F-B954-A19253304DCB}" name="Column404"/>
    <tableColumn id="424" xr3:uid="{31109EF1-D30A-48E8-8BED-BEC5E7CC991F}" name="Column405"/>
    <tableColumn id="425" xr3:uid="{C0B8D415-53DD-4C75-AB82-1FFCA59EB713}" name="Column406"/>
    <tableColumn id="426" xr3:uid="{10027C01-DF06-4805-A2AA-26617E794C6C}" name="Column407"/>
    <tableColumn id="427" xr3:uid="{9BBA9AC6-2621-45AF-B771-E6D76672A125}" name="Column408"/>
    <tableColumn id="428" xr3:uid="{7A06809F-62AF-48CB-A96C-428BFE1AC6AF}" name="Column409"/>
    <tableColumn id="429" xr3:uid="{DD791137-CC2E-4EA0-BA5B-2DE580C7BD91}" name="Column410"/>
    <tableColumn id="430" xr3:uid="{A379AC58-2535-45DB-B89C-421E23020EBA}" name="Column411"/>
    <tableColumn id="431" xr3:uid="{550F0B7C-3119-4CDD-89CD-3BBDEC95989F}" name="Column412"/>
    <tableColumn id="432" xr3:uid="{D416C7C9-9DCC-4594-9E6D-96AA42AB29AB}" name="Column413"/>
    <tableColumn id="433" xr3:uid="{978B703D-5067-4C0B-A4DD-E554FAFF4D97}" name="Column414"/>
    <tableColumn id="434" xr3:uid="{D1058994-6558-42A2-9C88-86F2F8D0D0C9}" name="Column415"/>
    <tableColumn id="435" xr3:uid="{59065A07-3C74-4E4E-9AF0-A67898CD0116}" name="Column416"/>
    <tableColumn id="436" xr3:uid="{818FAB38-6965-4AB4-9598-61607D25945F}" name="Column417"/>
    <tableColumn id="437" xr3:uid="{C7E73364-08D9-43D5-BFAD-5A45F27C1AD0}" name="Column418"/>
    <tableColumn id="438" xr3:uid="{ABB6242E-1A80-4079-9C01-E796616AB32F}" name="Column419"/>
    <tableColumn id="439" xr3:uid="{4F72C4A6-EE87-4F0E-80DE-F938C3124A7A}" name="Column420"/>
    <tableColumn id="440" xr3:uid="{0D39677A-B8FD-4C51-91F5-2205E4A76BBB}" name="Column421"/>
    <tableColumn id="441" xr3:uid="{A1D5D984-0CBE-4E4A-B0E3-B162890BAE5F}" name="Column422"/>
    <tableColumn id="442" xr3:uid="{D70AF1DF-58D8-4C75-B61A-69D30F2F9A20}" name="Column423"/>
    <tableColumn id="443" xr3:uid="{E262D064-0CAC-4AA2-AEC1-D0C0BBB94D69}" name="Column424"/>
    <tableColumn id="444" xr3:uid="{9E40D334-2E51-4020-AF8B-DE1537BF6157}" name="Column425"/>
    <tableColumn id="445" xr3:uid="{5468D989-AB91-4DAE-9D71-BC50720F534D}" name="Column426"/>
    <tableColumn id="446" xr3:uid="{D081ACB5-E803-41A8-88D4-16452038B2A0}" name="Column427"/>
    <tableColumn id="447" xr3:uid="{A7C59614-CFD2-4F24-9BA8-0A83DC99CEEA}" name="Column428"/>
    <tableColumn id="448" xr3:uid="{ACDCF262-9779-41DC-84EA-C74945857190}" name="Column429"/>
    <tableColumn id="449" xr3:uid="{8739A3D0-D130-4C30-ABEB-473EDF17B7E9}" name="Column430"/>
    <tableColumn id="450" xr3:uid="{EFD9AF2F-B550-45BD-A69D-B3D27EC4374D}" name="Column431"/>
    <tableColumn id="451" xr3:uid="{925EC8D9-70B7-49AE-92F3-D225B67D892A}" name="Column432"/>
    <tableColumn id="452" xr3:uid="{0D6FED89-C25F-4B5C-9ECF-85BB422F0B1A}" name="Column433"/>
    <tableColumn id="453" xr3:uid="{F49D1150-F717-4F1E-94A4-55689C204D3F}" name="Column434"/>
    <tableColumn id="454" xr3:uid="{18CFD462-A854-47CC-91C7-21CBD68861A4}" name="Column435"/>
    <tableColumn id="455" xr3:uid="{81437A50-E8B7-4FF9-BAAD-588950DB2538}" name="Column436"/>
    <tableColumn id="456" xr3:uid="{E0F97F95-50C8-4E73-98CD-F85665FEB906}" name="Column437"/>
    <tableColumn id="457" xr3:uid="{2DDB158C-D96F-47B6-B6D1-2E10467B526E}" name="Column438"/>
    <tableColumn id="458" xr3:uid="{D2052E06-6ED6-4A5C-90DA-7943809CB983}" name="Column439"/>
    <tableColumn id="459" xr3:uid="{817C7BEC-8101-4F3A-95C5-9B1F3A48C4D5}" name="Column440"/>
    <tableColumn id="460" xr3:uid="{91ECEC87-77A5-4F59-BD34-D263437D7606}" name="Column441"/>
    <tableColumn id="461" xr3:uid="{762B6A8C-B810-4708-8A8D-120C5480B2E5}" name="Column442"/>
    <tableColumn id="462" xr3:uid="{A812F761-70DF-4762-B32E-AA1652399B59}" name="Column443"/>
    <tableColumn id="463" xr3:uid="{BE63BB4D-490E-4393-A4C7-C2C386382001}" name="Column444"/>
    <tableColumn id="464" xr3:uid="{D5193867-B946-4B6D-BF01-B07D571032EB}" name="Column445"/>
    <tableColumn id="465" xr3:uid="{0FBC91EE-6C70-4ADF-B805-8C1EA96CB65E}" name="Column446"/>
    <tableColumn id="466" xr3:uid="{9FC399E3-05A9-4004-965D-4AC17C837D71}" name="Column447"/>
    <tableColumn id="467" xr3:uid="{E8CFA8CF-F227-4218-845F-6C75F626EBB2}" name="Column448"/>
    <tableColumn id="468" xr3:uid="{C16705F2-EA39-4BBF-9FE5-8B3C0B6A879E}" name="Column449"/>
    <tableColumn id="469" xr3:uid="{4DBF9FBE-6A21-41E1-8B94-F58AECCE9F66}" name="Column450"/>
    <tableColumn id="470" xr3:uid="{F7C8D474-2A45-459E-9864-D929261647DF}" name="Column451"/>
    <tableColumn id="471" xr3:uid="{AD3FB3CA-D018-44FC-A45C-724EB4424EC1}" name="Column452"/>
    <tableColumn id="472" xr3:uid="{1A10456D-0D00-4FFD-8918-2CFEBF1BD8F3}" name="Column453"/>
    <tableColumn id="473" xr3:uid="{1AD7BC79-3FCD-45CD-8084-81CAA2812DC7}" name="Column454"/>
    <tableColumn id="474" xr3:uid="{AF82787A-C841-42AA-8943-167FED5DC121}" name="Column455"/>
    <tableColumn id="475" xr3:uid="{3F33757C-43E1-4450-AD3B-F8F2A91E73C9}" name="Column456"/>
    <tableColumn id="476" xr3:uid="{C5897D3F-E36F-4596-9AA7-61A8270052E0}" name="Column457"/>
    <tableColumn id="477" xr3:uid="{8F0EC579-62DD-4777-A097-533185D2DDF7}" name="Column458"/>
    <tableColumn id="478" xr3:uid="{1D748425-F3E5-4A03-9D95-600BD739CF96}" name="Column459"/>
    <tableColumn id="479" xr3:uid="{79BD41DE-5DC4-416D-9F6C-B90C8B2268E2}" name="Column460"/>
    <tableColumn id="480" xr3:uid="{B6BDE626-96A4-4BCD-8CBE-F1E42BE9F68A}" name="Column461"/>
    <tableColumn id="481" xr3:uid="{3C0FAA33-4F84-4950-A8F5-B160B0D1878C}" name="Column462"/>
    <tableColumn id="482" xr3:uid="{58AA3401-48AD-4BD2-BE2A-182E3FCD962A}" name="Column463"/>
    <tableColumn id="483" xr3:uid="{218BCED9-93A3-4567-8752-AC78695F9162}" name="Column464"/>
    <tableColumn id="484" xr3:uid="{003B803E-64C3-4135-BFEC-A55B60A076FA}" name="Column465"/>
    <tableColumn id="485" xr3:uid="{EA9B863E-4AA0-4D00-9098-EE5361BD38EB}" name="Column466"/>
    <tableColumn id="486" xr3:uid="{BF54C3AF-227C-47DB-88A9-2445ED8B0469}" name="Column467"/>
    <tableColumn id="487" xr3:uid="{A5B62496-C7F5-438F-990E-C37FF34B1A4F}" name="Column468"/>
    <tableColumn id="488" xr3:uid="{E5931549-0526-43B7-86BA-4C57A229767B}" name="Column469"/>
    <tableColumn id="489" xr3:uid="{3BB06288-E440-4441-B063-57E4C9DEC093}" name="Column470"/>
    <tableColumn id="490" xr3:uid="{2042C8D3-F905-4DCC-AD8B-D7943AEE008C}" name="Column471"/>
    <tableColumn id="491" xr3:uid="{F2A88DD4-5C2A-4C0F-9917-11B38D5363D2}" name="Column472"/>
    <tableColumn id="492" xr3:uid="{74FF8649-C49B-46CE-9FA2-DA0D393A5440}" name="Column473"/>
    <tableColumn id="493" xr3:uid="{F18F6AE5-C717-43DA-9E89-5EE229D5ECE0}" name="Column474"/>
    <tableColumn id="494" xr3:uid="{036F1873-003E-4627-8040-F4E221A3A7A9}" name="Column475"/>
    <tableColumn id="495" xr3:uid="{C5239EC8-D16F-412E-9B93-494CD9DFC02A}" name="Column476"/>
    <tableColumn id="496" xr3:uid="{03B6D8B2-E73B-45DB-8EFD-A6DC92DB9A38}" name="Column477"/>
    <tableColumn id="497" xr3:uid="{AB31523A-6BC7-4628-83EC-0FC0FA64DD05}" name="Column478"/>
    <tableColumn id="498" xr3:uid="{5C8AFEFC-060C-4825-AE35-6ED6BDA0D2F5}" name="Column479"/>
    <tableColumn id="499" xr3:uid="{7734C411-FECB-4D88-B334-9098EAD691AD}" name="Column480"/>
    <tableColumn id="500" xr3:uid="{0D8E194C-476D-48C1-8BBE-2350BB0FF216}" name="Column481"/>
    <tableColumn id="501" xr3:uid="{6B8C1614-FA50-4C5E-B9A3-8C93E3774969}" name="Column482"/>
    <tableColumn id="502" xr3:uid="{5C104080-0778-4D39-B4E2-237957E82A40}" name="Column483"/>
    <tableColumn id="503" xr3:uid="{4ECB611B-F56A-4A23-A95E-BE242D0F78AF}" name="Column484"/>
    <tableColumn id="504" xr3:uid="{4644F087-19B2-49AE-9C9B-5B6AD486EAE6}" name="Column485"/>
    <tableColumn id="505" xr3:uid="{C89E7394-47DB-481A-A7FA-F63C43E72CC0}" name="Column486"/>
    <tableColumn id="506" xr3:uid="{07E02D0A-6128-4336-80C0-E2DEB1162FE5}" name="Column487"/>
    <tableColumn id="507" xr3:uid="{28E45A11-FD98-4B40-AFC8-B950D3461AB2}" name="Column488"/>
    <tableColumn id="508" xr3:uid="{C5BCCFF1-DB0B-42B5-86B6-C97EB0FB16DC}" name="Column489"/>
    <tableColumn id="509" xr3:uid="{04891623-CB8A-47FC-BCD5-AB4CD6F88C28}" name="Column490"/>
    <tableColumn id="510" xr3:uid="{806FB2B8-C9DF-4B1C-B14C-D19BB9BC0BFD}" name="Column491"/>
    <tableColumn id="511" xr3:uid="{3D08D4E7-3E10-423D-969F-9F47658FE1D7}" name="Column492"/>
    <tableColumn id="512" xr3:uid="{7A5012DC-F44A-4731-B075-71C6C274E13E}" name="Column493"/>
    <tableColumn id="513" xr3:uid="{8DDE9370-27CA-455C-BFB8-2C1472264082}" name="Column494"/>
    <tableColumn id="514" xr3:uid="{E213D3B6-F10D-4B0A-91D1-C3C15D3468C6}" name="Column495"/>
    <tableColumn id="515" xr3:uid="{B901F151-555B-46F6-80B5-EED10011E772}" name="Column496"/>
    <tableColumn id="516" xr3:uid="{4BEC9DA7-4C08-4E72-9026-EA6CA8082DC5}" name="Column497"/>
    <tableColumn id="517" xr3:uid="{3FC32534-7B1B-4F59-843F-FCA5C5E9FCCD}" name="Column498"/>
    <tableColumn id="518" xr3:uid="{A828231F-B5CC-4569-B998-90969C142900}" name="Column499"/>
    <tableColumn id="519" xr3:uid="{10C6D7DA-4603-4463-BACA-148832B23390}" name="Column500"/>
    <tableColumn id="520" xr3:uid="{2B536817-3BC2-4BEC-BF4D-4CB9DFCC1E3A}" name="Column501"/>
    <tableColumn id="521" xr3:uid="{1BB7859D-A0BB-43FB-984F-4604E320D2F4}" name="Column502"/>
    <tableColumn id="522" xr3:uid="{5A580BDF-FA0B-4206-8B69-83E630B18B17}" name="Column503"/>
    <tableColumn id="523" xr3:uid="{6B23A7E1-A6BC-46D9-869B-F4217F076FBA}" name="Column504"/>
    <tableColumn id="524" xr3:uid="{3B9999AB-6878-4F6A-8B81-A4212F66CD95}" name="Column505"/>
    <tableColumn id="525" xr3:uid="{3A23D517-01D3-4274-9AE7-340F24BDBD5F}" name="Column506"/>
    <tableColumn id="526" xr3:uid="{1CAFD768-0A86-4DE8-B2BC-FD4A080EFE52}" name="Column507"/>
    <tableColumn id="527" xr3:uid="{AB8153D5-FA8B-4059-A5A2-E42FE467BBBB}" name="Column508"/>
    <tableColumn id="528" xr3:uid="{93E8843C-7CA6-49A9-B788-B944BD355614}" name="Column509"/>
    <tableColumn id="529" xr3:uid="{8B251E30-82E7-4F2E-BFE1-E16EA32860CB}" name="Column510"/>
    <tableColumn id="530" xr3:uid="{9F96B17E-EFD2-410C-8B0C-8B0954402033}" name="Column511"/>
    <tableColumn id="531" xr3:uid="{13FA4A76-4130-4F01-B5BB-0950F013091F}" name="Column512"/>
    <tableColumn id="532" xr3:uid="{28101AB4-FAA7-4A57-B499-76EECABB3865}" name="Column513"/>
    <tableColumn id="533" xr3:uid="{7CE456F5-A2E7-4C29-BEBD-558ADFEF589E}" name="Column514"/>
    <tableColumn id="534" xr3:uid="{F8F28A27-9470-4EFF-9815-F09E8168322A}" name="Column515"/>
    <tableColumn id="535" xr3:uid="{F77A756B-B36A-4503-8F6B-084BD91C52DF}" name="Column516"/>
    <tableColumn id="536" xr3:uid="{F9911ADA-F495-48C4-AD1C-DC33CDDF627D}" name="Column517"/>
    <tableColumn id="537" xr3:uid="{0F26CD7C-7877-4343-8DDD-DCCC75640A4A}" name="Column518"/>
    <tableColumn id="538" xr3:uid="{150A14AE-7BA3-4D37-971A-642666B13ACF}" name="Column519"/>
    <tableColumn id="539" xr3:uid="{F902E3C5-9841-427E-88A3-E19462AA7D12}" name="Column520"/>
    <tableColumn id="540" xr3:uid="{559A8BF4-E8E0-4437-B7BA-B4DD8E040F8D}" name="Column521"/>
    <tableColumn id="541" xr3:uid="{60AB2D4F-16EE-4373-83CA-A724BFA5578E}" name="Column522"/>
    <tableColumn id="542" xr3:uid="{101C71E9-0EA2-46FF-8C51-C4EE2401DFAB}" name="Column523"/>
    <tableColumn id="543" xr3:uid="{23AD4F03-80F4-4694-B567-47C2A60CC8FA}" name="Column524"/>
    <tableColumn id="544" xr3:uid="{F63385A5-508E-43B0-8CD5-E9B41D91A0A3}" name="Column525"/>
    <tableColumn id="545" xr3:uid="{1AD0CC1A-6E4E-4D43-AFA1-A3B51C532E4F}" name="Column526"/>
    <tableColumn id="546" xr3:uid="{774BE8DC-9717-4C87-BF5C-72FD150617D0}" name="Column527"/>
    <tableColumn id="547" xr3:uid="{4AFF2138-547B-4444-B81A-CAB0E8C05311}" name="Column528"/>
    <tableColumn id="548" xr3:uid="{05357D3F-222B-4BB2-8E0E-A57C977CACCB}" name="Column529"/>
    <tableColumn id="549" xr3:uid="{C68DEFBD-FB42-4203-80C3-07DB13B2F25E}" name="Column530"/>
    <tableColumn id="550" xr3:uid="{963F02A0-577F-47AC-967C-CC843964679F}" name="Column531"/>
    <tableColumn id="551" xr3:uid="{48B83C6D-E590-4EC8-98CC-46F6634CB3D9}" name="Column532"/>
    <tableColumn id="552" xr3:uid="{BB4064B5-FED2-46E7-8515-FA4674F76376}" name="Column533"/>
    <tableColumn id="553" xr3:uid="{C503D06F-31E2-47E8-BAE3-04A8C1146DBD}" name="Column534"/>
    <tableColumn id="554" xr3:uid="{E82AC68E-6436-4526-AFD2-3472BD75E38D}" name="Column535"/>
    <tableColumn id="555" xr3:uid="{A5728B9E-5FC6-42AB-8250-87955E588A08}" name="Column536"/>
    <tableColumn id="556" xr3:uid="{F29EFD86-DA96-4B22-A2A4-F854DD32A95C}" name="Column537"/>
    <tableColumn id="557" xr3:uid="{CCAD44CC-FF8E-4824-B384-F648D07627F3}" name="Column538"/>
    <tableColumn id="558" xr3:uid="{B384AAA2-21C5-44B3-B151-D34E54146B92}" name="Column539"/>
    <tableColumn id="559" xr3:uid="{082F8BE5-36D9-421A-A244-9818E42FBA82}" name="Column540"/>
    <tableColumn id="560" xr3:uid="{8381BB90-7CF8-4E31-9DE3-1A84CE04FFE9}" name="Column541"/>
    <tableColumn id="561" xr3:uid="{5E4B5CEC-10AC-454D-AEE1-1F20A497DB4E}" name="Column542"/>
    <tableColumn id="562" xr3:uid="{4CE76BCC-1171-4213-AF3F-DFEF1565B579}" name="Column543"/>
    <tableColumn id="563" xr3:uid="{1CC43152-CF30-4C8A-9B2D-34E11C7F9075}" name="Column544"/>
    <tableColumn id="564" xr3:uid="{44A7FC8E-9257-409B-95A3-3706E77F10E9}" name="Column545"/>
    <tableColumn id="565" xr3:uid="{7D264B3E-A1B8-4919-BCDE-DE6335C1C89A}" name="Column546"/>
    <tableColumn id="566" xr3:uid="{1833FCC3-1FF6-484A-9627-BD68E210B2ED}" name="Column547"/>
    <tableColumn id="567" xr3:uid="{D9B190C2-CE5E-4E69-AE27-AC791B71F1F8}" name="Column548"/>
    <tableColumn id="568" xr3:uid="{E072089A-66DF-4FF3-8A5A-204A586E2415}" name="Column549"/>
    <tableColumn id="569" xr3:uid="{24D0F2C8-08F7-4625-9F5B-DEF4E089F9CE}" name="Column550"/>
    <tableColumn id="570" xr3:uid="{0F96894D-9E24-4D84-86DD-43C025B1E111}" name="Column551"/>
    <tableColumn id="571" xr3:uid="{C1F06179-3F30-4D26-A2D0-E34833BDD15B}" name="Column552"/>
    <tableColumn id="572" xr3:uid="{BB2BC6E9-072E-4490-8061-B19BFEEC59D9}" name="Column553"/>
    <tableColumn id="573" xr3:uid="{024D27FD-C3A9-4F6E-908D-8A66202D3151}" name="Column554"/>
    <tableColumn id="574" xr3:uid="{7F20B4E8-ED20-4F7F-A4B0-77F662ECE9D9}" name="Column555"/>
    <tableColumn id="575" xr3:uid="{1129734F-4CE2-4554-BB74-DE52EA9FA5D8}" name="Column556"/>
    <tableColumn id="576" xr3:uid="{C08331D5-6364-450D-8DBA-15465F53BB32}" name="Column557"/>
    <tableColumn id="577" xr3:uid="{9C9ACE33-D942-4D14-9A94-F36C9A28E1A7}" name="Column558"/>
    <tableColumn id="578" xr3:uid="{14E8DEBB-7C06-48DF-A938-574379CCD95F}" name="Column559"/>
    <tableColumn id="579" xr3:uid="{B29E003A-6C93-42B8-B9EA-834BFA0A8543}" name="Column560"/>
    <tableColumn id="580" xr3:uid="{BD2A148E-5089-468A-A87E-0F76EAE60D2F}" name="Column561"/>
    <tableColumn id="581" xr3:uid="{2BD7CE48-E2AD-4898-B419-1080734EE992}" name="Column562"/>
    <tableColumn id="582" xr3:uid="{11C742D5-8935-4FF5-A15B-9E60508AA351}" name="Column563"/>
    <tableColumn id="583" xr3:uid="{3E9223D0-0FF5-4AF2-8A23-A65FA422CFA7}" name="Column564"/>
    <tableColumn id="584" xr3:uid="{D9978424-468F-4565-B676-C371C0B13753}" name="Column565"/>
    <tableColumn id="585" xr3:uid="{D0438E3B-949A-4DDE-9EB7-AF597D834FB0}" name="Column566"/>
    <tableColumn id="586" xr3:uid="{311234B6-2D7D-4B8F-92B8-853B4E8C34FD}" name="Column567"/>
    <tableColumn id="587" xr3:uid="{FE157E36-5182-46DB-BA30-40CAF3AB60A1}" name="Column568"/>
    <tableColumn id="588" xr3:uid="{42143CEF-0001-4434-9A17-89BEF1355813}" name="Column569"/>
    <tableColumn id="589" xr3:uid="{504BB7EF-8996-47E2-A73F-6C951D47FDFD}" name="Column570"/>
    <tableColumn id="590" xr3:uid="{10A9FFE2-4DDA-4A2C-88CF-18643B6E265F}" name="Column571"/>
    <tableColumn id="591" xr3:uid="{C6191F39-6889-4DE7-9D7B-8AD3221464DC}" name="Column572"/>
    <tableColumn id="592" xr3:uid="{431F3D2C-4103-41C9-8990-0A84ED59AA60}" name="Column573"/>
    <tableColumn id="593" xr3:uid="{6059F4C9-9A35-449A-BEFF-B7CCDB890EF6}" name="Column574"/>
    <tableColumn id="594" xr3:uid="{A7422915-FE5F-4304-B3B8-EFC30A20359A}" name="Column575"/>
    <tableColumn id="595" xr3:uid="{49C69619-1081-483C-86F1-F4B06C3CE059}" name="Column576"/>
    <tableColumn id="596" xr3:uid="{A999809B-2741-4908-93CA-785D7CF82076}" name="Column577"/>
    <tableColumn id="597" xr3:uid="{45516A44-11D6-4732-A5AA-5894ECEDF4F0}" name="Column578"/>
    <tableColumn id="598" xr3:uid="{3798FC7B-1F23-4D34-8CF0-2BE765A160B4}" name="Column579"/>
    <tableColumn id="599" xr3:uid="{1C9F00DB-FA6C-49E3-88ED-FD8A7577ED5C}" name="Column580"/>
    <tableColumn id="600" xr3:uid="{D2BE336F-EF8A-4436-8AAB-0E98E1ABE171}" name="Column581"/>
    <tableColumn id="601" xr3:uid="{69017FFF-9B8F-4BAE-A94E-6838655ECFF7}" name="Column582"/>
    <tableColumn id="602" xr3:uid="{52AB81F0-7421-4D72-81CD-4BF310FD4DD6}" name="Column583"/>
    <tableColumn id="603" xr3:uid="{2CB8CD69-FAB9-41C0-AE10-97C38F84A269}" name="Column584"/>
    <tableColumn id="604" xr3:uid="{008D135E-1C3F-4F27-B336-F294E5E26248}" name="Column585"/>
    <tableColumn id="605" xr3:uid="{6DC5D8D1-9E0C-4B50-9905-C9D53C1FACB9}" name="Column586"/>
    <tableColumn id="606" xr3:uid="{37046CDA-9BC9-4557-B8F7-01332D3FAB4D}" name="Column587"/>
    <tableColumn id="607" xr3:uid="{D91A820D-B34A-4813-8F24-F1D2664321EB}" name="Column588"/>
    <tableColumn id="608" xr3:uid="{1CC9B91D-CEC7-4B1D-8558-C58F88F7822D}" name="Column589"/>
    <tableColumn id="609" xr3:uid="{95B82444-A0B6-493C-AE5C-624F4B3CD9E2}" name="Column590"/>
    <tableColumn id="610" xr3:uid="{4C217D1B-5F6A-481E-80F3-01BB3DC9B964}" name="Column591"/>
    <tableColumn id="611" xr3:uid="{7241BC1B-A7BC-464E-BFC7-D62C538F073E}" name="Column592"/>
    <tableColumn id="612" xr3:uid="{1CB69F50-3B36-4218-81E0-8355B3F36801}" name="Column593"/>
    <tableColumn id="613" xr3:uid="{2742F8F4-EA12-422F-854C-5F6BD7427A54}" name="Column594"/>
    <tableColumn id="614" xr3:uid="{E457C6F5-2497-44CA-8DEA-3BD942BE53E6}" name="Column595"/>
    <tableColumn id="615" xr3:uid="{69AFBB72-7410-4E7A-9042-B05720F11973}" name="Column596"/>
    <tableColumn id="616" xr3:uid="{2A17A0C5-0B5C-4172-A9BA-9E9DCAFCE26F}" name="Column597"/>
    <tableColumn id="617" xr3:uid="{5063C431-F86E-4FC7-AF4F-136AB32ADCD5}" name="Column598"/>
    <tableColumn id="618" xr3:uid="{C393C4A0-EA3F-4B3F-A32F-7891F9A38160}" name="Column599"/>
    <tableColumn id="619" xr3:uid="{78F6C596-6C8B-4211-8318-8D8A2FFA946A}" name="Column600"/>
    <tableColumn id="620" xr3:uid="{D8D2745C-33C8-4382-8D55-2FDCCE81B163}" name="Column601"/>
    <tableColumn id="621" xr3:uid="{1441C258-F162-4977-A9B3-2CE0379DC7AC}" name="Column602"/>
    <tableColumn id="622" xr3:uid="{82D1F98F-0620-411A-B9FF-C0F735680BA1}" name="Column603"/>
    <tableColumn id="623" xr3:uid="{EDAF7798-13D8-4B7A-8981-0A1E99F9E2E7}" name="Column604"/>
    <tableColumn id="624" xr3:uid="{F1788957-ACA6-4AE8-981B-2CAC83F12B83}" name="Column605"/>
    <tableColumn id="625" xr3:uid="{FF20273E-A2AA-4EF0-BC7C-8349707C0834}" name="Column606"/>
    <tableColumn id="626" xr3:uid="{56AF09FE-8370-415D-93F1-937D3C83407D}" name="Column607"/>
    <tableColumn id="627" xr3:uid="{D4B4B3C7-438F-4934-A5F8-D07CC8B6569A}" name="Column608"/>
    <tableColumn id="628" xr3:uid="{DA729A3E-D4DB-423C-A74C-E8B5A261EBA0}" name="Column609"/>
    <tableColumn id="629" xr3:uid="{7860E5BF-6FD1-4E04-B70B-A8236C713830}" name="Column610"/>
    <tableColumn id="630" xr3:uid="{6BE912DA-8087-4F04-8429-285D547AD7F6}" name="Column611"/>
    <tableColumn id="631" xr3:uid="{407CBAA6-9041-47B7-A391-F9BA36E3A46C}" name="Column612"/>
    <tableColumn id="632" xr3:uid="{459B5138-0D28-4F23-86DB-59251C898C3E}" name="Column613"/>
    <tableColumn id="633" xr3:uid="{0C2BE443-D93C-4E6E-A88E-FC04647FD75C}" name="Column614"/>
    <tableColumn id="634" xr3:uid="{A403D8DE-86C4-4F24-A0FA-D949D140A60F}" name="Column615"/>
    <tableColumn id="635" xr3:uid="{2A237F36-6AC5-47EF-BD2A-3B180E85E513}" name="Column616"/>
    <tableColumn id="636" xr3:uid="{4AE098B2-EBFB-4969-9D17-D49AF755F0B8}" name="Column617"/>
    <tableColumn id="637" xr3:uid="{F6A97D35-4290-42A9-B8CE-83BD61964667}" name="Column618"/>
    <tableColumn id="638" xr3:uid="{DA2C7B25-D7E2-4F86-9858-1AE7A8CB58BD}" name="Column619"/>
    <tableColumn id="639" xr3:uid="{0C92B9CA-0379-481E-9891-4B5B710AE4D3}" name="Column620"/>
    <tableColumn id="640" xr3:uid="{BE6C9D74-7D95-4C80-8493-2AF62FF4A0CB}" name="Column621"/>
    <tableColumn id="641" xr3:uid="{EAEBF647-D2AB-44B6-A11B-38F00812BABF}" name="Column622"/>
    <tableColumn id="642" xr3:uid="{26C2241C-A349-40C2-9F5D-AFF84CBA780B}" name="Column623"/>
    <tableColumn id="643" xr3:uid="{A3BD5441-C0BC-48A8-BD01-9E6634E31A32}" name="Column624"/>
    <tableColumn id="644" xr3:uid="{AC32FF72-1641-4896-B07F-77CB96D5B01B}" name="Column625"/>
    <tableColumn id="645" xr3:uid="{740469C4-E3E9-4561-941B-1393D8A5D840}" name="Column626"/>
    <tableColumn id="646" xr3:uid="{DEB48E13-4999-4AC6-8476-F36A6A8D10EA}" name="Column627"/>
    <tableColumn id="647" xr3:uid="{304EA234-2476-4F24-B9F1-BF0ACDE3C3DE}" name="Column628"/>
    <tableColumn id="648" xr3:uid="{46B446D2-3A8D-4097-B9BC-4A85BDBFCEF5}" name="Column629"/>
    <tableColumn id="649" xr3:uid="{276043F7-34DD-4942-8356-FD4A2B241155}" name="Column630"/>
    <tableColumn id="650" xr3:uid="{7E139B1F-D98C-4954-A524-9E98431333EA}" name="Column631"/>
    <tableColumn id="651" xr3:uid="{47EBAB5B-DB39-4ABD-9A69-DA48B0978665}" name="Column632"/>
    <tableColumn id="652" xr3:uid="{7CA51F07-72E1-48D0-AFED-FC621CEE3DD1}" name="Column633"/>
    <tableColumn id="653" xr3:uid="{6112E5CF-3B64-4C81-A5C6-53C70C306391}" name="Column634"/>
    <tableColumn id="654" xr3:uid="{875D0748-FC94-4D86-BE0A-35AB172416F3}" name="Column635"/>
    <tableColumn id="655" xr3:uid="{911297D9-F905-4424-8F6D-912E75C72D24}" name="Column636"/>
    <tableColumn id="656" xr3:uid="{C80A9D3E-E3E4-4F2F-A16A-A290200BA9D6}" name="Column637"/>
    <tableColumn id="657" xr3:uid="{A3120AD9-1270-4C50-A46B-01AD627A308D}" name="Column638"/>
    <tableColumn id="658" xr3:uid="{4D5DC617-E772-453B-BF76-F717FFCD7623}" name="Column639"/>
    <tableColumn id="659" xr3:uid="{4D5392CB-37FC-4ABB-9BCC-35CB60C767DC}" name="Column640"/>
    <tableColumn id="660" xr3:uid="{0B518ADF-6BA8-4079-B15B-05572871C187}" name="Column641"/>
    <tableColumn id="661" xr3:uid="{ED4934BC-8D82-4882-A193-C57CCB89AAE5}" name="Column642"/>
    <tableColumn id="662" xr3:uid="{2099D685-2DC2-4823-B0DF-7CEFDADAAAE0}" name="Column643"/>
    <tableColumn id="663" xr3:uid="{F058AE28-15D0-4F60-A2E1-9539BD49AC22}" name="Column644"/>
    <tableColumn id="664" xr3:uid="{2EBE3C35-B2ED-4282-BA3B-90A89A92511D}" name="Column645"/>
    <tableColumn id="665" xr3:uid="{1C3AE1D5-8663-4481-9418-2E804558BF10}" name="Column646"/>
    <tableColumn id="666" xr3:uid="{72E5A70A-A10C-4FCD-BCED-B6A6DB9085B7}" name="Column647"/>
    <tableColumn id="667" xr3:uid="{589E93FC-4273-4E66-81CF-3E956E8D6FB9}" name="Column648"/>
    <tableColumn id="668" xr3:uid="{B50AC733-2545-4B1F-AAFA-A9CB2B11D2B8}" name="Column649"/>
    <tableColumn id="669" xr3:uid="{B3FE1D83-E79C-447C-A29E-6463A1453995}" name="Column650"/>
    <tableColumn id="670" xr3:uid="{1B3985AF-2989-4DD7-A5D1-7C9A50C4173C}" name="Column651"/>
    <tableColumn id="671" xr3:uid="{07D5CCBD-9787-4193-8DE1-8A68E31D9D6A}" name="Column652"/>
    <tableColumn id="672" xr3:uid="{4B790C0C-D55B-4A3F-B113-95BBB229E774}" name="Column653"/>
    <tableColumn id="673" xr3:uid="{6E94AA0F-DB1D-40A6-A4A6-BA5EF6869CD8}" name="Column654"/>
    <tableColumn id="674" xr3:uid="{B0EBC1BC-B441-46A0-801B-130B6C62001A}" name="Column655"/>
    <tableColumn id="675" xr3:uid="{D9ACF3FE-010D-43C9-B97E-BAC40DF2B5D9}" name="Column656"/>
    <tableColumn id="676" xr3:uid="{06D3F397-8160-41FC-8691-80A8AFF77C14}" name="Column657"/>
    <tableColumn id="677" xr3:uid="{2FCD2ED9-E4D7-4F9D-96C1-FF54D1708D93}" name="Column658"/>
    <tableColumn id="678" xr3:uid="{41E96EE0-3576-49FC-98AD-429B43A119A1}" name="Column659"/>
    <tableColumn id="679" xr3:uid="{9F5FC30F-9BC2-45A6-ADCD-C7D94013D894}" name="Column660"/>
    <tableColumn id="680" xr3:uid="{46854560-8238-420D-A00D-ECF960EF36D6}" name="Column661"/>
    <tableColumn id="681" xr3:uid="{FBE8BD0E-82F7-4416-95D3-E4043012BD20}" name="Column662"/>
    <tableColumn id="682" xr3:uid="{57F1A595-D080-4CFF-9F4D-3D48971747EB}" name="Column663"/>
    <tableColumn id="683" xr3:uid="{C1C809F9-58DD-4F98-A694-D910320E96E0}" name="Column664"/>
    <tableColumn id="684" xr3:uid="{78333361-53C4-4AEF-A705-EE5E765A0834}" name="Column665"/>
    <tableColumn id="685" xr3:uid="{8C7E016B-8AB1-46C8-A593-8512B2B292B8}" name="Column666"/>
    <tableColumn id="686" xr3:uid="{923CBF05-4A06-42B2-A74B-8D8B6AC763BB}" name="Column667"/>
    <tableColumn id="687" xr3:uid="{BF43A8D3-A186-4FB5-A413-74148356C12C}" name="Column668"/>
    <tableColumn id="688" xr3:uid="{C948E3B9-E539-4E5B-A1C1-02093F0278A6}" name="Column669"/>
    <tableColumn id="689" xr3:uid="{8CF26D58-3502-4B0C-A759-70D400319806}" name="Column670"/>
    <tableColumn id="690" xr3:uid="{FE42FFFC-586B-4236-8ACB-AED1F305CCBF}" name="Column671"/>
    <tableColumn id="691" xr3:uid="{B897D076-60AD-41D1-B896-2BE61E421037}" name="Column672"/>
    <tableColumn id="692" xr3:uid="{89199072-C84B-4541-9211-B3FD0922675B}" name="Column673"/>
    <tableColumn id="693" xr3:uid="{CDBEC936-A8D9-41F7-8994-39BDD44C9676}" name="Column674"/>
    <tableColumn id="694" xr3:uid="{BA97F61D-300D-460A-9E81-8C578326CDDF}" name="Column675"/>
    <tableColumn id="695" xr3:uid="{D45429CC-D724-4624-AA5B-19BCAD9FD0D2}" name="Column676"/>
    <tableColumn id="696" xr3:uid="{0A53F22E-CF02-45D4-8D7F-A5D087BF3E01}" name="Column677"/>
    <tableColumn id="697" xr3:uid="{D02872A1-F603-4B1D-9C1E-712021DC6789}" name="Column678"/>
    <tableColumn id="698" xr3:uid="{273B9DDD-BAC8-4F86-975E-D109F2CEEBFC}" name="Column679"/>
    <tableColumn id="699" xr3:uid="{EB2B9280-6792-4B74-8FFA-AD73F3ED7E02}" name="Column680"/>
    <tableColumn id="700" xr3:uid="{269DC99A-324B-44A0-AC4E-84BE6B6D1FCC}" name="Column681"/>
    <tableColumn id="701" xr3:uid="{0243EC25-A2E7-4BFF-9152-A0C28D8C8927}" name="Column682"/>
    <tableColumn id="702" xr3:uid="{F3F58BFF-CB3C-4BFE-B4C1-BB35514DC9D8}" name="Column683"/>
    <tableColumn id="703" xr3:uid="{C848F7A2-47E1-4D9C-AAD9-683BAB3A4D63}" name="Column684"/>
    <tableColumn id="704" xr3:uid="{3EEC5DC2-363A-4E2B-A8FA-04FE2DA7B544}" name="Column685"/>
    <tableColumn id="705" xr3:uid="{94B6DB8C-86B4-44DE-8946-81B2C79FE05C}" name="Column686"/>
    <tableColumn id="706" xr3:uid="{DDDCFDB7-F5E5-4A21-8628-B84B9E483578}" name="Column687"/>
    <tableColumn id="707" xr3:uid="{67A229FA-9A55-4D3A-9456-46E399E55B85}" name="Column688"/>
    <tableColumn id="708" xr3:uid="{B0009E2E-D915-48E7-933D-CFA3E5119503}" name="Column689"/>
    <tableColumn id="709" xr3:uid="{974003BE-F1B7-4199-B202-A6A5F05A8149}" name="Column690"/>
    <tableColumn id="710" xr3:uid="{67DA283F-624A-49E9-9244-2A15DADD967A}" name="Column691"/>
    <tableColumn id="711" xr3:uid="{D4C3A1D4-8FD7-460B-A9B6-6772B26300BE}" name="Column692"/>
    <tableColumn id="712" xr3:uid="{A14C3252-C3AB-4FEF-A24F-6D03E2C776E5}" name="Column693"/>
    <tableColumn id="713" xr3:uid="{B2CFE4D4-2626-428D-BB81-DB62A7D7FBD9}" name="Column694"/>
    <tableColumn id="714" xr3:uid="{8DEBD27D-AB25-427F-8B47-876F4AC1302D}" name="Column695"/>
    <tableColumn id="715" xr3:uid="{6A10A672-85AB-42E7-8064-2CA329B2C8E9}" name="Column696"/>
    <tableColumn id="716" xr3:uid="{D326FD2A-A29D-4E00-BE43-75731E3A4AC1}" name="Column697"/>
    <tableColumn id="717" xr3:uid="{149074B6-BDA5-43F5-AD2D-B956C4F9FD34}" name="Column698"/>
    <tableColumn id="718" xr3:uid="{8131870D-B1D9-4C56-83CB-1545067734B3}" name="Column699"/>
    <tableColumn id="719" xr3:uid="{490077EF-1D9E-4057-8E8F-C094AA4AD0B8}" name="Column700"/>
    <tableColumn id="720" xr3:uid="{9B84DC4A-029D-4CE6-B0A1-E611766BC2AD}" name="Column701"/>
    <tableColumn id="721" xr3:uid="{4BC82164-659A-4B50-BBCB-5957658835A2}" name="Column702"/>
    <tableColumn id="722" xr3:uid="{1F02E3A8-C365-4F62-96E1-4F38CB1CA93B}" name="Column703"/>
    <tableColumn id="723" xr3:uid="{F1F50078-D48A-46B2-AD76-E33E32C9DE1D}" name="Column704"/>
    <tableColumn id="724" xr3:uid="{131D9E74-BA12-4808-A3FB-B0ACB908A12C}" name="Column705"/>
    <tableColumn id="725" xr3:uid="{9E4BC051-FC26-4D7A-832B-BF6DBA7005F1}" name="Column706"/>
    <tableColumn id="726" xr3:uid="{5A22FCDC-2B62-4513-AD55-15057A7167E8}" name="Column707"/>
    <tableColumn id="727" xr3:uid="{B4984B1E-FA6D-4662-9097-9DC9E7B735C1}" name="Column708"/>
    <tableColumn id="728" xr3:uid="{C7690836-B548-4E4C-B943-C19D919489BD}" name="Column709"/>
    <tableColumn id="729" xr3:uid="{FC133D36-6111-4BE9-A632-EFEE1FA1FF9C}" name="Column710"/>
    <tableColumn id="730" xr3:uid="{190D93EE-116C-4592-A0AC-1006AC42DA40}" name="Column711"/>
    <tableColumn id="731" xr3:uid="{2C842DF2-D7D7-407B-A87D-73BB958E47F7}" name="Column712"/>
    <tableColumn id="732" xr3:uid="{FFD4B2C1-3CEA-4102-92F3-AB31D4381A54}" name="Column713"/>
    <tableColumn id="733" xr3:uid="{ED5BFDF8-E1D7-439B-BCF3-6997BFFF3A55}" name="Column714"/>
    <tableColumn id="734" xr3:uid="{90516DBB-F7C1-40AB-B5DB-63C6803F1110}" name="Column715"/>
    <tableColumn id="735" xr3:uid="{FE86A315-02B9-4ADB-A21B-C4883E979BEF}" name="Column716"/>
    <tableColumn id="736" xr3:uid="{A966C041-D2F6-4C3E-B866-77B3E677FB20}" name="Column717"/>
    <tableColumn id="737" xr3:uid="{317280F0-7040-474B-A198-AACED70D9567}" name="Column718"/>
    <tableColumn id="738" xr3:uid="{CE814AAE-1E6C-4A88-902E-31ACEFF5B906}" name="Column719"/>
    <tableColumn id="739" xr3:uid="{249EE059-7E4C-4FC1-B787-92B5807F24DE}" name="Column720"/>
    <tableColumn id="740" xr3:uid="{29E71C96-5542-4388-8B31-9F80372BD5B4}" name="Column721"/>
    <tableColumn id="741" xr3:uid="{D42DEE48-6E01-4B63-B908-B5BEC1815963}" name="Column722"/>
    <tableColumn id="742" xr3:uid="{8378F2C0-45ED-4C06-875B-B65500BCA13A}" name="Column723"/>
    <tableColumn id="743" xr3:uid="{AAA0BD31-C796-466D-93A2-FA8668B1571B}" name="Column724"/>
    <tableColumn id="744" xr3:uid="{E5BCA1AE-C431-460F-9AC4-AA951DC1E26B}" name="Column725"/>
    <tableColumn id="745" xr3:uid="{8BDE4B3F-9ADD-4660-8346-CE9866EC7573}" name="Column726"/>
    <tableColumn id="746" xr3:uid="{AD6BF49F-E490-442B-8ADD-C91FF0C05E5E}" name="Column727"/>
    <tableColumn id="747" xr3:uid="{0DB4C196-56CE-4D43-AB87-02FDBF9A2410}" name="Column728"/>
    <tableColumn id="748" xr3:uid="{E0E48BC7-9653-4588-BE5C-38D7A4850E4B}" name="Column729"/>
    <tableColumn id="749" xr3:uid="{052FEFD8-7CB1-42FF-8BE4-11FA14CB7C53}" name="Column730"/>
    <tableColumn id="750" xr3:uid="{6332F4C7-752D-4525-82FE-72D7D66C7059}" name="Column731"/>
    <tableColumn id="751" xr3:uid="{9D1B31E0-E696-4E94-83DD-3492C1F40880}" name="Column732"/>
    <tableColumn id="752" xr3:uid="{8862940D-D469-4604-BC19-156955130158}" name="Column733"/>
    <tableColumn id="753" xr3:uid="{57801B29-AA85-4DD2-973F-E9B50979CDB6}" name="Column734"/>
    <tableColumn id="754" xr3:uid="{D9D3AB9C-C689-4D80-BBA3-6D4C930075D4}" name="Column735"/>
    <tableColumn id="755" xr3:uid="{501EB218-AD3B-4D16-A7CD-837E23949F15}" name="Column736"/>
    <tableColumn id="756" xr3:uid="{7A9CEB46-39BE-4F63-B76A-08CE3998BF47}" name="Column737"/>
    <tableColumn id="757" xr3:uid="{E0407C94-1DFF-4464-9E7C-E9A4E8D3FCC9}" name="Column738"/>
    <tableColumn id="758" xr3:uid="{9DE31FA9-043C-4122-AD67-A6B4A215FFAA}" name="Column739"/>
    <tableColumn id="759" xr3:uid="{5DCF5783-E289-4F1A-9BAB-4DCB3C1DB9EB}" name="Column740"/>
    <tableColumn id="760" xr3:uid="{F9DE3B48-EE94-4AE0-9EBC-347927B3421B}" name="Column741"/>
    <tableColumn id="761" xr3:uid="{A4F1225A-B523-433D-83E0-8EF44511FCB8}" name="Column742"/>
    <tableColumn id="762" xr3:uid="{0A0AD93F-E53C-4E55-B6A5-CB1E5FDD6BE3}" name="Column743"/>
    <tableColumn id="763" xr3:uid="{FD3AE12C-EC62-47BA-AE17-3EC18D1E7671}" name="Column744"/>
    <tableColumn id="764" xr3:uid="{E27E49AA-94A2-4178-8AE8-3B1C7C47B1D1}" name="Column745"/>
    <tableColumn id="765" xr3:uid="{BE8BED48-33B8-47E6-9AFE-A518320B20F0}" name="Column746"/>
    <tableColumn id="766" xr3:uid="{04A5A784-D6C2-4A78-9BC2-06606184E255}" name="Column747"/>
    <tableColumn id="767" xr3:uid="{16464751-150D-4DEC-9062-0D57CF30EDCC}" name="Column748"/>
    <tableColumn id="768" xr3:uid="{87BA8F7D-FD8B-4622-835A-B6B5E6389528}" name="Column749"/>
    <tableColumn id="769" xr3:uid="{A1C82AFB-CB32-470B-A409-0AD80E9B011C}" name="Column750"/>
    <tableColumn id="770" xr3:uid="{4A9EBCE7-B7E3-43ED-AC26-2131CC488C27}" name="Column751"/>
    <tableColumn id="771" xr3:uid="{4137C9E5-A165-4A28-9B23-DAB34CAD99A8}" name="Column752"/>
    <tableColumn id="772" xr3:uid="{64E3FBBF-4419-4800-956F-1E51124BC89D}" name="Column753"/>
    <tableColumn id="773" xr3:uid="{D6F32DA9-08F9-4803-824D-47AD1D58CA06}" name="Column754"/>
    <tableColumn id="774" xr3:uid="{F4DDA217-BC90-42CC-AA17-97C925CB26E4}" name="Column755"/>
    <tableColumn id="775" xr3:uid="{924D0D3B-5DA3-44CE-ADE8-077EE7A33691}" name="Column756"/>
    <tableColumn id="776" xr3:uid="{24A11651-F60B-4CEA-9A68-FCB6F48A009F}" name="Column757"/>
    <tableColumn id="777" xr3:uid="{718F9E25-2A47-4BA2-B0FD-5EF97A2FB648}" name="Column758"/>
    <tableColumn id="778" xr3:uid="{4D10BAAE-68EE-4E8D-A2A7-6AE73138F95E}" name="Column759"/>
    <tableColumn id="779" xr3:uid="{2B277B0B-802E-4E29-B236-004BEC4D6898}" name="Column760"/>
    <tableColumn id="780" xr3:uid="{50C61145-077C-4F9A-85FF-4F161410EDA0}" name="Column761"/>
    <tableColumn id="781" xr3:uid="{9532FB85-783E-4DB8-8F04-770006F3CC40}" name="Column762"/>
    <tableColumn id="782" xr3:uid="{AE0E743D-6905-44E0-8844-FB007BDD0690}" name="Column763"/>
    <tableColumn id="783" xr3:uid="{D2B29571-47C3-4912-B5A8-E4E460F8591C}" name="Column764"/>
    <tableColumn id="784" xr3:uid="{4F3F9FC1-6E79-4B61-8A65-029AD8D4AA6A}" name="Column765"/>
    <tableColumn id="785" xr3:uid="{93B701DB-E922-467D-A32F-2A1AD11763C5}" name="Column766"/>
    <tableColumn id="786" xr3:uid="{63059EC4-CBE7-41B5-AE6B-854F7A17366F}" name="Column767"/>
    <tableColumn id="787" xr3:uid="{2C3C10F9-4345-4092-8D9C-FBE161CE0475}" name="Column768"/>
    <tableColumn id="788" xr3:uid="{F8495267-9582-4BA3-8BBA-1F4E7762C5FE}" name="Column769"/>
    <tableColumn id="789" xr3:uid="{DA19A327-ACE8-4B5D-9DCF-989BD32EFAC5}" name="Column770"/>
    <tableColumn id="790" xr3:uid="{4B3075F6-3402-4FE3-A79B-BC8A6DB26A0D}" name="Column771"/>
    <tableColumn id="791" xr3:uid="{50939388-DE62-4C94-A913-3D627813FB7F}" name="Column772"/>
    <tableColumn id="792" xr3:uid="{4E81AC71-51B5-46B3-9D2B-52AAE3E0D9FF}" name="Column773"/>
    <tableColumn id="793" xr3:uid="{BB5F8514-8BDF-44AB-B068-C942DFA336F5}" name="Column774"/>
    <tableColumn id="794" xr3:uid="{DBC30BC3-5EF2-4116-ABEF-777034895293}" name="Column775"/>
    <tableColumn id="795" xr3:uid="{DBD5343E-30DA-409E-AD8D-BADCFB51F32C}" name="Column776"/>
    <tableColumn id="796" xr3:uid="{CA677C9C-D08C-4A12-BF36-C124E6BB6965}" name="Column777"/>
    <tableColumn id="797" xr3:uid="{AE284151-B7A9-47F7-A43B-19A806C98AC3}" name="Column778"/>
    <tableColumn id="798" xr3:uid="{19978E02-5B43-4545-A111-D82ADF1B0ACF}" name="Column779"/>
    <tableColumn id="799" xr3:uid="{71FF8618-ED1F-4449-A85E-51A7640D1F30}" name="Column780"/>
    <tableColumn id="800" xr3:uid="{A33A1ACE-E377-480E-938F-24E6FAA5B660}" name="Column781"/>
    <tableColumn id="801" xr3:uid="{62C53E53-71C6-4F3F-B39D-DFFBED3D7B0A}" name="Column782"/>
    <tableColumn id="802" xr3:uid="{A7AD89C2-3F2D-4400-8782-91D191CD23B6}" name="Column783"/>
    <tableColumn id="803" xr3:uid="{95F063BC-54D2-4BCB-9F8F-24D671AB59F5}" name="Column784"/>
    <tableColumn id="804" xr3:uid="{7B1B4B83-5029-4D39-9838-3356FEE3C0B0}" name="Column785"/>
    <tableColumn id="805" xr3:uid="{A66DFDD4-B5C1-4A8A-A242-8A1DFC10F089}" name="Column786"/>
    <tableColumn id="806" xr3:uid="{F013CC61-162B-4A1B-AF1C-69E826E0164B}" name="Column787"/>
    <tableColumn id="807" xr3:uid="{0F53EB87-1BAB-426A-88D1-19B314C8F268}" name="Column788"/>
    <tableColumn id="808" xr3:uid="{EA903790-E206-430F-A604-4361862548C9}" name="Column789"/>
    <tableColumn id="809" xr3:uid="{6F6109A7-08A7-476B-8502-F9ACCD97B281}" name="Column790"/>
    <tableColumn id="810" xr3:uid="{96CB9DD3-E322-47C3-96E9-51566D03A19E}" name="Column791"/>
    <tableColumn id="811" xr3:uid="{08D1CB57-AAF2-4CB1-977B-741682505EA8}" name="Column792"/>
    <tableColumn id="812" xr3:uid="{0E0D34F8-BAC3-4FAB-B5B3-959D20C34CFF}" name="Column793"/>
    <tableColumn id="813" xr3:uid="{D8F69A01-3638-49A2-81D8-9ABE90A98CA2}" name="Column794"/>
    <tableColumn id="814" xr3:uid="{363310FB-F74C-4133-B041-338857CD94FA}" name="Column795"/>
    <tableColumn id="815" xr3:uid="{BE899B93-395C-4893-BCDD-F3F7A8DF2C2A}" name="Column796"/>
    <tableColumn id="816" xr3:uid="{DC869F58-DD10-4FB4-972B-2D347B8A534E}" name="Column797"/>
    <tableColumn id="817" xr3:uid="{DA4C9034-0DFC-45AC-9B2C-B50EBB5453B6}" name="Column798"/>
    <tableColumn id="818" xr3:uid="{6BC5F227-546A-4528-A591-3842D8E5C082}" name="Column799"/>
    <tableColumn id="819" xr3:uid="{56A5924A-8ECC-46CC-92E4-D640248B402E}" name="Column800"/>
    <tableColumn id="820" xr3:uid="{4C3F3F53-4F19-4B07-BC02-E0D7EF9C5062}" name="Column801"/>
    <tableColumn id="821" xr3:uid="{27B7DABC-DA93-418B-BC36-7C3F5D0BB005}" name="Column802"/>
    <tableColumn id="822" xr3:uid="{6DB37BE7-442D-440C-98D3-3F805B9F03DD}" name="Column803"/>
    <tableColumn id="823" xr3:uid="{E2298DB3-2704-495B-BDD9-F196C9D4526B}" name="Column804"/>
    <tableColumn id="824" xr3:uid="{6EEE198E-73CA-403E-808B-6EECE77DF1CF}" name="Column805"/>
    <tableColumn id="825" xr3:uid="{7838512D-0887-4504-BB9C-58D76A7AE4BD}" name="Column806"/>
    <tableColumn id="826" xr3:uid="{6D25E607-759D-497E-8C6F-2B79851A9366}" name="Column807"/>
    <tableColumn id="827" xr3:uid="{751269BB-135E-479E-BA01-935E6DD3143F}" name="Column808"/>
    <tableColumn id="828" xr3:uid="{38599C67-9251-4B2B-B7C1-F881AB1AF952}" name="Column809"/>
    <tableColumn id="829" xr3:uid="{FCF34AE0-A715-4777-B319-A660798CEFC2}" name="Column810"/>
    <tableColumn id="830" xr3:uid="{DDB643F8-8D31-4653-82DA-3F23AAAE912B}" name="Column811"/>
    <tableColumn id="831" xr3:uid="{D8684CDC-60FD-49C3-B952-029B1BA24FE5}" name="Column812"/>
    <tableColumn id="832" xr3:uid="{BB620B2D-5ABC-482A-9102-84DE79AE7DAE}" name="Column813"/>
    <tableColumn id="833" xr3:uid="{CD80D59F-361C-41ED-94C3-B121ED63EA04}" name="Column814"/>
    <tableColumn id="834" xr3:uid="{B3E2BC35-4C21-4E88-B9FD-6708EFD74185}" name="Column815"/>
    <tableColumn id="835" xr3:uid="{A72543CF-F954-427F-81C7-8FAF092CC0FC}" name="Column816"/>
    <tableColumn id="836" xr3:uid="{3CDA6F38-B9CD-42BD-B834-C3EC2A90826C}" name="Column817"/>
    <tableColumn id="837" xr3:uid="{5D3C6E77-FD4F-485D-9928-4EAC1FE47F24}" name="Column818"/>
    <tableColumn id="838" xr3:uid="{4D7706B8-BF46-4F3E-B68D-CBDD81597766}" name="Column819"/>
    <tableColumn id="839" xr3:uid="{66B5C4F4-69EB-4576-AB67-7C541C54A6BE}" name="Column820"/>
    <tableColumn id="840" xr3:uid="{F1C95274-E526-4435-BD5D-DB4FF5E539E7}" name="Column821"/>
    <tableColumn id="841" xr3:uid="{CC3633B9-BEF0-48A3-9E9F-2C63A283CD9D}" name="Column822"/>
    <tableColumn id="842" xr3:uid="{37A83775-C35C-4324-909D-AED4A4204662}" name="Column823"/>
    <tableColumn id="843" xr3:uid="{47EDFFFE-1C31-47E6-930B-4DA7B817321A}" name="Column824"/>
    <tableColumn id="844" xr3:uid="{89A056AD-F4AC-4D76-A969-2D1EC936DD0B}" name="Column825"/>
    <tableColumn id="845" xr3:uid="{EB3A548E-2D43-4E4F-9A47-149FFAC132BA}" name="Column826"/>
    <tableColumn id="846" xr3:uid="{A16DB072-D43F-4E9A-BE86-E1A3A1DB59E1}" name="Column827"/>
    <tableColumn id="847" xr3:uid="{4D16F77A-623F-41D7-8732-6478C6FE69AC}" name="Column828"/>
    <tableColumn id="848" xr3:uid="{62F3CA6B-622F-4F07-91E2-E50DBE7B4F4C}" name="Column829"/>
    <tableColumn id="849" xr3:uid="{201A729C-F665-4C6B-A26C-05C9349126D1}" name="Column830"/>
    <tableColumn id="850" xr3:uid="{CD081DC3-326A-4581-A616-E827DE908B39}" name="Column831"/>
    <tableColumn id="851" xr3:uid="{8707009B-C193-437C-ADE8-A32F99C4A7FD}" name="Column832"/>
    <tableColumn id="852" xr3:uid="{172653BD-D3F7-462A-974A-3C6C25B540F9}" name="Column833"/>
    <tableColumn id="853" xr3:uid="{D495CB19-67C0-4516-9F06-ECCEC648A4E1}" name="Column834"/>
    <tableColumn id="854" xr3:uid="{C0D08D90-D040-4601-AC45-73E779B843F6}" name="Column835"/>
    <tableColumn id="855" xr3:uid="{40DCD3CD-E052-43F1-81C6-724361D16EE7}" name="Column836"/>
    <tableColumn id="856" xr3:uid="{C2EE1C5D-DA7E-4279-92A3-7B1D3E9B2129}" name="Column837"/>
    <tableColumn id="857" xr3:uid="{E30DDFF5-3BCB-44D8-A990-C1BBDF80F031}" name="Column838"/>
    <tableColumn id="858" xr3:uid="{ED987D63-A507-49D7-BBCA-0F9E5D9E4FB2}" name="Column839"/>
    <tableColumn id="859" xr3:uid="{22BDE57B-B5A1-47B8-84B2-3D282CC52CBA}" name="Column840"/>
    <tableColumn id="860" xr3:uid="{53338625-8C2E-47AA-810F-33287FB87F57}" name="Column841"/>
    <tableColumn id="861" xr3:uid="{C608EA73-B3E3-45CE-BCCB-D84D2AAE0813}" name="Column842"/>
    <tableColumn id="862" xr3:uid="{616E0D98-78E1-43CE-9165-69B20B375E42}" name="Column843"/>
    <tableColumn id="863" xr3:uid="{155760F2-C151-472F-BC64-F56DFDAE9361}" name="Column844"/>
    <tableColumn id="864" xr3:uid="{8EB90565-90A0-4E1D-8EC7-A6C8111A333E}" name="Column845"/>
    <tableColumn id="865" xr3:uid="{5B87600D-41ED-475E-90C5-431E23BF0FBC}" name="Column846"/>
    <tableColumn id="866" xr3:uid="{5F5726EC-C8A6-4082-86ED-2AE077D1F2EC}" name="Column847"/>
    <tableColumn id="867" xr3:uid="{00229CEC-6BD4-490E-BBC2-8248F3BBC4D2}" name="Column848"/>
    <tableColumn id="868" xr3:uid="{998168EA-C1DF-4D5D-AB27-EE389C447E06}" name="Column849"/>
    <tableColumn id="869" xr3:uid="{9DF2E968-F2EA-4CA0-B47A-C02C3B7D6A67}" name="Column850"/>
    <tableColumn id="870" xr3:uid="{0B0B61DD-AC02-4640-B0FD-8E7C599E3EE4}" name="Column851"/>
    <tableColumn id="871" xr3:uid="{719FC7C4-08EE-41DD-9085-ADB554C547F6}" name="Column852"/>
    <tableColumn id="872" xr3:uid="{A1076492-C221-4F5D-BF8D-BBA9B0D2558E}" name="Column853"/>
    <tableColumn id="873" xr3:uid="{D2F43121-BE5D-444B-85EA-855603DDBBAD}" name="Column854"/>
    <tableColumn id="874" xr3:uid="{5987F5EC-9AE2-4B23-8A97-FA38135BD0A8}" name="Column855"/>
    <tableColumn id="875" xr3:uid="{06362B5C-CB8A-4E1C-8B36-C1EA40E640B2}" name="Column856"/>
    <tableColumn id="876" xr3:uid="{E390D02A-30C3-426B-A735-3727A62D19CF}" name="Column857"/>
    <tableColumn id="877" xr3:uid="{8439A37B-765D-45E4-BD2C-9B677DA5431E}" name="Column858"/>
    <tableColumn id="878" xr3:uid="{754FC4BC-838F-4FB3-9B58-ADDCBA7117D9}" name="Column859"/>
    <tableColumn id="879" xr3:uid="{CEE14F12-4332-4089-8714-60C4D2CCAABC}" name="Column860"/>
    <tableColumn id="880" xr3:uid="{0F8241A7-92F2-401E-AD03-C9B0AC76C766}" name="Column861"/>
    <tableColumn id="881" xr3:uid="{5CC81D2F-C118-44CB-A91C-7E13A4A6DAA0}" name="Column862"/>
    <tableColumn id="882" xr3:uid="{34F02724-4EAE-4CE7-A5E4-FB422EBBC6C2}" name="Column863"/>
    <tableColumn id="883" xr3:uid="{93A74FC7-F636-4AEE-AED3-5B6003E34E9E}" name="Column864"/>
    <tableColumn id="884" xr3:uid="{3A553271-5037-4300-99F5-1950C050DE0F}" name="Column865"/>
    <tableColumn id="885" xr3:uid="{57AAFDEE-295D-416E-86DD-EA06DCB0FD2C}" name="Column866"/>
    <tableColumn id="886" xr3:uid="{5EF247BB-3F6B-4ED9-B5F6-A613225F2C60}" name="Column867"/>
    <tableColumn id="887" xr3:uid="{67938EA4-88AD-4DA4-894B-13FFF2A59526}" name="Column868"/>
    <tableColumn id="888" xr3:uid="{D0CEC4A5-EED9-4BEC-8D97-3AFFC465D634}" name="Column869"/>
    <tableColumn id="889" xr3:uid="{F1BE25B4-9E13-4C61-8D2F-4CE6F5699F7C}" name="Column870"/>
    <tableColumn id="890" xr3:uid="{27057CC4-464F-49FD-A351-99EC3D3ECCCB}" name="Column871"/>
    <tableColumn id="891" xr3:uid="{D25B1EB3-9141-4B40-AA6E-AD432E4CE891}" name="Column872"/>
    <tableColumn id="892" xr3:uid="{C0005C1D-EFD1-469E-9829-F8BDC93BA66D}" name="Column873"/>
    <tableColumn id="893" xr3:uid="{CC434523-F3A1-43A8-A6D8-7FC849E2AADB}" name="Column874"/>
    <tableColumn id="894" xr3:uid="{88BB7A22-6413-4825-921E-BD3BB5E001C1}" name="Column875"/>
    <tableColumn id="895" xr3:uid="{298DCF1B-41B0-444C-B729-EFBAF13B8480}" name="Column876"/>
    <tableColumn id="896" xr3:uid="{A2900D1B-3266-480F-9A8B-1B46E6EE1FD9}" name="Column877"/>
    <tableColumn id="897" xr3:uid="{D137F87F-E99C-470C-A8ED-3CFB70B708FA}" name="Column878"/>
    <tableColumn id="898" xr3:uid="{C96A8488-6C11-46E1-8DA5-C271A8E331A6}" name="Column879"/>
    <tableColumn id="899" xr3:uid="{A7DF700D-8A6A-4FEB-8554-D3FE2AC447E1}" name="Column880"/>
    <tableColumn id="900" xr3:uid="{906F26E5-78FD-4108-8C39-8257DFF2642B}" name="Column881"/>
    <tableColumn id="901" xr3:uid="{F38913FB-D1E4-4701-9588-FAF569C0BE76}" name="Column882"/>
    <tableColumn id="902" xr3:uid="{E6D90B92-C3C9-447B-B746-EDA0283CAA7B}" name="Column883"/>
    <tableColumn id="903" xr3:uid="{C825F8CD-75E9-47C3-87B8-E1C1CA4D1CDD}" name="Column884"/>
    <tableColumn id="904" xr3:uid="{0668EF75-A20B-4FAF-946F-761D5C225DC8}" name="Column885"/>
    <tableColumn id="905" xr3:uid="{B6DF33AC-B5E4-4995-9AFA-FD4DB2AFA775}" name="Column886"/>
    <tableColumn id="906" xr3:uid="{0D080A4F-7D79-4C1D-B5F3-DC317D4383F4}" name="Column887"/>
    <tableColumn id="907" xr3:uid="{D620BF4D-37B1-4021-8525-D89EE9B8D670}" name="Column888"/>
    <tableColumn id="908" xr3:uid="{9B73792B-D8B7-49D3-BE86-C584936D1F60}" name="Column889"/>
    <tableColumn id="909" xr3:uid="{6D0305B3-546E-4FAD-A131-B5C97F0EFCE8}" name="Column890"/>
    <tableColumn id="910" xr3:uid="{DB17B6EB-F064-4731-8F70-18EFFED4B0AE}" name="Column891"/>
    <tableColumn id="911" xr3:uid="{EFBD2BA3-214E-40E7-A28A-296DDCA15D5E}" name="Column892"/>
    <tableColumn id="912" xr3:uid="{F27E84C6-DB7F-4EED-ABCE-DD5D41F78476}" name="Column893"/>
    <tableColumn id="913" xr3:uid="{23A39EC0-DC6F-4151-AC39-62B91F44302F}" name="Column894"/>
    <tableColumn id="914" xr3:uid="{A0418759-8BB0-40F5-BE04-388A67172D3F}" name="Column895"/>
    <tableColumn id="915" xr3:uid="{9DFF9A6B-E149-4575-BAC9-EBB6D4A8C868}" name="Column896"/>
    <tableColumn id="916" xr3:uid="{83C82B88-F30E-4690-9AEC-17C0A7D72FAF}" name="Column897"/>
    <tableColumn id="917" xr3:uid="{CBB008C8-4152-493E-A4B0-5260DD3E183A}" name="Column898"/>
    <tableColumn id="918" xr3:uid="{F243417A-6AE2-4169-BF66-A7B44DCEE739}" name="Column899"/>
    <tableColumn id="919" xr3:uid="{C50DB5FF-57FA-4212-9DA4-3FC7020B3312}" name="Column900"/>
    <tableColumn id="920" xr3:uid="{A8F50FD2-EB65-4C01-84E1-D14A022A84F2}" name="Column901"/>
    <tableColumn id="921" xr3:uid="{DEECA0C6-2D34-49FE-82CF-893FA94E7523}" name="Column902"/>
    <tableColumn id="922" xr3:uid="{01826EE6-B11F-438D-968D-4957863961F5}" name="Column903"/>
    <tableColumn id="923" xr3:uid="{080FBD52-F8B1-46AC-86D5-F443027D260D}" name="Column904"/>
    <tableColumn id="924" xr3:uid="{F0C06144-3377-41D1-B575-7E2720AB9254}" name="Column905"/>
    <tableColumn id="925" xr3:uid="{DCAB6CBB-BCCD-4919-AA24-424BDCDDEFF4}" name="Column906"/>
    <tableColumn id="926" xr3:uid="{44D49C15-53D2-43DF-A5CA-1C9E902118F4}" name="Column907"/>
    <tableColumn id="927" xr3:uid="{0C02C1B9-AA31-4E52-9621-3BCC913D02FD}" name="Column908"/>
    <tableColumn id="928" xr3:uid="{65906FC1-32A5-4F10-911F-DF9D0F9E7839}" name="Column909"/>
    <tableColumn id="929" xr3:uid="{308B2837-F3D1-4FF7-815B-5D752457E95D}" name="Column910"/>
    <tableColumn id="930" xr3:uid="{CE2F9412-5F11-409F-8153-639CA9618AF3}" name="Column911"/>
    <tableColumn id="931" xr3:uid="{4BB61931-AB57-4D73-913D-4CA9775B78DB}" name="Column912"/>
    <tableColumn id="932" xr3:uid="{472C74F6-20F4-49B5-86C1-C2EE5B52C9AE}" name="Column913"/>
    <tableColumn id="933" xr3:uid="{6B14ED81-FEA8-46ED-9F06-1F6162869593}" name="Column914"/>
    <tableColumn id="934" xr3:uid="{03FEBB95-E173-4E6A-8E60-F1572CC77400}" name="Column915"/>
    <tableColumn id="935" xr3:uid="{57ABAC2D-95CD-433F-85A0-BBFD6ECCCB40}" name="Column916"/>
    <tableColumn id="936" xr3:uid="{171AF606-0CAB-4B46-A90C-AA811ABFFF34}" name="Column917"/>
    <tableColumn id="937" xr3:uid="{36C437E4-41CC-4145-A916-7483B7BA0BCA}" name="Column918"/>
    <tableColumn id="938" xr3:uid="{55140DC5-A8D2-4A94-A001-AA7579B719F8}" name="Column919"/>
    <tableColumn id="939" xr3:uid="{3A6ECA0B-E988-45EC-A440-F99C8A5443B7}" name="Column920"/>
    <tableColumn id="940" xr3:uid="{BFF5F89B-538B-4212-96D8-E5C504C657DA}" name="Column921"/>
    <tableColumn id="941" xr3:uid="{5DDC2157-1FA1-4507-9631-CC11F84A7F9C}" name="Column922"/>
    <tableColumn id="942" xr3:uid="{4F75E7B2-EB3C-46BD-9022-77988F2B8BB6}" name="Column923"/>
    <tableColumn id="943" xr3:uid="{2F85D30C-D714-4560-8CDA-DD202DCEEB88}" name="Column924"/>
    <tableColumn id="944" xr3:uid="{E37A630A-D19E-4206-82B8-E8513F571757}" name="Column925"/>
    <tableColumn id="945" xr3:uid="{7FA125F6-E46D-4BF3-AB02-3197EA2F456F}" name="Column926"/>
    <tableColumn id="946" xr3:uid="{958DCC5F-A62E-46D1-A6DF-E09AFFCABE43}" name="Column927"/>
    <tableColumn id="947" xr3:uid="{CFEBFA37-3AE3-4760-8EE0-C72939DB51EB}" name="Column928"/>
    <tableColumn id="948" xr3:uid="{BB35049F-F31F-4194-A8D3-163324D5435C}" name="Column929"/>
    <tableColumn id="949" xr3:uid="{93A583DB-291B-41B6-BA9E-C63E347A38BB}" name="Column930"/>
    <tableColumn id="950" xr3:uid="{8AADE68E-F83F-4F6C-BF8B-36A4AECF7912}" name="Column931"/>
    <tableColumn id="951" xr3:uid="{5A1FF11A-AC98-4176-9E07-AF0D5892E2EA}" name="Column932"/>
    <tableColumn id="952" xr3:uid="{EA1A4E67-B8EE-49FB-A200-80946D5CE0F9}" name="Column933"/>
    <tableColumn id="953" xr3:uid="{EE9B091A-4EA3-44B9-8CF0-2985CD7E237D}" name="Column934"/>
    <tableColumn id="954" xr3:uid="{CDA34EF9-3C71-4C6F-B415-7AE1BE713FDE}" name="Column935"/>
    <tableColumn id="955" xr3:uid="{C791E443-BB24-43F5-AFAF-E275A4E60D12}" name="Column936"/>
    <tableColumn id="956" xr3:uid="{C838FE76-0030-4BA7-9F45-24F2F0E39190}" name="Column937"/>
    <tableColumn id="957" xr3:uid="{EE6E6113-A2D8-4112-A4A9-53F64056B074}" name="Column938"/>
    <tableColumn id="958" xr3:uid="{78100ED0-B197-4F5D-974C-AEFA96C8BED9}" name="Column939"/>
    <tableColumn id="959" xr3:uid="{72DD5D40-EFEC-4405-AE5F-5D395DF80BF7}" name="Column940"/>
    <tableColumn id="960" xr3:uid="{61C2761D-053D-42B6-A6F6-93370C0BD012}" name="Column941"/>
    <tableColumn id="961" xr3:uid="{4294F4BC-7990-44E2-B614-0FD48791BF12}" name="Column942"/>
    <tableColumn id="962" xr3:uid="{E4D3B709-5F60-4D88-A0AB-1E0DB2315793}" name="Column943"/>
    <tableColumn id="963" xr3:uid="{A3581D64-D0EC-4B8B-89FF-3B1D74582EB1}" name="Column944"/>
    <tableColumn id="964" xr3:uid="{EC88820B-3047-4CCD-8200-1C01D5555A06}" name="Column945"/>
    <tableColumn id="965" xr3:uid="{8343FC28-9591-4934-A28A-EB2AC7A67A94}" name="Column946"/>
    <tableColumn id="966" xr3:uid="{7E6D5C06-4B37-4338-B8DF-D62D19041E17}" name="Column947"/>
    <tableColumn id="967" xr3:uid="{E1CA2984-E1AE-455D-A7EB-E51078F58F49}" name="Column948"/>
    <tableColumn id="968" xr3:uid="{88AB12F2-0541-4D9E-A528-A0547BF726E0}" name="Column949"/>
    <tableColumn id="969" xr3:uid="{317197E2-BB35-4748-824B-A6A26F3F05D1}" name="Column950"/>
    <tableColumn id="970" xr3:uid="{8E06349D-23B0-47EC-B911-0CDA1BF18388}" name="Column951"/>
    <tableColumn id="971" xr3:uid="{9678C28B-60A0-4ED5-851D-006875B330F4}" name="Column952"/>
    <tableColumn id="972" xr3:uid="{4C23EEA3-B19D-47B0-BB06-2578BC81595A}" name="Column953"/>
    <tableColumn id="973" xr3:uid="{88F24C53-5471-4851-BAEA-898BD30A2753}" name="Column954"/>
    <tableColumn id="974" xr3:uid="{D053E98F-B08E-4CA4-90B3-5C793B75E46F}" name="Column955"/>
    <tableColumn id="975" xr3:uid="{969241D1-C8E9-4195-B0EF-406FF350AA2B}" name="Column956"/>
    <tableColumn id="976" xr3:uid="{CE17B1EE-D4A0-4695-92F0-7FE1E3282B97}" name="Column957"/>
    <tableColumn id="977" xr3:uid="{FAB9EE4D-8850-4F19-AD80-EF44538C95FB}" name="Column958"/>
    <tableColumn id="978" xr3:uid="{EE48D3A7-723D-48F0-BB25-F4A710A37739}" name="Column959"/>
    <tableColumn id="979" xr3:uid="{AF7552BC-2919-4F6B-8FEE-23B23B8C84EA}" name="Column960"/>
    <tableColumn id="980" xr3:uid="{EAB068A5-9D8F-469A-A7F9-4CEFE01DEEBD}" name="Column961"/>
    <tableColumn id="981" xr3:uid="{8029FD8F-0266-4468-AE25-2809F43445E6}" name="Column962"/>
    <tableColumn id="982" xr3:uid="{E7FD836C-A4DA-4014-8FDC-8FA81CE8DA2E}" name="Column963"/>
    <tableColumn id="983" xr3:uid="{34892461-12AE-47F2-9E1F-2B3D7C2475C2}" name="Column964"/>
    <tableColumn id="984" xr3:uid="{36C5B015-523C-400B-B3F9-DB2C58F03388}" name="Column965"/>
    <tableColumn id="985" xr3:uid="{0EE4170A-58D0-4DFE-B598-7932C6DC8084}" name="Column966"/>
    <tableColumn id="986" xr3:uid="{BCE2003A-76FC-4541-89D3-4AE19FCDEE93}" name="Column967"/>
    <tableColumn id="987" xr3:uid="{B53826C6-F39A-495F-9F54-E5C95572BE70}" name="Column968"/>
    <tableColumn id="988" xr3:uid="{72930953-8656-4F1D-B494-FC6E8F080DA4}" name="Column969"/>
    <tableColumn id="989" xr3:uid="{DF606AC1-AD87-413A-80CB-18926DF5E774}" name="Column970"/>
    <tableColumn id="990" xr3:uid="{3EC4F3B1-C6BD-4C55-AF03-E5EB8AFB1E7A}" name="Column971"/>
    <tableColumn id="991" xr3:uid="{C6F5B784-A918-422D-971B-1083EA90D65B}" name="Column972"/>
    <tableColumn id="992" xr3:uid="{D29D0142-410E-4E06-BB59-67AB59BA4C5C}" name="Column973"/>
    <tableColumn id="993" xr3:uid="{491F9605-12A0-44EC-99B1-AFE894418D97}" name="Column974"/>
    <tableColumn id="994" xr3:uid="{1016E376-85E3-4F14-8B3D-2D2FF14AE871}" name="Column975"/>
    <tableColumn id="995" xr3:uid="{B9468BBF-BFE3-4BD0-B577-6956F4295E7A}" name="Column976"/>
    <tableColumn id="996" xr3:uid="{762226C4-7E76-46B9-A731-ED73571BCC4B}" name="Column977"/>
    <tableColumn id="997" xr3:uid="{0A0BD228-E2A4-4E4F-AA1B-D6A06B67FB1E}" name="Column978"/>
    <tableColumn id="998" xr3:uid="{FC58B539-CFC1-45D0-8654-0455770CC347}" name="Column979"/>
    <tableColumn id="999" xr3:uid="{594502A7-4036-48FA-9EDB-6328EE9CCB01}" name="Column980"/>
    <tableColumn id="1000" xr3:uid="{8EEB2C6E-E6B6-43CB-8DAC-A7EBA6CAB8AC}" name="Column981"/>
    <tableColumn id="1001" xr3:uid="{366E6EC6-43F7-4C94-820C-554BDDC48F25}" name="Column982"/>
    <tableColumn id="1002" xr3:uid="{1A672AC9-C65D-46F9-98EE-733D9AC1890D}" name="Column983"/>
    <tableColumn id="1003" xr3:uid="{7C0ED6B1-55C5-461E-8F0C-A662195578C8}" name="Column984"/>
    <tableColumn id="1004" xr3:uid="{3C583FD3-D0D1-49EE-B211-56FF57CBF0C7}" name="Column985"/>
    <tableColumn id="1005" xr3:uid="{9C6A0548-7A9F-4F46-897A-0C34FE9E6DEC}" name="Column986"/>
    <tableColumn id="1006" xr3:uid="{2E446875-1AF3-4884-850A-4E8E6D662702}" name="Column987"/>
    <tableColumn id="1007" xr3:uid="{3CFE19B0-3D72-47D9-A3EC-B387F2846E4D}" name="Column988"/>
    <tableColumn id="1008" xr3:uid="{EED0C36C-FC76-4DAD-AB4E-9ECD7756A5CF}" name="Column989"/>
    <tableColumn id="1009" xr3:uid="{4A52A2EA-0ACC-4CA8-BCC2-AC489AAA3EE3}" name="Column990"/>
    <tableColumn id="1010" xr3:uid="{00771385-D363-48EC-AC92-D717B20BCBAE}" name="Column991"/>
    <tableColumn id="1011" xr3:uid="{B713E612-030D-4AB9-A561-82A465CB00AD}" name="Column992"/>
    <tableColumn id="1012" xr3:uid="{02BA53D6-6D25-42E4-BB0F-AF93E6CB7B59}" name="Column993"/>
    <tableColumn id="1013" xr3:uid="{B68F8226-89D5-4EEE-B6BF-8689CA479189}" name="Column994"/>
    <tableColumn id="1014" xr3:uid="{29A5531E-BFC5-449F-86FA-ECC9195340FD}" name="Column995"/>
    <tableColumn id="1015" xr3:uid="{6D7F88F5-A0AC-436A-A3CE-3B9589399D63}" name="Column996"/>
    <tableColumn id="1016" xr3:uid="{30A86D48-8B3B-4C3D-8297-01D95C4EFB02}" name="Column997"/>
    <tableColumn id="1017" xr3:uid="{FC1CD079-3417-4536-BAEE-90BFF263ED37}" name="Column998"/>
    <tableColumn id="1018" xr3:uid="{F8DCABFB-6EDA-4A47-9AB5-C25C6130BA90}" name="Column999"/>
    <tableColumn id="1019" xr3:uid="{8B902EAA-0594-48E3-87E1-8FAABA207723}" name="Column1000"/>
    <tableColumn id="1020" xr3:uid="{E0407F24-2F27-4C32-A471-2020BCA9BC56}" name="Column1001"/>
    <tableColumn id="1021" xr3:uid="{C0EFF13F-362E-4C9D-9F18-E570A18A6645}" name="Column1002"/>
    <tableColumn id="1022" xr3:uid="{2EEC8ECC-85F9-42CF-B58A-8EFE6F602802}" name="Column1003"/>
    <tableColumn id="1023" xr3:uid="{888DDE65-9A70-4CDD-9052-30581A6345F2}" name="Column1004"/>
    <tableColumn id="1024" xr3:uid="{2C112FC1-AAD7-4103-B065-B5779979E228}" name="Column1005"/>
    <tableColumn id="1025" xr3:uid="{089C0D8E-1350-408C-A6BA-8A45937B6DAD}" name="Column1006"/>
    <tableColumn id="1026" xr3:uid="{0D16E20B-49C7-43DE-B362-F09FACECFBA5}" name="Column1007"/>
    <tableColumn id="1027" xr3:uid="{06F7C4E0-0312-4F8A-806A-7AC2EF08299C}" name="Column1008"/>
    <tableColumn id="1028" xr3:uid="{8082B58B-7F1F-407D-B1CA-F3118DAE39EF}" name="Column1009"/>
    <tableColumn id="1029" xr3:uid="{AD24D663-C1A2-4C51-98DB-2E6775E36C51}" name="Column1010"/>
    <tableColumn id="1030" xr3:uid="{39F22167-3CC5-40EB-840C-F86F2DF6000A}" name="Column1011"/>
    <tableColumn id="1031" xr3:uid="{C4EB807A-0F6A-4AED-B03C-202C9E856688}" name="Column1012"/>
    <tableColumn id="1032" xr3:uid="{36BA9F33-9248-4E0E-9CB1-5F25C379B972}" name="Column1013"/>
    <tableColumn id="1033" xr3:uid="{C54827F7-2E29-48CD-932D-07E1F06B9FF8}" name="Column1014"/>
    <tableColumn id="1034" xr3:uid="{B9E7EF26-6D7D-4437-98E8-B81AC2BD39A5}" name="Column1015"/>
    <tableColumn id="1035" xr3:uid="{F8E0A9A8-AC08-403F-8053-41DC841537D6}" name="Column1016"/>
    <tableColumn id="1036" xr3:uid="{0229B032-D4DD-4D6D-BD8D-EBDE0C4CF995}" name="Column1017"/>
    <tableColumn id="1037" xr3:uid="{EF91E95A-952C-426B-BFA8-64FB75CD6897}" name="Column1018"/>
    <tableColumn id="1038" xr3:uid="{1313A5A5-2F6B-4E05-AF2C-194E239D4216}" name="Column1019"/>
    <tableColumn id="1039" xr3:uid="{A86FC5B4-7F1A-4796-8C12-2D3374050E09}" name="Column1020"/>
    <tableColumn id="1040" xr3:uid="{702BA3C8-167C-4EBA-B482-D940362D6938}" name="Column1021"/>
    <tableColumn id="1041" xr3:uid="{5356B507-58FE-458D-B5F1-2CA143CE7E74}" name="Column1022"/>
    <tableColumn id="1042" xr3:uid="{E6904F77-F57F-4967-A4A6-5989814FC07B}" name="Column1023"/>
    <tableColumn id="1043" xr3:uid="{D1DFA020-4A60-4E86-92B6-0775E230C68D}" name="Column1024"/>
    <tableColumn id="1044" xr3:uid="{928F0488-477C-49F5-ABD9-C5CEF7CE7452}" name="Column1025"/>
    <tableColumn id="1045" xr3:uid="{8A51FB65-9872-4355-B50C-701D670FF75B}" name="Column1026"/>
    <tableColumn id="1046" xr3:uid="{1366C45A-243E-49FC-B06B-DA46D9A1BBDA}" name="Column1027"/>
    <tableColumn id="1047" xr3:uid="{DFD31CDE-950B-44D3-8085-0BEBD28164BE}" name="Column1028"/>
    <tableColumn id="1048" xr3:uid="{B9E4A634-56C0-43D3-8807-655BD23EB4AD}" name="Column1029"/>
    <tableColumn id="1049" xr3:uid="{F09D4999-374E-4D5D-BD41-CD16DF3EEFDB}" name="Column1030"/>
    <tableColumn id="1050" xr3:uid="{3E1753AD-F8A8-4603-8BE0-17F2948EB9FF}" name="Column1031"/>
    <tableColumn id="1051" xr3:uid="{6A9966B4-317D-4AD3-8F77-6A5337AC9CA4}" name="Column1032"/>
    <tableColumn id="1052" xr3:uid="{1A95FF33-426E-49A9-9E0F-BD3060E0B713}" name="Column1033"/>
    <tableColumn id="1053" xr3:uid="{25B10F11-555B-47A3-99B7-5B1722DC1E10}" name="Column1034"/>
    <tableColumn id="1054" xr3:uid="{890111BD-A710-410E-9442-54BD724D734E}" name="Column1035"/>
    <tableColumn id="1055" xr3:uid="{B1FAAF4B-39AF-48E2-8318-5BAC73005DA8}" name="Column1036"/>
    <tableColumn id="1056" xr3:uid="{FF4AF197-E363-4429-817B-3A147BCA02C5}" name="Column1037"/>
    <tableColumn id="1057" xr3:uid="{CECF3320-C3E2-4A62-A3F2-3D4E3DBEDDC6}" name="Column1038"/>
    <tableColumn id="1058" xr3:uid="{1F26194D-E18F-48A8-9977-112D9968C754}" name="Column1039"/>
    <tableColumn id="1059" xr3:uid="{02DCFB77-C9F6-4966-AAAF-0E425592586B}" name="Column1040"/>
    <tableColumn id="1060" xr3:uid="{AEDE4CEC-3822-4743-961E-AA1A105D89FA}" name="Column1041"/>
    <tableColumn id="1061" xr3:uid="{92384E12-0DE7-48F7-857F-6314DC9C0F59}" name="Column1042"/>
    <tableColumn id="1062" xr3:uid="{4AE53D23-92C1-4C12-9BBA-62D5B1AD8544}" name="Column1043"/>
    <tableColumn id="1063" xr3:uid="{CBE28B89-D5AE-491B-BC40-F35BAF6E3745}" name="Column1044"/>
    <tableColumn id="1064" xr3:uid="{446E2970-EBEE-440B-A2AC-3256C4BE9912}" name="Column1045"/>
    <tableColumn id="1065" xr3:uid="{F8D64B73-0214-44A5-B14B-E0E0F81D5A44}" name="Column1046"/>
    <tableColumn id="1066" xr3:uid="{B36DEB18-B059-4CD2-9EAD-123FDE43C885}" name="Column1047"/>
    <tableColumn id="1067" xr3:uid="{B208121B-299F-460B-A946-FF135C9F23AC}" name="Column1048"/>
    <tableColumn id="1068" xr3:uid="{8012F349-6D69-4E5E-82CC-D065614A67E8}" name="Column1049"/>
    <tableColumn id="1069" xr3:uid="{9274F3CB-3F12-4842-858B-F8A552CA838E}" name="Column1050"/>
    <tableColumn id="1070" xr3:uid="{6FCF0A22-A55B-4153-9390-4B5FD5B1C18A}" name="Column1051"/>
    <tableColumn id="1071" xr3:uid="{18787CCF-39A4-49D6-B84E-E026E6BBADD9}" name="Column1052"/>
    <tableColumn id="1072" xr3:uid="{E1C4677A-9FF8-45D1-A5F3-42BA852F72B6}" name="Column1053"/>
    <tableColumn id="1073" xr3:uid="{9252BA89-0DC0-41D2-94A6-612750C5C80D}" name="Column1054"/>
    <tableColumn id="1074" xr3:uid="{9716A242-B9D4-4124-A434-ACA53E9BB6B2}" name="Column1055"/>
    <tableColumn id="1075" xr3:uid="{1AF7D7A8-3EC4-4D8D-99B9-D123652603E7}" name="Column1056"/>
    <tableColumn id="1076" xr3:uid="{A04011C1-FF16-4733-AC12-6B430833176A}" name="Column1057"/>
    <tableColumn id="1077" xr3:uid="{9C19346F-368B-4903-BC29-9112C4C74640}" name="Column1058"/>
    <tableColumn id="1078" xr3:uid="{7F86E0A5-C747-4C93-AD7A-A0C70234BE21}" name="Column1059"/>
    <tableColumn id="1079" xr3:uid="{677CB4F9-2236-4BD7-952D-D67F09940115}" name="Column1060"/>
    <tableColumn id="1080" xr3:uid="{406C3A88-265F-4E3F-91D3-9288067A98DD}" name="Column1061"/>
    <tableColumn id="1081" xr3:uid="{D09904A4-6BDB-43A0-AAAE-7055124E4398}" name="Column1062"/>
    <tableColumn id="1082" xr3:uid="{60F79F79-C769-4F4B-A4C8-4835DFAEE52A}" name="Column1063"/>
    <tableColumn id="1083" xr3:uid="{9119DA49-6203-433C-92D3-75C546E90C02}" name="Column1064"/>
    <tableColumn id="1084" xr3:uid="{DCCCAC08-3CA7-4C3C-B84E-09EAC323ACE1}" name="Column1065"/>
    <tableColumn id="1085" xr3:uid="{A2346373-B19D-4983-BA09-275C18D7B72D}" name="Column1066"/>
    <tableColumn id="1086" xr3:uid="{C637A47C-BD44-42E9-AFC5-31A26A91447E}" name="Column1067"/>
    <tableColumn id="1087" xr3:uid="{EA9A92CF-D1B2-44A4-8046-1BC76BA69A6F}" name="Column1068"/>
    <tableColumn id="1088" xr3:uid="{985EB0AF-3917-49EC-B9FD-C2433B9CCD1A}" name="Column1069"/>
    <tableColumn id="1089" xr3:uid="{2142CEDB-04F7-4E00-BA04-E551C7BFB56A}" name="Column1070"/>
    <tableColumn id="1090" xr3:uid="{AD640E75-9C0D-496F-9EB5-DAD25E60313B}" name="Column1071"/>
    <tableColumn id="1091" xr3:uid="{F0187413-42D9-4CCF-9965-7D797218BE4A}" name="Column1072"/>
    <tableColumn id="1092" xr3:uid="{9696014C-A441-48C4-88E6-9339470FDF69}" name="Column1073"/>
    <tableColumn id="1093" xr3:uid="{B7F98FBB-D796-4FA7-803A-DC5BCB71C881}" name="Column1074"/>
    <tableColumn id="1094" xr3:uid="{29C46F11-16FC-49C7-990D-31400F54E76E}" name="Column1075"/>
    <tableColumn id="1095" xr3:uid="{406D14BA-03C5-401C-8F9B-F6765D1BF941}" name="Column1076"/>
    <tableColumn id="1096" xr3:uid="{02F797D4-6A03-4BA3-BE76-D0F73D7C1720}" name="Column1077"/>
    <tableColumn id="1097" xr3:uid="{DBA9AF83-6C15-4FF6-AE8C-00B81795AE8A}" name="Column1078"/>
    <tableColumn id="1098" xr3:uid="{E2D6161B-E4F7-47FF-B98F-450D0F36B5CF}" name="Column1079"/>
    <tableColumn id="1099" xr3:uid="{B5214B94-8E5A-4C6B-92DA-65A79FBC6924}" name="Column1080"/>
    <tableColumn id="1100" xr3:uid="{2368AEB5-6D93-49AA-B594-08F7C2F45C84}" name="Column1081"/>
    <tableColumn id="1101" xr3:uid="{069C2F6D-A5B8-4FB3-8505-DA8E9B4AFD79}" name="Column1082"/>
    <tableColumn id="1102" xr3:uid="{BB4FC6E7-533C-4990-A5E4-2BD96064EEE0}" name="Column1083"/>
    <tableColumn id="1103" xr3:uid="{0B0AC4B4-258C-43AF-A24E-919CF5870B18}" name="Column1084"/>
    <tableColumn id="1104" xr3:uid="{AD649AB3-35EF-480A-9BA0-EF454E36CC90}" name="Column1085"/>
    <tableColumn id="1105" xr3:uid="{1A370C9F-DF40-4AB9-B2F8-B711CC65C987}" name="Column1086"/>
    <tableColumn id="1106" xr3:uid="{495DB2FB-3263-4E23-B526-0826BF9357A1}" name="Column1087"/>
    <tableColumn id="1107" xr3:uid="{79656BE7-A16A-40BC-8EE8-A3C855C583E4}" name="Column1088"/>
    <tableColumn id="1108" xr3:uid="{8AE046F5-A736-4930-B87C-56AD2F812526}" name="Column1089"/>
    <tableColumn id="1109" xr3:uid="{C404C254-F959-4D5F-BFC3-7FACDF9D74D5}" name="Column1090"/>
    <tableColumn id="1110" xr3:uid="{15BC2899-71C4-4D39-860F-6229CA5CDBEC}" name="Column1091"/>
    <tableColumn id="1111" xr3:uid="{62C760AF-95B8-4E8F-8095-AF62CE9C7B4B}" name="Column1092"/>
    <tableColumn id="1112" xr3:uid="{C74EE82F-0E7A-47B7-B34B-C97B7EE6E260}" name="Column1093"/>
    <tableColumn id="1113" xr3:uid="{8A898911-1D3D-4408-8998-778828584C32}" name="Column1094"/>
    <tableColumn id="1114" xr3:uid="{14968121-6286-40D4-83F4-8338D4FEEF61}" name="Column1095"/>
    <tableColumn id="1115" xr3:uid="{9BE2992E-1C7F-40BD-BD2A-B5B663747D2A}" name="Column1096"/>
    <tableColumn id="1116" xr3:uid="{9C7593A4-07E6-44AD-B0F8-8212C3CB91D4}" name="Column1097"/>
    <tableColumn id="1117" xr3:uid="{95A2E89F-8E0E-4194-8A47-F83EBFB806D3}" name="Column1098"/>
    <tableColumn id="1118" xr3:uid="{207A4DCB-2F7E-46C0-993C-38DC7BF82ADE}" name="Column1099"/>
    <tableColumn id="1119" xr3:uid="{769541A6-B950-4ED4-9A22-B94FF2A8A43E}" name="Column1100"/>
    <tableColumn id="1120" xr3:uid="{483373F5-4E0C-4D42-B0DE-AD77BBBF4EF2}" name="Column1101"/>
    <tableColumn id="1121" xr3:uid="{1010B88E-5001-4DC0-A4E0-4F4B3669439C}" name="Column1102"/>
    <tableColumn id="1122" xr3:uid="{7B38E0B9-947B-40D4-A8A3-575500B66C36}" name="Column1103"/>
    <tableColumn id="1123" xr3:uid="{ACACCE0E-D5E3-42C2-A359-D2883B7609AB}" name="Column1104"/>
    <tableColumn id="1124" xr3:uid="{E7FFB844-27F1-4F4D-BF68-2D2D52868EA5}" name="Column1105"/>
    <tableColumn id="1125" xr3:uid="{CDB0717D-257F-4531-87E7-4B9A3F5DA497}" name="Column1106"/>
    <tableColumn id="1126" xr3:uid="{33A687B7-61EE-4D73-B036-B0B5330A25AF}" name="Column1107"/>
    <tableColumn id="1127" xr3:uid="{79542872-F0B3-4481-95B8-38CCF784231D}" name="Column1108"/>
    <tableColumn id="1128" xr3:uid="{6078DDCE-D2DE-4DF0-91E3-091E477885CA}" name="Column1109"/>
    <tableColumn id="1129" xr3:uid="{0FE2A643-4299-4D2F-84E0-15CF1B02A79A}" name="Column1110"/>
    <tableColumn id="1130" xr3:uid="{55AFE28C-A900-4D57-BE96-E4F25228A30B}" name="Column1111"/>
    <tableColumn id="1131" xr3:uid="{794A4E2E-23DC-4980-BA12-DAC31375296E}" name="Column1112"/>
    <tableColumn id="1132" xr3:uid="{3AACC1B6-3870-4957-9FBA-25C1845D883C}" name="Column1113"/>
    <tableColumn id="1133" xr3:uid="{7DA8D121-1B8A-483F-958D-963E48E548BB}" name="Column1114"/>
    <tableColumn id="1134" xr3:uid="{5A574345-4CF2-436C-BAF9-9731405A814A}" name="Column1115"/>
    <tableColumn id="1135" xr3:uid="{C36D1A05-EA83-4A07-B1C4-4A82CD6D87E9}" name="Column1116"/>
    <tableColumn id="1136" xr3:uid="{8C31DC40-B6B4-4864-AD93-D2E470D30F7C}" name="Column1117"/>
    <tableColumn id="1137" xr3:uid="{D51C62E8-4A3B-47E8-A372-7BC35C11DD54}" name="Column1118"/>
    <tableColumn id="1138" xr3:uid="{CEB8C4CC-DC1B-4ADE-97ED-435D6A71C99B}" name="Column1119"/>
    <tableColumn id="1139" xr3:uid="{A0954F23-B188-46EB-90C5-73161097723D}" name="Column1120"/>
    <tableColumn id="1140" xr3:uid="{2896E4AC-4FDE-4430-81DB-615B609BE30C}" name="Column1121"/>
    <tableColumn id="1141" xr3:uid="{9D3B9B0B-AE37-4788-9DDB-0ABCD0327458}" name="Column1122"/>
    <tableColumn id="1142" xr3:uid="{FE743091-0280-4167-ADE0-CF98331B92F9}" name="Column1123"/>
    <tableColumn id="1143" xr3:uid="{44434F69-ACD0-4D33-9D95-97785EFFC02B}" name="Column1124"/>
    <tableColumn id="1144" xr3:uid="{BFF7E36D-61E8-4539-816F-CD3172BD4000}" name="Column1125"/>
    <tableColumn id="1145" xr3:uid="{2E8DB8F9-654F-454A-97F4-0F37B757D7BF}" name="Column1126"/>
    <tableColumn id="1146" xr3:uid="{59847CEC-D254-4D64-B7E3-BE6D28A1BDFF}" name="Column1127"/>
    <tableColumn id="1147" xr3:uid="{3D12BDBF-B9F5-4635-A6D9-0C00D009A2FB}" name="Column1128"/>
    <tableColumn id="1148" xr3:uid="{A1ACF7A9-209A-4FB9-ACD2-B269905CA31B}" name="Column1129"/>
    <tableColumn id="1149" xr3:uid="{DF506A14-73D0-4E19-82B3-3A1D678608E4}" name="Column1130"/>
    <tableColumn id="1150" xr3:uid="{93EC2610-1E45-4241-A072-ECD48A9BF865}" name="Column1131"/>
    <tableColumn id="1151" xr3:uid="{6E576612-8275-464D-A740-CE6E2157BE20}" name="Column1132"/>
    <tableColumn id="1152" xr3:uid="{0FC5F170-49DD-4C04-BCAB-094035373545}" name="Column1133"/>
    <tableColumn id="1153" xr3:uid="{56BA6A6B-48DE-4D32-99C1-2FF460C1C6EC}" name="Column1134"/>
    <tableColumn id="1154" xr3:uid="{ED74B88D-49F1-4FF5-AAA3-B083C7B98E6B}" name="Column1135"/>
    <tableColumn id="1155" xr3:uid="{1183DCF9-5F51-45E5-A7B1-20B747740E75}" name="Column1136"/>
    <tableColumn id="1156" xr3:uid="{C60AF1E9-0942-4BE1-A9A7-AE5B91E0555E}" name="Column1137"/>
    <tableColumn id="1157" xr3:uid="{D767A331-1864-421E-B46D-45CBD79AFFC0}" name="Column1138"/>
    <tableColumn id="1158" xr3:uid="{156D4DDA-A981-4873-9543-CCB52D43FD3B}" name="Column1139"/>
    <tableColumn id="1159" xr3:uid="{D4EC6781-8CE1-45BD-9531-4F3A0D6853CA}" name="Column1140"/>
    <tableColumn id="1160" xr3:uid="{FE185326-4AED-47F9-B01F-A810FEE9F1CF}" name="Column1141"/>
    <tableColumn id="1161" xr3:uid="{87355A15-A77E-44B1-97FE-5BD634D7F333}" name="Column1142"/>
    <tableColumn id="1162" xr3:uid="{5D436694-CA74-4589-A507-BAECE6722593}" name="Column1143"/>
    <tableColumn id="1163" xr3:uid="{306104D6-4064-48B3-880D-8B8BE38AC3A4}" name="Column1144"/>
    <tableColumn id="1164" xr3:uid="{1498F735-BFE3-480A-A5E6-605ADCBC6530}" name="Column1145"/>
    <tableColumn id="1165" xr3:uid="{9DDF4936-D8E7-4E14-8512-FC2FB2E93B22}" name="Column1146"/>
    <tableColumn id="1166" xr3:uid="{D449A974-1CF6-43D1-874E-5C5B992F25D4}" name="Column1147"/>
    <tableColumn id="1167" xr3:uid="{DA01F550-5446-4CC6-85F1-E5A3A2CF2635}" name="Column1148"/>
    <tableColumn id="1168" xr3:uid="{09020D81-F618-455E-B8F4-98F0C84B54E5}" name="Column1149"/>
    <tableColumn id="1169" xr3:uid="{151B3AF7-51D4-4195-AEEB-D52CDB167728}" name="Column1150"/>
    <tableColumn id="1170" xr3:uid="{C0894724-3A3B-43E4-878A-CF98AC70CC44}" name="Column1151"/>
    <tableColumn id="1171" xr3:uid="{038FBB39-E3C6-411E-AA2C-78E7C6C0DFB5}" name="Column1152"/>
    <tableColumn id="1172" xr3:uid="{3C6CE6F8-7199-4E80-A0F3-B56ABBE272F1}" name="Column1153"/>
    <tableColumn id="1173" xr3:uid="{9697A1E5-88BC-46F7-9962-A5EF0A12CA49}" name="Column1154"/>
    <tableColumn id="1174" xr3:uid="{8594617A-A27D-4D82-AD08-42C9495A680F}" name="Column1155"/>
    <tableColumn id="1175" xr3:uid="{62730917-6519-4EFF-8CDD-595C9CF4DD4D}" name="Column1156"/>
    <tableColumn id="1176" xr3:uid="{443FC0A2-DBE7-41B2-98DD-C823D96C0B8C}" name="Column1157"/>
    <tableColumn id="1177" xr3:uid="{6A948358-78C9-4F54-8B36-BC9D20A9BD21}" name="Column1158"/>
    <tableColumn id="1178" xr3:uid="{E450068B-03E3-4519-97A1-D8F9630967CA}" name="Column1159"/>
    <tableColumn id="1179" xr3:uid="{7C32A109-3A6C-48AA-9E92-96C83D3B6BE2}" name="Column1160"/>
    <tableColumn id="1180" xr3:uid="{189850AF-160D-4D3C-A771-BE4ADF9EE055}" name="Column1161"/>
    <tableColumn id="1181" xr3:uid="{AD7E5201-0D12-4E2D-B394-FA232E7F7710}" name="Column1162"/>
    <tableColumn id="1182" xr3:uid="{DA10E0CD-6726-43AF-BEE8-2CDB8491EB43}" name="Column1163"/>
    <tableColumn id="1183" xr3:uid="{5FA86E43-C42B-45DB-BBD9-CDB9145D1DF0}" name="Column1164"/>
    <tableColumn id="1184" xr3:uid="{3C9B5343-C2C3-4C67-89DC-20B69615D557}" name="Column1165"/>
    <tableColumn id="1185" xr3:uid="{0F7DA197-BFA4-41B8-8BC3-C273FA8325DF}" name="Column1166"/>
    <tableColumn id="1186" xr3:uid="{4FEA9F82-F39B-4AA3-8AF8-E1E533D10105}" name="Column1167"/>
    <tableColumn id="1187" xr3:uid="{14BA19D2-6A8E-4CEB-BB6B-8AB42DB0FFC3}" name="Column1168"/>
    <tableColumn id="1188" xr3:uid="{66B48A3B-7E35-49AC-9ABF-E442E9EB804B}" name="Column1169"/>
    <tableColumn id="1189" xr3:uid="{3EF3B3D1-5D1D-4979-BB7E-0A72809DF1B0}" name="Column1170"/>
    <tableColumn id="1190" xr3:uid="{9F91B6CA-B3BD-4DAF-A68F-C90D8150476F}" name="Column1171"/>
    <tableColumn id="1191" xr3:uid="{7B0F6797-9A6A-4C92-BCB4-2817C7E0794F}" name="Column1172"/>
    <tableColumn id="1192" xr3:uid="{17BE0F08-B46C-48D5-BF56-9D8223332C81}" name="Column1173"/>
    <tableColumn id="1193" xr3:uid="{4F4163F2-4BFC-41E6-A66E-0E60C2E7C0DC}" name="Column1174"/>
    <tableColumn id="1194" xr3:uid="{9FB3A31C-D947-49EF-A40E-F20D485AB36C}" name="Column1175"/>
    <tableColumn id="1195" xr3:uid="{E7BA1B13-FB35-4568-812C-CFB98159F4A6}" name="Column1176"/>
    <tableColumn id="1196" xr3:uid="{DE3986B8-BEF9-4867-BC7A-6BB1EBFD5848}" name="Column1177"/>
    <tableColumn id="1197" xr3:uid="{EB584209-E44B-4E41-A9B4-A440338BD49F}" name="Column1178"/>
    <tableColumn id="1198" xr3:uid="{26688971-2993-448A-A894-6725C983EA52}" name="Column1179"/>
    <tableColumn id="1199" xr3:uid="{4140968E-6DF6-46A7-A394-1C63BA75F144}" name="Column1180"/>
    <tableColumn id="1200" xr3:uid="{4CB6EA12-5EF8-4E08-9583-EBB34C1C6590}" name="Column1181"/>
    <tableColumn id="1201" xr3:uid="{C1E620A1-DA98-46BB-AAF2-29DB85531C0F}" name="Column1182"/>
    <tableColumn id="1202" xr3:uid="{091176D6-C787-4A4A-88DA-2C1FA961965B}" name="Column1183"/>
    <tableColumn id="1203" xr3:uid="{40D1326C-76B0-4449-9419-46CF504B6B4B}" name="Column1184"/>
    <tableColumn id="1204" xr3:uid="{0FD07840-882A-4D2F-9E12-5199F79EE0C4}" name="Column1185"/>
    <tableColumn id="1205" xr3:uid="{D6B34F88-F911-41C1-94B3-A58DCA3385C7}" name="Column1186"/>
    <tableColumn id="1206" xr3:uid="{FBA4FD58-058A-4B30-AC1E-97DF110C2DFF}" name="Column1187"/>
    <tableColumn id="1207" xr3:uid="{F7B5E616-2E95-4F6C-96BB-246A4BA9AC5C}" name="Column1188"/>
    <tableColumn id="1208" xr3:uid="{D276E2E2-556A-473A-8FEB-41F6DAA6BF28}" name="Column1189"/>
    <tableColumn id="1209" xr3:uid="{9528C137-07A7-49DA-923F-8B3E26D6AB8D}" name="Column1190"/>
    <tableColumn id="1210" xr3:uid="{118E55F6-DE9F-4691-A63E-00D74E5E651F}" name="Column1191"/>
    <tableColumn id="1211" xr3:uid="{5953DC23-15F5-481A-9205-8529739A7469}" name="Column1192"/>
    <tableColumn id="1212" xr3:uid="{2CB3A85B-AA46-41E0-ADBB-096D1BECF621}" name="Column1193"/>
    <tableColumn id="1213" xr3:uid="{8E9A793E-C744-4BCD-BC20-E9E5F3DF3ED9}" name="Column1194"/>
    <tableColumn id="1214" xr3:uid="{B434431B-43B5-47F5-BC43-18E0F9C67DDB}" name="Column1195"/>
    <tableColumn id="1215" xr3:uid="{52CBFF48-71BA-49BA-8742-34C96A69FFEE}" name="Column1196"/>
    <tableColumn id="1216" xr3:uid="{F3221B4C-8C94-4384-AC1C-2F5167DB85E0}" name="Column1197"/>
    <tableColumn id="1217" xr3:uid="{3DD75285-78CA-4AAD-85C7-CDA402101E84}" name="Column1198"/>
    <tableColumn id="1218" xr3:uid="{9B3389E1-6236-46CE-AB40-DE213AA3E6FB}" name="Column1199"/>
    <tableColumn id="1219" xr3:uid="{DD38F2D7-0FAA-4662-9057-C27A543621E7}" name="Column1200"/>
    <tableColumn id="1220" xr3:uid="{BB921013-226F-422D-8211-C8AC16A2E7CC}" name="Column1201"/>
    <tableColumn id="1221" xr3:uid="{E9896796-43E0-40D8-B207-9BCE2C00DEC4}" name="Column1202"/>
    <tableColumn id="1222" xr3:uid="{38F8B84D-49C5-4EDD-BA7B-074E2EC2E4DE}" name="Column1203"/>
    <tableColumn id="1223" xr3:uid="{F496118E-BF82-486D-B986-E7261F297078}" name="Column1204"/>
    <tableColumn id="1224" xr3:uid="{72BA091B-C14E-42C4-A1D0-26E28B93273E}" name="Column1205"/>
    <tableColumn id="1225" xr3:uid="{C22FE2E4-CADE-4D20-BCE1-3723EAE7730B}" name="Column1206"/>
    <tableColumn id="1226" xr3:uid="{8AC6BC5D-F5DE-456A-B901-8DD74A1DE5F2}" name="Column1207"/>
    <tableColumn id="1227" xr3:uid="{96188CA2-94F3-47C4-BA0D-7353C80F778E}" name="Column1208"/>
    <tableColumn id="1228" xr3:uid="{C84C5D13-028B-45C7-8542-C6D01F5AFE2E}" name="Column1209"/>
    <tableColumn id="1229" xr3:uid="{FE23CD0B-D102-46EA-842D-D77397141C0B}" name="Column1210"/>
    <tableColumn id="1230" xr3:uid="{284428ED-DE8E-42BD-AAC0-859680155604}" name="Column1211"/>
    <tableColumn id="1231" xr3:uid="{89BDDBE4-E576-4C94-A449-0DB6454618E7}" name="Column1212"/>
    <tableColumn id="1232" xr3:uid="{162F8D8B-C368-483C-B4CF-C52123ADBC81}" name="Column1213"/>
    <tableColumn id="1233" xr3:uid="{0B3F1064-4A24-4FA6-BB88-D51CBC9DB4AE}" name="Column1214"/>
    <tableColumn id="1234" xr3:uid="{8118668D-A857-4470-93A6-0AE8B3D857AF}" name="Column1215"/>
    <tableColumn id="1235" xr3:uid="{82957484-792B-4C55-BCAD-0CB8B3D90F4D}" name="Column1216"/>
    <tableColumn id="1236" xr3:uid="{0681C926-9B60-47A6-98FE-62E62217DF41}" name="Column1217"/>
    <tableColumn id="1237" xr3:uid="{12F46337-D030-4290-9053-53D4ACD0C9AD}" name="Column1218"/>
    <tableColumn id="1238" xr3:uid="{B615004B-4BE1-4BFE-82D7-E71388EFFC95}" name="Column1219"/>
    <tableColumn id="1239" xr3:uid="{9AAE4722-0EC4-4DB8-9D7C-E91D3EB2A102}" name="Column1220"/>
    <tableColumn id="1240" xr3:uid="{86C60966-8F98-4516-B108-3071917F0579}" name="Column1221"/>
    <tableColumn id="1241" xr3:uid="{404B152B-E2C8-4A1A-90B1-81A108633CF2}" name="Column1222"/>
    <tableColumn id="1242" xr3:uid="{0E8B09C3-FA7C-43F4-BCAB-1B896A4D32F8}" name="Column1223"/>
    <tableColumn id="1243" xr3:uid="{33F38B98-3CD1-4644-9AC7-FDCFA2EC179E}" name="Column1224"/>
    <tableColumn id="1244" xr3:uid="{DFCBAC76-45EC-4A07-A710-C8378A703D1B}" name="Column1225"/>
    <tableColumn id="1245" xr3:uid="{127813B9-939C-4E64-BA4B-9CA4FE4B2371}" name="Column1226"/>
    <tableColumn id="1246" xr3:uid="{9F720A63-C0C7-4A19-8BA8-013FA50B1F14}" name="Column1227"/>
    <tableColumn id="1247" xr3:uid="{8B9FEA28-5FDE-4D85-A8A5-629EDF26BF18}" name="Column1228"/>
    <tableColumn id="1248" xr3:uid="{4CAE9401-8468-4BD3-A2B1-9B5CBFD1EF83}" name="Column1229"/>
    <tableColumn id="1249" xr3:uid="{09118638-C141-4E50-A986-B9349DD600E2}" name="Column1230"/>
    <tableColumn id="1250" xr3:uid="{C10DAB03-26CB-4A14-9DDC-9A5E07268A80}" name="Column1231"/>
    <tableColumn id="1251" xr3:uid="{F4F17F22-B299-4744-93E8-F3C401B97A06}" name="Column1232"/>
    <tableColumn id="1252" xr3:uid="{DA51187A-B07A-49D8-9695-9B8E4758EC2D}" name="Column1233"/>
    <tableColumn id="1253" xr3:uid="{B1AD5723-7D22-4001-AA62-918C202AC67C}" name="Column1234"/>
    <tableColumn id="1254" xr3:uid="{500C4F24-4634-44CF-AB7C-48D3A4BBBF9C}" name="Column1235"/>
    <tableColumn id="1255" xr3:uid="{B8E3438E-B84B-47D1-A8B1-D0A0D0CF6F17}" name="Column1236"/>
    <tableColumn id="1256" xr3:uid="{7095DEB6-6AC3-463E-80C3-A22396193837}" name="Column1237"/>
    <tableColumn id="1257" xr3:uid="{53C1DEFD-27E2-431D-9870-866D8BD800F8}" name="Column1238"/>
    <tableColumn id="1258" xr3:uid="{6E2414F1-36CD-4B8E-94D4-957FF0A09C7E}" name="Column1239"/>
    <tableColumn id="1259" xr3:uid="{346CFCDD-9A25-4BBD-9418-E515603FDB04}" name="Column1240"/>
    <tableColumn id="1260" xr3:uid="{5796B59B-0947-4A54-9968-AC9D8EDA8032}" name="Column1241"/>
    <tableColumn id="1261" xr3:uid="{E60DED84-95A5-4CD2-820F-23BAEE32F087}" name="Column1242"/>
    <tableColumn id="1262" xr3:uid="{DEC276EA-0D66-412A-837B-EACEF04BDD16}" name="Column1243"/>
    <tableColumn id="1263" xr3:uid="{87B2C116-86A1-4CF8-94DF-2B1D54605DF1}" name="Column1244"/>
    <tableColumn id="1264" xr3:uid="{469088DA-3B52-497B-842C-5D255F27332A}" name="Column1245"/>
    <tableColumn id="1265" xr3:uid="{86B4FA9E-A05C-423D-A15E-39DDAA9ACC1F}" name="Column1246"/>
    <tableColumn id="1266" xr3:uid="{458516B2-5171-4D7B-8805-D88C80470E43}" name="Column1247"/>
    <tableColumn id="1267" xr3:uid="{265DC0B8-639C-457E-A623-9074B9A94CA5}" name="Column1248"/>
    <tableColumn id="1268" xr3:uid="{AD710E63-6E79-4E51-87FA-254C0E7D3B4E}" name="Column1249"/>
    <tableColumn id="1269" xr3:uid="{3E197824-EB63-4E92-AD34-BFA0830F0231}" name="Column1250"/>
    <tableColumn id="1270" xr3:uid="{73D36AD0-D611-43A4-B3E6-C38A8404061E}" name="Column1251"/>
    <tableColumn id="1271" xr3:uid="{A2B3F5A9-B355-4FDD-A97E-B48522DE7489}" name="Column1252"/>
    <tableColumn id="1272" xr3:uid="{CE293DE8-BD5A-41B7-AEEA-F5B1B133074F}" name="Column1253"/>
    <tableColumn id="1273" xr3:uid="{7D2C2092-D86A-45BF-AB0B-07D1BCB13DAE}" name="Column1254"/>
    <tableColumn id="1274" xr3:uid="{01718B1F-872C-4944-8892-B453F01B203D}" name="Column1255"/>
    <tableColumn id="1275" xr3:uid="{F59C0B4D-6B03-4017-879F-23E230950C8D}" name="Column1256"/>
    <tableColumn id="1276" xr3:uid="{D8A0FC47-9DD7-4EF7-B15D-3537B1E84C5E}" name="Column1257"/>
    <tableColumn id="1277" xr3:uid="{8FF72BF0-70F2-4601-81B5-B7D60C3432B3}" name="Column1258"/>
    <tableColumn id="1278" xr3:uid="{0EBF5621-6EC5-416B-A12B-B9E3FAEA00F2}" name="Column1259"/>
    <tableColumn id="1279" xr3:uid="{02DA1569-8075-4F0C-9C9B-1280E16F3C33}" name="Column1260"/>
    <tableColumn id="1280" xr3:uid="{61F6912D-4024-460C-BB17-C5D197C29A8B}" name="Column1261"/>
    <tableColumn id="1281" xr3:uid="{0F925B98-2E00-4509-8989-1680FC0FC1A6}" name="Column1262"/>
    <tableColumn id="1282" xr3:uid="{72079991-8DCC-4DD6-BE7B-B04CC47BC639}" name="Column1263"/>
    <tableColumn id="1283" xr3:uid="{9EA215E8-148D-4AAA-BD72-0B649D59D506}" name="Column1264"/>
    <tableColumn id="1284" xr3:uid="{AE6E6C27-761C-479E-B639-44176162CE8E}" name="Column1265"/>
    <tableColumn id="1285" xr3:uid="{CA9B8D4A-CB70-40B6-81B9-18CF34475A1C}" name="Column1266"/>
    <tableColumn id="1286" xr3:uid="{3E4F8EDF-CA51-4346-91BA-2B33AB480629}" name="Column1267"/>
    <tableColumn id="1287" xr3:uid="{C77B509C-3AD6-4E81-8F83-E4BBA6E998EE}" name="Column1268"/>
    <tableColumn id="1288" xr3:uid="{F8BAC7BE-3055-4AF3-B2F6-14C62D179302}" name="Column1269"/>
    <tableColumn id="1289" xr3:uid="{2BD4B685-29B2-453C-8B72-E0E4FA70A2AF}" name="Column1270"/>
    <tableColumn id="1290" xr3:uid="{643BB199-1F01-49A6-B513-059C5CB86CE3}" name="Column1271"/>
    <tableColumn id="1291" xr3:uid="{86B1F8CB-54A5-4F2C-A1D7-3472698A2A82}" name="Column1272"/>
    <tableColumn id="1292" xr3:uid="{BEDE4A68-29DC-4572-93B5-6564A8D193F7}" name="Column1273"/>
    <tableColumn id="1293" xr3:uid="{9C9F68F3-819C-4357-82B1-E75B21A08CB9}" name="Column1274"/>
    <tableColumn id="1294" xr3:uid="{114DD756-0826-454C-B593-DB82F2871810}" name="Column1275"/>
    <tableColumn id="1295" xr3:uid="{847C12B5-55CD-46C4-84A5-4B1588705E72}" name="Column1276"/>
    <tableColumn id="1296" xr3:uid="{3C46589E-75DA-4458-8A49-403249B95E91}" name="Column1277"/>
    <tableColumn id="1297" xr3:uid="{8517A128-40DE-4D48-A96D-E5370C460F29}" name="Column1278"/>
    <tableColumn id="1298" xr3:uid="{F4E25F25-5CDF-4FE0-B0B5-9088DE35663A}" name="Column1279"/>
    <tableColumn id="1299" xr3:uid="{B99B5958-4B2F-4B1C-B102-6F96AE660371}" name="Column1280"/>
    <tableColumn id="1300" xr3:uid="{7B4BA20A-D4D5-4185-B200-56F12E3A5A86}" name="Column1281"/>
    <tableColumn id="1301" xr3:uid="{7B1E84BF-C30A-4E85-831D-B1CC6815BC44}" name="Column1282"/>
    <tableColumn id="1302" xr3:uid="{A5B77B43-C878-4EAC-8DD8-9E12EA11430F}" name="Column1283"/>
    <tableColumn id="1303" xr3:uid="{AEDF1836-3C4D-4819-A4CD-9C4ECA7F191B}" name="Column1284"/>
    <tableColumn id="1304" xr3:uid="{344F55BC-DACE-4636-8641-117A38FCF163}" name="Column1285"/>
    <tableColumn id="1305" xr3:uid="{DAA2B5B0-4D88-449F-BC9B-E986F40BB187}" name="Column1286"/>
    <tableColumn id="1306" xr3:uid="{E01539F2-CD4E-4D20-BACB-B025B9018665}" name="Column1287"/>
    <tableColumn id="1307" xr3:uid="{9B6BF55D-B923-4DF4-9081-12749E5AC3C8}" name="Column1288"/>
    <tableColumn id="1308" xr3:uid="{84CB3EB0-3956-4101-B703-3B9657EA4E93}" name="Column1289"/>
    <tableColumn id="1309" xr3:uid="{9909C684-0C7A-423D-B48C-D1CD90659DFA}" name="Column1290"/>
    <tableColumn id="1310" xr3:uid="{453D0608-2513-45A3-9CF4-56DE4533E64B}" name="Column1291"/>
    <tableColumn id="1311" xr3:uid="{377F1770-AB49-4E77-BB9F-0FC54646D521}" name="Column1292"/>
    <tableColumn id="1312" xr3:uid="{E57E23E1-6D5D-41AC-BCB1-B21A872B9AB7}" name="Column1293"/>
    <tableColumn id="1313" xr3:uid="{2D3C8BAB-608E-4BA4-B89B-84A9F6B38E9D}" name="Column1294"/>
    <tableColumn id="1314" xr3:uid="{6D491CB7-6170-4A63-9C2D-AA4281D0B612}" name="Column1295"/>
    <tableColumn id="1315" xr3:uid="{8612F3B7-53AF-426D-B2E6-AC361AA05916}" name="Column1296"/>
    <tableColumn id="1316" xr3:uid="{2F2FB023-470E-4AC6-B9E9-DEE1211FF639}" name="Column1297"/>
    <tableColumn id="1317" xr3:uid="{8ACBF1D3-1CA8-434E-95FC-127F14EB7476}" name="Column1298"/>
    <tableColumn id="1318" xr3:uid="{B9683735-81AF-4067-B151-907E569F3766}" name="Column1299"/>
    <tableColumn id="1319" xr3:uid="{09E5D0D4-2313-4038-ACFB-1514D062E6CC}" name="Column1300"/>
    <tableColumn id="1320" xr3:uid="{3F09E0BC-A5A0-452F-8E8C-C786D6CFFA13}" name="Column1301"/>
    <tableColumn id="1321" xr3:uid="{728C46FF-7376-48B3-9C64-47FE8D913DCD}" name="Column1302"/>
    <tableColumn id="1322" xr3:uid="{99F1C2D1-EDEB-479E-AD43-149246628ABF}" name="Column1303"/>
    <tableColumn id="1323" xr3:uid="{55DC45F8-4BD4-4D18-8A1C-156EF18F7EA5}" name="Column1304"/>
    <tableColumn id="1324" xr3:uid="{1B9E157D-765D-493D-8B7B-AEBC856677F9}" name="Column1305"/>
    <tableColumn id="1325" xr3:uid="{C3D60850-6DC4-455D-833A-66F092CA3203}" name="Column1306"/>
    <tableColumn id="1326" xr3:uid="{1E6DD3AD-C8C6-436C-860E-E07CBE87C3D4}" name="Column1307"/>
    <tableColumn id="1327" xr3:uid="{AF541514-B900-4F0F-A838-E0E39B8E29CE}" name="Column1308"/>
    <tableColumn id="1328" xr3:uid="{18BFE460-DA35-4D31-A1F5-5E3505A79E12}" name="Column1309"/>
    <tableColumn id="1329" xr3:uid="{B6CC57EA-51D4-4076-93A3-8CF55C81582F}" name="Column1310"/>
    <tableColumn id="1330" xr3:uid="{FA338C72-FB83-4F7B-BDF2-7CBE6D767851}" name="Column1311"/>
    <tableColumn id="1331" xr3:uid="{A2C7A167-95A5-42A2-A4D4-9AE94B28F8A2}" name="Column1312"/>
    <tableColumn id="1332" xr3:uid="{9E565EA5-95BD-4E03-913C-0132426D98AF}" name="Column1313"/>
    <tableColumn id="1333" xr3:uid="{719CDAB6-A46E-4222-ACDB-BF935B6816CB}" name="Column1314"/>
    <tableColumn id="1334" xr3:uid="{0A8F8074-1163-4425-8091-742D59BEABF6}" name="Column1315"/>
    <tableColumn id="1335" xr3:uid="{3CD77E59-88DD-4409-BEBE-3779AFACE52D}" name="Column1316"/>
    <tableColumn id="1336" xr3:uid="{A582C6E6-FC3D-4D10-80B1-F64EB1089F1A}" name="Column1317"/>
    <tableColumn id="1337" xr3:uid="{575272A2-C428-481D-A128-4DA0D36584CA}" name="Column1318"/>
    <tableColumn id="1338" xr3:uid="{262E0132-BA09-4039-98DA-F2DCE3EAD9A9}" name="Column1319"/>
    <tableColumn id="1339" xr3:uid="{42633286-D31D-4F9A-A4EC-6AF0F596B527}" name="Column1320"/>
    <tableColumn id="1340" xr3:uid="{0EB76B63-C42C-4B97-A1A1-A4924169C7C0}" name="Column1321"/>
    <tableColumn id="1341" xr3:uid="{3B8B1C93-1007-4097-AB14-791889142DDD}" name="Column1322"/>
    <tableColumn id="1342" xr3:uid="{BD98A2CB-2481-448F-A6FF-91A21F3D2DEC}" name="Column1323"/>
    <tableColumn id="1343" xr3:uid="{F9513CB5-3891-4044-8415-1C716663070A}" name="Column1324"/>
    <tableColumn id="1344" xr3:uid="{2203F2E0-5A69-4FE3-8C77-23AFF79B1A6B}" name="Column1325"/>
    <tableColumn id="1345" xr3:uid="{15131BEE-D685-41F5-A759-04B070F32D34}" name="Column1326"/>
    <tableColumn id="1346" xr3:uid="{8D36FCBB-3149-4AF0-B212-E2F82CD80642}" name="Column1327"/>
    <tableColumn id="1347" xr3:uid="{0AE415D3-72E2-48C9-B97D-6BD298E88A7E}" name="Column1328"/>
    <tableColumn id="1348" xr3:uid="{F719F98C-6316-4E1F-98A4-96606399A2CD}" name="Column1329"/>
    <tableColumn id="1349" xr3:uid="{8C114E90-64EA-4048-997E-173F115069C3}" name="Column1330"/>
    <tableColumn id="1350" xr3:uid="{CB9C82C7-C653-4B52-848C-7EF6A0003A1A}" name="Column1331"/>
    <tableColumn id="1351" xr3:uid="{3B042EA9-A380-4769-80EA-1D8FDC8DB2BF}" name="Column1332"/>
    <tableColumn id="1352" xr3:uid="{2C5A8F94-BEF6-43EB-A355-9AEF7F5DB31F}" name="Column1333"/>
    <tableColumn id="1353" xr3:uid="{79C9F813-B49E-4432-846D-0DEC1DF16139}" name="Column1334"/>
    <tableColumn id="1354" xr3:uid="{DB72D5FC-D841-4458-9812-EEEC356349E2}" name="Column1335"/>
    <tableColumn id="1355" xr3:uid="{1B7B49AE-2752-4197-BAF9-603278EB96D7}" name="Column1336"/>
    <tableColumn id="1356" xr3:uid="{3ADC8321-AB79-411B-83FE-713AC594F2B6}" name="Column1337"/>
    <tableColumn id="1357" xr3:uid="{45DE0348-415D-4FF9-8154-3866FCBB8B75}" name="Column1338"/>
    <tableColumn id="1358" xr3:uid="{E28DA56D-FB35-4B9B-91D5-A5BF8D509377}" name="Column1339"/>
    <tableColumn id="1359" xr3:uid="{05CB9B59-222E-417A-AA32-56958EFDD06B}" name="Column1340"/>
    <tableColumn id="1360" xr3:uid="{69940482-9D39-4714-9B8D-CAC609598A16}" name="Column1341"/>
    <tableColumn id="1361" xr3:uid="{42081DB0-6743-4669-8892-F4C664E2AD11}" name="Column1342"/>
    <tableColumn id="1362" xr3:uid="{87DBCA7B-3168-4FA5-94A1-993F0A3EBED4}" name="Column1343"/>
    <tableColumn id="1363" xr3:uid="{E707F299-C14D-42FA-B6A2-B04219560F98}" name="Column1344"/>
    <tableColumn id="1364" xr3:uid="{1C9B97E4-7238-44B3-A224-770E5F4C2BAF}" name="Column1345"/>
    <tableColumn id="1365" xr3:uid="{E5802C7F-5B0D-4913-8594-AEF022EE6609}" name="Column1346"/>
    <tableColumn id="1366" xr3:uid="{7145C5A0-8FE0-43FE-A65D-01D6DD5AEC8C}" name="Column1347"/>
    <tableColumn id="1367" xr3:uid="{2DC4B432-512B-4F24-8127-59D6AA8DB0A3}" name="Column1348"/>
    <tableColumn id="1368" xr3:uid="{CC885D99-9D21-4596-B53C-5807C0F02A04}" name="Column1349"/>
    <tableColumn id="1369" xr3:uid="{79489C8F-57B7-44ED-8D1D-528A428A8D17}" name="Column1350"/>
    <tableColumn id="1370" xr3:uid="{B71BBD44-61B6-4600-AC12-4A9534E072BE}" name="Column1351"/>
    <tableColumn id="1371" xr3:uid="{804A88F3-80E2-4D47-B1AD-0ADBA6A903D6}" name="Column1352"/>
    <tableColumn id="1372" xr3:uid="{579B6781-8B85-4E4F-A6B2-AF69E45AA24D}" name="Column1353"/>
    <tableColumn id="1373" xr3:uid="{C719F23E-3CBD-4FD4-AE79-7EBFAFB3540E}" name="Column1354"/>
    <tableColumn id="1374" xr3:uid="{C1B3A760-8EAD-400F-90F6-C658DF603BF7}" name="Column1355"/>
    <tableColumn id="1375" xr3:uid="{0501B6FA-9C7D-4050-9D12-9AF9AB429CB2}" name="Column1356"/>
    <tableColumn id="1376" xr3:uid="{412F6C41-34D9-4144-8F95-A88101CAF609}" name="Column1357"/>
    <tableColumn id="1377" xr3:uid="{26AAD14E-7484-453C-A2F9-15D35CBD7B07}" name="Column1358"/>
    <tableColumn id="1378" xr3:uid="{3D009B02-6C96-4D3D-AD32-58DFC27F7C9D}" name="Column1359"/>
    <tableColumn id="1379" xr3:uid="{1FDE1B7A-95D1-45F5-8B6E-B5FFD3E81527}" name="Column1360"/>
    <tableColumn id="1380" xr3:uid="{1A83A4A3-D542-41C7-A1A9-40D35AB6BBFD}" name="Column1361"/>
    <tableColumn id="1381" xr3:uid="{63DEE9F4-64C5-4CC7-8256-CE9C2FB523B1}" name="Column1362"/>
    <tableColumn id="1382" xr3:uid="{8720468E-B453-47B5-B415-91B8243EFA8C}" name="Column1363"/>
    <tableColumn id="1383" xr3:uid="{71003386-24BD-4611-8624-EE0ECD8731D1}" name="Column1364"/>
    <tableColumn id="1384" xr3:uid="{1850F800-D908-42FB-B68D-7E878834E247}" name="Column1365"/>
    <tableColumn id="1385" xr3:uid="{AB3FC488-7A61-4884-8F57-DD5294A6AF02}" name="Column1366"/>
    <tableColumn id="1386" xr3:uid="{132EE351-6B1E-4FAD-9A66-EB89AAF6F8F1}" name="Column1367"/>
    <tableColumn id="1387" xr3:uid="{725B3E86-291C-4B6B-8B2E-1276E3F04A0D}" name="Column1368"/>
    <tableColumn id="1388" xr3:uid="{37F80771-CAE7-4B5B-AA78-BBC2DC82B163}" name="Column1369"/>
    <tableColumn id="1389" xr3:uid="{D665D503-E0AA-412A-A308-B5BD3C9207A9}" name="Column1370"/>
    <tableColumn id="1390" xr3:uid="{3769B97E-A4FB-48C6-B6AA-845ABF951964}" name="Column1371"/>
    <tableColumn id="1391" xr3:uid="{053514A5-37E8-4647-AB58-C22601960D9A}" name="Column1372"/>
    <tableColumn id="1392" xr3:uid="{CE054ECE-6F08-4191-B931-CF92B9331EAC}" name="Column1373"/>
    <tableColumn id="1393" xr3:uid="{59097754-0A7F-4418-81E4-9E8DDB3654A7}" name="Column1374"/>
    <tableColumn id="1394" xr3:uid="{EDC1E201-96E8-4E94-91A0-161EBF5B09CF}" name="Column1375"/>
    <tableColumn id="1395" xr3:uid="{E3A0FF4D-26B1-442B-8EA0-AE37CD6DBC74}" name="Column1376"/>
    <tableColumn id="1396" xr3:uid="{6C7000E5-403B-4B57-812A-81DB521BB2F2}" name="Column1377"/>
    <tableColumn id="1397" xr3:uid="{7CF5F06D-08BF-4839-8923-46F952F63420}" name="Column1378"/>
    <tableColumn id="1398" xr3:uid="{BE3C356B-EA61-4032-8AC1-99524E39B6BE}" name="Column1379"/>
    <tableColumn id="1399" xr3:uid="{FEF1F71A-6727-48EC-9915-8ADA8028ABC8}" name="Column1380"/>
    <tableColumn id="1400" xr3:uid="{2BDAA7D0-12D4-4D1C-A734-8B37143FA206}" name="Column1381"/>
    <tableColumn id="1401" xr3:uid="{F4EC59A2-7FB2-41C6-BD26-5B4FCD78C089}" name="Column1382"/>
    <tableColumn id="1402" xr3:uid="{426D5E76-DC22-4ABB-A779-BD89A75FD538}" name="Column1383"/>
    <tableColumn id="1403" xr3:uid="{B8D54637-656B-40BF-8E77-65F64EE31B55}" name="Column1384"/>
    <tableColumn id="1404" xr3:uid="{C82C6EE6-20B1-493D-AEBE-FDC2E580DA0A}" name="Column1385"/>
    <tableColumn id="1405" xr3:uid="{C884EA75-9C9E-4600-8B81-6A9A7BA12CBA}" name="Column1386"/>
    <tableColumn id="1406" xr3:uid="{9B8A8803-BABB-4CEF-8301-D5502B6B02B9}" name="Column1387"/>
    <tableColumn id="1407" xr3:uid="{9F561359-CA46-45FC-8350-016DD369B09C}" name="Column1388"/>
    <tableColumn id="1408" xr3:uid="{B4F6D974-8DFD-4E18-81AC-33005AD91D9B}" name="Column1389"/>
    <tableColumn id="1409" xr3:uid="{9742AEC2-914E-4D07-ABF6-271AA9D8AB30}" name="Column1390"/>
    <tableColumn id="1410" xr3:uid="{45D3F9B5-7CE6-40B3-B6F9-7DC39FA9BFA8}" name="Column1391"/>
    <tableColumn id="1411" xr3:uid="{0D59C43B-DC6F-42E8-AE89-544FE9763930}" name="Column1392"/>
    <tableColumn id="1412" xr3:uid="{A190A807-733C-4A91-A135-8ACC92794304}" name="Column1393"/>
    <tableColumn id="1413" xr3:uid="{33E4D408-4095-470B-BEE2-1C5BCD0BEFAC}" name="Column1394"/>
    <tableColumn id="1414" xr3:uid="{0DD4B09D-481E-4592-AF97-51DFB0D1F830}" name="Column1395"/>
    <tableColumn id="1415" xr3:uid="{79539DD7-16D8-44EA-A919-960776D96AE6}" name="Column1396"/>
    <tableColumn id="1416" xr3:uid="{F95B6E61-4BBF-49B5-8118-670DA90895A9}" name="Column1397"/>
    <tableColumn id="1417" xr3:uid="{3C70732F-1FF5-40BD-8C08-17149C9C2723}" name="Column1398"/>
    <tableColumn id="1418" xr3:uid="{C68EA939-4048-4704-BA9E-37F9E5107E37}" name="Column1399"/>
    <tableColumn id="1419" xr3:uid="{3D714AB7-6AF8-4F0C-9798-0CF9AAACEAAD}" name="Column1400"/>
    <tableColumn id="1420" xr3:uid="{AC5217AF-1FDD-420A-9F99-1FD8C5CD0114}" name="Column1401"/>
    <tableColumn id="1421" xr3:uid="{57705F5E-2CC2-4E55-B814-B0191A1FC9DC}" name="Column1402"/>
    <tableColumn id="1422" xr3:uid="{9373D29E-DB50-4A44-90EB-E7F0A43F19AF}" name="Column1403"/>
    <tableColumn id="1423" xr3:uid="{320E26F2-94F2-4018-9950-F3D215C28EA6}" name="Column1404"/>
    <tableColumn id="1424" xr3:uid="{ACB55D79-1879-4CD4-9DBB-4EE8834E83D6}" name="Column1405"/>
    <tableColumn id="1425" xr3:uid="{C30B5280-9B90-432F-AD79-61AA7992A870}" name="Column1406"/>
    <tableColumn id="1426" xr3:uid="{40C6C02E-9305-4CB4-BA54-A7E448F26639}" name="Column1407"/>
    <tableColumn id="1427" xr3:uid="{7F98294C-934E-40E6-AF98-7C2054A7C085}" name="Column1408"/>
    <tableColumn id="1428" xr3:uid="{3A93F635-CC32-4DEB-89D7-399C866E5C52}" name="Column1409"/>
    <tableColumn id="1429" xr3:uid="{1DBDC6C1-0D9D-44CB-9C41-01C8688B6D09}" name="Column1410"/>
    <tableColumn id="1430" xr3:uid="{DFCF293D-5365-4CD3-A781-AEFC422656E4}" name="Column1411"/>
    <tableColumn id="1431" xr3:uid="{6B56E93C-5161-42DB-9015-903E08638B59}" name="Column1412"/>
    <tableColumn id="1432" xr3:uid="{F97E31C2-3C24-43B9-988B-3A5FC7D5F3B3}" name="Column1413"/>
    <tableColumn id="1433" xr3:uid="{7D7AFA21-1ABC-4A9D-B64A-ABCD893026CC}" name="Column1414"/>
    <tableColumn id="1434" xr3:uid="{288A4E11-6C7D-4E68-AD10-5DB6EFAF5416}" name="Column1415"/>
    <tableColumn id="1435" xr3:uid="{D0C02670-E0F1-4FBF-9C89-03324EA560B4}" name="Column1416"/>
    <tableColumn id="1436" xr3:uid="{2E6EFC70-9F05-44EB-9F5C-57869AFF64F2}" name="Column1417"/>
    <tableColumn id="1437" xr3:uid="{73E55378-9C7C-43EC-B3F2-083D83CA7998}" name="Column1418"/>
    <tableColumn id="1438" xr3:uid="{604F5CE2-A1CF-4EF2-B02B-3F475737EB3E}" name="Column1419"/>
    <tableColumn id="1439" xr3:uid="{A61B21BC-BF15-4586-8DBC-EC8A6C04157B}" name="Column1420"/>
    <tableColumn id="1440" xr3:uid="{34846DC5-9681-47DA-B442-47C3F069111B}" name="Column1421"/>
    <tableColumn id="1441" xr3:uid="{69F12F9F-384D-42FC-9850-5CB0A537B71C}" name="Column1422"/>
    <tableColumn id="1442" xr3:uid="{99899ED5-D38E-411F-BED5-B9784C17F45F}" name="Column1423"/>
    <tableColumn id="1443" xr3:uid="{B22F62E8-AE16-483F-9791-09070599D5BE}" name="Column1424"/>
    <tableColumn id="1444" xr3:uid="{5A3D2CCE-2AC2-4047-A4E2-DCE5DA7BA721}" name="Column1425"/>
    <tableColumn id="1445" xr3:uid="{9EC96D84-CFD0-4124-9C5C-4E3DC131E8F3}" name="Column1426"/>
    <tableColumn id="1446" xr3:uid="{83FEEFC3-7082-4EB6-9554-ED2153F39DC7}" name="Column1427"/>
    <tableColumn id="1447" xr3:uid="{25F78F1A-2060-4FA6-91F5-4923474B5CB5}" name="Column1428"/>
    <tableColumn id="1448" xr3:uid="{B93210E4-9785-4A91-AA29-BD2246BDA4CB}" name="Column1429"/>
    <tableColumn id="1449" xr3:uid="{67995C43-D87F-4418-8449-299C2E4F38D1}" name="Column1430"/>
    <tableColumn id="1450" xr3:uid="{F33696CA-2623-4D94-A4F4-F79E9F83CF2C}" name="Column1431"/>
    <tableColumn id="1451" xr3:uid="{59B16735-5D6F-487F-8447-1C647A3F1F5D}" name="Column1432"/>
    <tableColumn id="1452" xr3:uid="{F3271A4D-2572-431C-BBCA-52A9E882204E}" name="Column1433"/>
    <tableColumn id="1453" xr3:uid="{09F8425D-6E76-48D7-B0E9-AC7B98FF78BB}" name="Column1434"/>
    <tableColumn id="1454" xr3:uid="{C761E54D-425E-47C2-B685-58CF682D2536}" name="Column1435"/>
    <tableColumn id="1455" xr3:uid="{9BBA2AE3-8F09-40E2-B7EE-8CED6F33F410}" name="Column1436"/>
    <tableColumn id="1456" xr3:uid="{47C2E532-0DA5-4F80-8F0A-9D4D0E7EF47C}" name="Column1437"/>
    <tableColumn id="1457" xr3:uid="{D9C92E07-90B5-4AE3-BD90-707925E44546}" name="Column1438"/>
    <tableColumn id="1458" xr3:uid="{5D58EA6B-E493-4AA8-93E2-19106CA786A5}" name="Column1439"/>
    <tableColumn id="1459" xr3:uid="{B9969451-96B8-4C9B-952B-A5FACF7B08A6}" name="Column1440"/>
    <tableColumn id="1460" xr3:uid="{C2C33F64-F7FD-4CB1-B641-4181FC43A4BD}" name="Column1441"/>
    <tableColumn id="1461" xr3:uid="{54375EA9-76A2-45FA-BEDB-E1C01BFDF5B1}" name="Column1442"/>
    <tableColumn id="1462" xr3:uid="{DCDFDC7D-FA8F-432E-A570-A737BBAC4827}" name="Column1443"/>
    <tableColumn id="1463" xr3:uid="{4977DF11-0D84-4E1A-BDE7-27DBC95C1374}" name="Column1444"/>
    <tableColumn id="1464" xr3:uid="{05BC7306-9C7F-44D0-B722-425380CB5EC8}" name="Column1445"/>
    <tableColumn id="1465" xr3:uid="{CB401A7D-8779-4D9C-BFA9-91F546AD893E}" name="Column1446"/>
    <tableColumn id="1466" xr3:uid="{0E2A765E-A91B-4762-A595-B771128F25CC}" name="Column1447"/>
    <tableColumn id="1467" xr3:uid="{BB7C96D1-50C6-4EAB-8515-8302777BEB03}" name="Column1448"/>
    <tableColumn id="1468" xr3:uid="{355622D8-3AF2-4F13-94D2-AD2FACBEEA69}" name="Column1449"/>
    <tableColumn id="1469" xr3:uid="{C5F4CCD2-96E9-41E5-A089-936A68762658}" name="Column1450"/>
    <tableColumn id="1470" xr3:uid="{031299E8-14D6-47CD-8675-19DB48C8607F}" name="Column1451"/>
    <tableColumn id="1471" xr3:uid="{FA5461AC-E9B9-4B71-B2B2-6C696A7771AB}" name="Column1452"/>
    <tableColumn id="1472" xr3:uid="{8CFFBDCB-6DFB-467B-8FE2-5DF4BA5B143C}" name="Column1453"/>
    <tableColumn id="1473" xr3:uid="{2BB29EC5-1EE1-4F56-BD9F-90316073D554}" name="Column1454"/>
    <tableColumn id="1474" xr3:uid="{3550AECB-D877-4494-8D85-5FF4093A2007}" name="Column1455"/>
    <tableColumn id="1475" xr3:uid="{6CE541C4-74C2-4751-8624-9D0E08A995C6}" name="Column1456"/>
    <tableColumn id="1476" xr3:uid="{2CE670A4-0722-49D3-B3F0-4BC09A8F3629}" name="Column1457"/>
    <tableColumn id="1477" xr3:uid="{760CF1D5-D1D4-4F3C-B8BB-A09463FC8E25}" name="Column1458"/>
    <tableColumn id="1478" xr3:uid="{AA185873-2096-4571-A02F-6DE61770EB67}" name="Column1459"/>
    <tableColumn id="1479" xr3:uid="{40A10955-9AFA-44A3-8AEF-20635C800378}" name="Column1460"/>
    <tableColumn id="1480" xr3:uid="{77FA62C1-9339-4B1C-9993-ABA23C8D88F3}" name="Column1461"/>
    <tableColumn id="1481" xr3:uid="{FBC31D9F-CA71-49E8-87F2-17109B66B9C8}" name="Column1462"/>
    <tableColumn id="1482" xr3:uid="{60DDB357-0B00-489C-AAD2-ACA54A46C34B}" name="Column1463"/>
    <tableColumn id="1483" xr3:uid="{12822A6F-91AB-41E2-B4D1-4E6261195DB1}" name="Column1464"/>
    <tableColumn id="1484" xr3:uid="{B7482914-310D-45FC-9BAF-37E73007BD5F}" name="Column1465"/>
    <tableColumn id="1485" xr3:uid="{EC5F92C6-663D-4E2B-969B-4A32F769EBDE}" name="Column1466"/>
    <tableColumn id="1486" xr3:uid="{F78B1113-6E8E-4FE9-92FB-B75DDB8C5A93}" name="Column1467"/>
    <tableColumn id="1487" xr3:uid="{1A427F4A-DCDC-412B-A2A1-D182004F500D}" name="Column1468"/>
    <tableColumn id="1488" xr3:uid="{CE0F4020-D8D1-43C6-8F52-29AFEEF9B748}" name="Column1469"/>
    <tableColumn id="1489" xr3:uid="{9F843CBF-718A-4927-995B-06370471AAB8}" name="Column1470"/>
    <tableColumn id="1490" xr3:uid="{4DA483D0-6B07-45EF-9F7F-61F408E273CA}" name="Column1471"/>
    <tableColumn id="1491" xr3:uid="{A893A1AC-577D-412A-B920-F3CEE7003640}" name="Column1472"/>
    <tableColumn id="1492" xr3:uid="{B6582C3D-7C9D-44BF-BD43-C294727874D8}" name="Column1473"/>
    <tableColumn id="1493" xr3:uid="{5A578BBC-D2D4-4E61-BDE5-A7DEAFFF2243}" name="Column1474"/>
    <tableColumn id="1494" xr3:uid="{D6841001-825B-4CBA-88D7-B0249723E053}" name="Column1475"/>
    <tableColumn id="1495" xr3:uid="{EDDF620B-72DE-4674-95D5-B64841B4FBEB}" name="Column1476"/>
    <tableColumn id="1496" xr3:uid="{16CBF9E8-FC11-426A-AFF9-1E7B619C0AD7}" name="Column1477"/>
    <tableColumn id="1497" xr3:uid="{336ABC86-AA56-4CBB-837A-6913B81F34B9}" name="Column1478"/>
    <tableColumn id="1498" xr3:uid="{92CB0705-226B-4AB5-ADC1-337095455398}" name="Column1479"/>
    <tableColumn id="1499" xr3:uid="{A23F6805-5EBE-4A4B-BE3A-EF2F50F46695}" name="Column1480"/>
    <tableColumn id="1500" xr3:uid="{07D870DF-EDBE-4576-911E-0612E4AAD719}" name="Column1481"/>
    <tableColumn id="1501" xr3:uid="{E55502C6-EA39-4904-91A5-69302082774E}" name="Column1482"/>
    <tableColumn id="1502" xr3:uid="{1633B0FB-91C6-44AF-AC3E-20FEA51ABF88}" name="Column1483"/>
    <tableColumn id="1503" xr3:uid="{F62BC56A-FB1B-43A1-8A97-7E4C02A6C6D3}" name="Column1484"/>
    <tableColumn id="1504" xr3:uid="{080EA306-AB98-4B4F-A0E1-1707BD973348}" name="Column1485"/>
    <tableColumn id="1505" xr3:uid="{9C792009-47EA-4BBD-8264-33B1CD38D228}" name="Column1486"/>
    <tableColumn id="1506" xr3:uid="{3F6DC66F-5D88-482D-B087-13BA40E27F55}" name="Column1487"/>
    <tableColumn id="1507" xr3:uid="{16C01FE2-8E22-4ABC-8A5D-6C7EA992EC7B}" name="Column1488"/>
    <tableColumn id="1508" xr3:uid="{BCC19AE3-CAFA-4CF7-A2DA-38A979045E85}" name="Column1489"/>
    <tableColumn id="1509" xr3:uid="{68F5C129-94AB-4EC3-9D7A-30CDC57B08C4}" name="Column1490"/>
    <tableColumn id="1510" xr3:uid="{03C7C1ED-C7C2-42B5-B365-084DD28AD58F}" name="Column1491"/>
    <tableColumn id="1511" xr3:uid="{BD48CB5D-5098-4B8D-9FD1-D47573F5CF19}" name="Column1492"/>
    <tableColumn id="1512" xr3:uid="{A56C46ED-B3E8-4FA5-8B18-3FA4B65CAC80}" name="Column1493"/>
    <tableColumn id="1513" xr3:uid="{F6649D51-721E-440B-A21B-592C1CBFA163}" name="Column1494"/>
    <tableColumn id="1514" xr3:uid="{9189E4C2-9ED2-4BAE-83ED-F46D659EA618}" name="Column1495"/>
    <tableColumn id="1515" xr3:uid="{109556C3-52F5-4287-AF48-D6BFFABEAE29}" name="Column1496"/>
    <tableColumn id="1516" xr3:uid="{17D41186-F2B1-416D-9BD6-84F939D066C1}" name="Column1497"/>
    <tableColumn id="1517" xr3:uid="{4E065F6E-40EA-48F5-AE63-AB44CB23BD47}" name="Column1498"/>
    <tableColumn id="1518" xr3:uid="{FFA1A630-17CF-4BD8-BE03-267CF0F2ACAB}" name="Column1499"/>
    <tableColumn id="1519" xr3:uid="{C11385D2-E8AA-4A52-9477-129A46C4AB7A}" name="Column1500"/>
    <tableColumn id="1520" xr3:uid="{B56FE6D0-9A5E-44BD-850A-6011BB47A45F}" name="Column1501"/>
    <tableColumn id="1521" xr3:uid="{7F443F2F-1323-4403-ADDA-34B8E026F21D}" name="Column1502"/>
    <tableColumn id="1522" xr3:uid="{5DE4330E-3E21-4E34-8E7F-0E305226EBD7}" name="Column1503"/>
    <tableColumn id="1523" xr3:uid="{236EC624-F650-4EDE-AA6E-D02A92BB6FE3}" name="Column1504"/>
    <tableColumn id="1524" xr3:uid="{B839E57E-EADF-4DFB-B4E2-5FC171D18CA1}" name="Column1505"/>
    <tableColumn id="1525" xr3:uid="{BA114B9D-2446-411E-8A39-F9EF710A1E29}" name="Column1506"/>
    <tableColumn id="1526" xr3:uid="{644BB654-665B-406F-A734-2F4E2F070062}" name="Column1507"/>
    <tableColumn id="1527" xr3:uid="{3459A685-A130-46BC-9E0D-D25C42D5AAF8}" name="Column1508"/>
    <tableColumn id="1528" xr3:uid="{E84015BC-DD1C-49D6-8840-AD85F559A5DF}" name="Column1509"/>
    <tableColumn id="1529" xr3:uid="{D5087310-5209-49C8-AB0C-91DB49E05BC0}" name="Column1510"/>
    <tableColumn id="1530" xr3:uid="{22A08E9F-D2D4-4D39-AA96-07E018282D45}" name="Column1511"/>
    <tableColumn id="1531" xr3:uid="{E7B642D8-4D99-44D4-BB34-1242AB903F5C}" name="Column1512"/>
    <tableColumn id="1532" xr3:uid="{5DB26E99-6EDF-4E98-9C76-1FDD4F69A707}" name="Column1513"/>
    <tableColumn id="1533" xr3:uid="{F607D0AE-1823-49C2-B43A-0942FC59DC45}" name="Column1514"/>
    <tableColumn id="1534" xr3:uid="{F297F864-851B-4989-9C5D-5E2E0D74AAB3}" name="Column1515"/>
    <tableColumn id="1535" xr3:uid="{BC19AF8C-CA61-4AD7-84F8-03A4344C9CAF}" name="Column1516"/>
    <tableColumn id="1536" xr3:uid="{A3699348-6272-4BEB-89BD-F8CCCB9FD825}" name="Column1517"/>
    <tableColumn id="1537" xr3:uid="{D6364EC2-484A-495A-B309-1DAB64E2C766}" name="Column1518"/>
    <tableColumn id="1538" xr3:uid="{5B4561FE-D6DD-42A3-80B1-DD13037B8946}" name="Column1519"/>
    <tableColumn id="1539" xr3:uid="{9913F2BF-9E4A-4194-863F-A21DD93CB16B}" name="Column1520"/>
    <tableColumn id="1540" xr3:uid="{5E5CC958-2734-40BA-BB84-D4392156D0A1}" name="Column1521"/>
    <tableColumn id="1541" xr3:uid="{FDA77498-975F-4E1F-A4E4-08E177A80038}" name="Column1522"/>
    <tableColumn id="1542" xr3:uid="{4FBE0F5E-B1A1-44DD-9F2F-2DEA2BD06A66}" name="Column1523"/>
    <tableColumn id="1543" xr3:uid="{106B7E71-DB74-4A0C-A3FC-B84ACCEC2C45}" name="Column1524"/>
    <tableColumn id="1544" xr3:uid="{29C310A5-B312-4D7C-B8DB-6F50F5BCB000}" name="Column1525"/>
    <tableColumn id="1545" xr3:uid="{65099825-AF82-492B-8283-2F43A5DCBA2C}" name="Column1526"/>
    <tableColumn id="1546" xr3:uid="{645D7DBD-4427-4375-A56C-F2ABBF96360F}" name="Column1527"/>
    <tableColumn id="1547" xr3:uid="{A6F94D42-1C56-407A-BE8A-F408813303BF}" name="Column1528"/>
    <tableColumn id="1548" xr3:uid="{9DA6DC11-0AD3-493A-B77F-2258AF05F689}" name="Column1529"/>
    <tableColumn id="1549" xr3:uid="{EF212825-CBBC-4CB8-B91B-08A2B96F01DC}" name="Column1530"/>
    <tableColumn id="1550" xr3:uid="{FF4FFEB0-C358-488E-B99B-CE64D3AEF460}" name="Column1531"/>
    <tableColumn id="1551" xr3:uid="{53DDD6D6-4809-4FA2-9F1A-A6819B0F58D4}" name="Column1532"/>
    <tableColumn id="1552" xr3:uid="{7D8A9FCB-C1A1-4F50-BE43-8E7E70EEA919}" name="Column1533"/>
    <tableColumn id="1553" xr3:uid="{3A5B4E61-EB23-457D-9CC4-A2551AFE3365}" name="Column1534"/>
    <tableColumn id="1554" xr3:uid="{0C2A5310-8DEE-4AA1-A1E7-CC05F4134AC3}" name="Column1535"/>
    <tableColumn id="1555" xr3:uid="{832259C0-082D-45DA-A6C0-B1F3D252F906}" name="Column1536"/>
    <tableColumn id="1556" xr3:uid="{F9D3E0BB-2E86-425C-B9F1-D8C932D54EA7}" name="Column1537"/>
    <tableColumn id="1557" xr3:uid="{EAB5788B-D228-4C59-A631-10CA033F5013}" name="Column1538"/>
    <tableColumn id="1558" xr3:uid="{EB39DAEC-4679-4D59-9EE8-7E192C51D567}" name="Column1539"/>
    <tableColumn id="1559" xr3:uid="{C4751432-91A7-4423-A53F-EC852DE93ED9}" name="Column1540"/>
    <tableColumn id="1560" xr3:uid="{9F651DF6-C144-4D59-8ECF-B7F8010898EE}" name="Column1541"/>
    <tableColumn id="1561" xr3:uid="{5CFCEA41-1EB2-43E0-89EB-43FF5971E02E}" name="Column1542"/>
    <tableColumn id="1562" xr3:uid="{981D21F1-5A15-4B45-8C2E-91C07B9BDFDC}" name="Column1543"/>
    <tableColumn id="1563" xr3:uid="{47CCF778-9199-4034-8DC8-07A64D38EFF6}" name="Column1544"/>
    <tableColumn id="1564" xr3:uid="{BF26BFEA-1C10-493C-AAEE-6DB045F4C2F7}" name="Column1545"/>
    <tableColumn id="1565" xr3:uid="{F9AA6BCA-6B22-40F2-BBB6-A9052E6EB90F}" name="Column1546"/>
    <tableColumn id="1566" xr3:uid="{4451FB9E-20AE-45FF-8926-DE510D3EF9EE}" name="Column1547"/>
    <tableColumn id="1567" xr3:uid="{CC43DD43-AFD0-44BC-BC58-49635EAEFB41}" name="Column1548"/>
    <tableColumn id="1568" xr3:uid="{EC71EE03-A64A-45A7-886B-6A54A49640B6}" name="Column1549"/>
    <tableColumn id="1569" xr3:uid="{6E5425E6-4685-4964-A4EE-37F5B48FA14B}" name="Column1550"/>
    <tableColumn id="1570" xr3:uid="{DAC3CAE6-FD25-4DF3-878D-ABE59F3C3DCA}" name="Column1551"/>
    <tableColumn id="1571" xr3:uid="{61402EE3-7CE2-4983-85F0-AB718C28208D}" name="Column1552"/>
    <tableColumn id="1572" xr3:uid="{823A91B1-B74F-4C2E-BA15-F5355B9525CA}" name="Column1553"/>
    <tableColumn id="1573" xr3:uid="{630324BF-9254-4716-9D2E-265B8C6CBF8C}" name="Column1554"/>
    <tableColumn id="1574" xr3:uid="{D40C4C7D-E960-4975-A59D-4DBB59048638}" name="Column1555"/>
    <tableColumn id="1575" xr3:uid="{8774EFF4-26D8-422C-AB34-2D1DBF51DCCE}" name="Column1556"/>
    <tableColumn id="1576" xr3:uid="{20C7130C-1733-4D22-B19B-47E59D1D917D}" name="Column1557"/>
    <tableColumn id="1577" xr3:uid="{8D572DD2-AF00-44A7-A3D8-E048F84CFD6A}" name="Column1558"/>
    <tableColumn id="1578" xr3:uid="{A2A89F66-CFB7-4EC4-A593-52A6DA439E90}" name="Column1559"/>
    <tableColumn id="1579" xr3:uid="{E5AA055B-94F4-40F8-AD89-4ABD62625213}" name="Column1560"/>
    <tableColumn id="1580" xr3:uid="{E2D3E15E-BC2F-4677-9373-A6801A4B59EE}" name="Column1561"/>
    <tableColumn id="1581" xr3:uid="{3B3C0CCA-F4A9-438C-A15F-1F361E16CEC4}" name="Column1562"/>
    <tableColumn id="1582" xr3:uid="{F5A4B03E-5105-40A3-93D2-4E3812CB088B}" name="Column1563"/>
    <tableColumn id="1583" xr3:uid="{AA475A5F-F9AE-4A88-B49E-1EFB808CBCF7}" name="Column1564"/>
    <tableColumn id="1584" xr3:uid="{AEC7775D-766F-426C-985B-0F189422F717}" name="Column1565"/>
    <tableColumn id="1585" xr3:uid="{550EE6D0-656B-443F-9734-1C61A1EA4305}" name="Column1566"/>
    <tableColumn id="1586" xr3:uid="{91E3BF63-1400-43E5-907D-A0EF13A7AF47}" name="Column1567"/>
    <tableColumn id="1587" xr3:uid="{E193B3F6-D31E-468D-8FC1-FD865E827AB3}" name="Column1568"/>
    <tableColumn id="1588" xr3:uid="{B94E7B55-CF3B-4690-BAF8-638C53C0F78B}" name="Column1569"/>
    <tableColumn id="1589" xr3:uid="{CBF6C97C-DF11-468C-98D6-67C80495DBA3}" name="Column1570"/>
    <tableColumn id="1590" xr3:uid="{8D3D1468-7DD4-47C6-A890-68668AF0D325}" name="Column1571"/>
    <tableColumn id="1591" xr3:uid="{CEE3161C-1309-4F25-8DFE-427C284E3B17}" name="Column1572"/>
    <tableColumn id="1592" xr3:uid="{8137D029-6BEE-4D7F-96D3-9F05ED7318B3}" name="Column1573"/>
    <tableColumn id="1593" xr3:uid="{68FFA527-3704-4015-8AAD-1A9D51B90FAF}" name="Column1574"/>
    <tableColumn id="1594" xr3:uid="{1F9CDCE3-8AF4-432F-B52C-0E80C84D1DAC}" name="Column1575"/>
    <tableColumn id="1595" xr3:uid="{EA244768-36C6-4BB2-A894-AF8324C68469}" name="Column1576"/>
    <tableColumn id="1596" xr3:uid="{4BFCA0D8-14E3-4540-B843-AF3640A6DB7B}" name="Column1577"/>
    <tableColumn id="1597" xr3:uid="{6BFCA39E-F6C5-43C3-A47A-5F7639373359}" name="Column1578"/>
    <tableColumn id="1598" xr3:uid="{56554B7D-E370-4442-B6F9-B53D07DB1779}" name="Column1579"/>
    <tableColumn id="1599" xr3:uid="{9642CB52-E557-464C-92B8-82EADBD14365}" name="Column1580"/>
    <tableColumn id="1600" xr3:uid="{DB746196-C34A-4F0C-814E-5650CF9D0499}" name="Column1581"/>
    <tableColumn id="1601" xr3:uid="{EC8D398E-310A-4AAC-90AA-6B2820C4BC3C}" name="Column1582"/>
    <tableColumn id="1602" xr3:uid="{8F2B7CAB-0653-4E6C-91C4-1F381BC4F0C5}" name="Column1583"/>
    <tableColumn id="1603" xr3:uid="{30F693E9-65CF-4728-A28C-CBB67D3ADE09}" name="Column1584"/>
    <tableColumn id="1604" xr3:uid="{7DCBA853-8CBA-4E26-83CE-875DE6EC7C0D}" name="Column1585"/>
    <tableColumn id="1605" xr3:uid="{63FFAE36-01D1-4248-8A29-96A1D11C6008}" name="Column1586"/>
    <tableColumn id="1606" xr3:uid="{26781B56-4F6C-4824-9382-43F430C2A159}" name="Column1587"/>
    <tableColumn id="1607" xr3:uid="{5899F020-3542-4D9D-AEF7-48E80CEDD176}" name="Column1588"/>
    <tableColumn id="1608" xr3:uid="{1E229F5B-5559-4DA7-824E-74BAD87632E3}" name="Column1589"/>
    <tableColumn id="1609" xr3:uid="{3676A51A-A534-469E-85AA-216BAF7F2660}" name="Column1590"/>
    <tableColumn id="1610" xr3:uid="{5FE4076F-9F84-4A7F-BA17-80CB0BB3EA8E}" name="Column1591"/>
    <tableColumn id="1611" xr3:uid="{B1891896-3C64-43E4-B7DB-32C976760F25}" name="Column1592"/>
    <tableColumn id="1612" xr3:uid="{ABD3E768-045D-492C-B015-814862CE206F}" name="Column1593"/>
    <tableColumn id="1613" xr3:uid="{AEBDD200-BC6B-4946-BD3F-6223F25C57B5}" name="Column1594"/>
    <tableColumn id="1614" xr3:uid="{B156E6C5-DB58-48F2-B1F8-6C1AECA67D86}" name="Column1595"/>
    <tableColumn id="1615" xr3:uid="{EEDB2382-2A94-4C28-8283-F48DD75EC601}" name="Column1596"/>
    <tableColumn id="1616" xr3:uid="{5695D882-AD74-476E-A364-26F428092FD8}" name="Column1597"/>
    <tableColumn id="1617" xr3:uid="{039AE8A5-FB79-4BF5-B860-2B1E41CAB249}" name="Column1598"/>
    <tableColumn id="1618" xr3:uid="{0F9EB827-D42A-49CC-A651-150C17511A60}" name="Column1599"/>
    <tableColumn id="1619" xr3:uid="{BD85092E-B284-4D90-9156-41388630EDFE}" name="Column1600"/>
    <tableColumn id="1620" xr3:uid="{38388BE3-DEC9-40C9-A977-BB64FE95F1C6}" name="Column1601"/>
    <tableColumn id="1621" xr3:uid="{E18A7300-1D49-4D49-AF5D-605770BBE09F}" name="Column1602"/>
    <tableColumn id="1622" xr3:uid="{68A5AB86-6AC7-4CC4-B9CB-BE149457019F}" name="Column1603"/>
    <tableColumn id="1623" xr3:uid="{3130BA7F-4225-4C68-AD01-06F4FF84ECBD}" name="Column1604"/>
    <tableColumn id="1624" xr3:uid="{C2AE9919-BF5C-4427-85DA-87292D4DDA78}" name="Column1605"/>
    <tableColumn id="1625" xr3:uid="{0A6B3E9B-6A0B-4DFF-8D8F-F02C51766E8D}" name="Column1606"/>
    <tableColumn id="1626" xr3:uid="{F7BF4AED-3C9B-4AB6-8397-E8C1900394FC}" name="Column1607"/>
    <tableColumn id="1627" xr3:uid="{F41E54F5-2686-4DA1-9321-F7C74B0FC55A}" name="Column1608"/>
    <tableColumn id="1628" xr3:uid="{3F8E9CCD-002B-42AA-B675-73CB94FE964F}" name="Column1609"/>
    <tableColumn id="1629" xr3:uid="{4C6F5BC1-3038-4184-B017-06344DE47409}" name="Column1610"/>
    <tableColumn id="1630" xr3:uid="{7BB96F42-99FB-4B83-8027-240CDD742FC0}" name="Column1611"/>
    <tableColumn id="1631" xr3:uid="{4B2C35CF-35F7-41EA-A8D5-9A4E6F791C51}" name="Column1612"/>
    <tableColumn id="1632" xr3:uid="{1C0852B6-4AE1-471D-80F7-86478B19DFAE}" name="Column1613"/>
    <tableColumn id="1633" xr3:uid="{CE228AB1-6A5C-4EAE-BCF6-9DAFAADCE5EB}" name="Column1614"/>
    <tableColumn id="1634" xr3:uid="{EFAABCAD-C1CD-4367-B266-C5A611AEB3C7}" name="Column1615"/>
    <tableColumn id="1635" xr3:uid="{218AC22B-1361-490A-BF92-4F50C619D99D}" name="Column1616"/>
    <tableColumn id="1636" xr3:uid="{562EB6C1-914B-46B7-912F-1200FCE56750}" name="Column1617"/>
    <tableColumn id="1637" xr3:uid="{553A049E-74D2-4CA8-B760-95A07E23DBCD}" name="Column1618"/>
    <tableColumn id="1638" xr3:uid="{D7CADBCC-0D6F-4B22-A174-3345271CF979}" name="Column1619"/>
    <tableColumn id="1639" xr3:uid="{83AAFC3E-7ED2-4B07-A4FB-328415CD485A}" name="Column1620"/>
    <tableColumn id="1640" xr3:uid="{EB1EB478-0FB3-4120-B287-C17F8C8D1734}" name="Column1621"/>
    <tableColumn id="1641" xr3:uid="{B66C80DA-296A-4EF5-B7DC-9C504EA86F10}" name="Column1622"/>
    <tableColumn id="1642" xr3:uid="{A0F82D8E-5558-4E9E-AE8F-317D0964A769}" name="Column1623"/>
    <tableColumn id="1643" xr3:uid="{5E6D68FA-17D6-4B2C-867E-F974F54DAE13}" name="Column1624"/>
    <tableColumn id="1644" xr3:uid="{32FFE505-7A15-436C-BA0C-62366E9441BB}" name="Column1625"/>
    <tableColumn id="1645" xr3:uid="{F517367E-F1A2-44E8-9ADF-22CBFD35419F}" name="Column1626"/>
    <tableColumn id="1646" xr3:uid="{6CB93C80-8AB7-4BB4-95DC-C00CA1E7329A}" name="Column1627"/>
    <tableColumn id="1647" xr3:uid="{E4F18138-25B3-45FC-93DE-A1C9E6C51E44}" name="Column1628"/>
    <tableColumn id="1648" xr3:uid="{37D393BA-2B6F-4AAD-A411-84B0B3995661}" name="Column1629"/>
    <tableColumn id="1649" xr3:uid="{7A5194F8-B226-4AAD-A36E-ADE29191739D}" name="Column1630"/>
    <tableColumn id="1650" xr3:uid="{C8B8EC16-DFAA-4933-ACD4-E88360B8F525}" name="Column1631"/>
    <tableColumn id="1651" xr3:uid="{B831E5FE-D12F-41EC-B73E-D98830B7A8B0}" name="Column1632"/>
    <tableColumn id="1652" xr3:uid="{8AEE8C95-67DF-4BB0-8D79-2EAEC61BF897}" name="Column1633"/>
    <tableColumn id="1653" xr3:uid="{61A19DA5-67CA-4BD4-B561-5D37E90314FB}" name="Column1634"/>
    <tableColumn id="1654" xr3:uid="{175D5C91-9A35-4729-AE42-74DA0C083BED}" name="Column1635"/>
    <tableColumn id="1655" xr3:uid="{690A4773-C877-4460-8CE7-CA0A6121648A}" name="Column1636"/>
    <tableColumn id="1656" xr3:uid="{826B1905-0C0F-40A5-A9F0-BC7B09DB5E04}" name="Column1637"/>
    <tableColumn id="1657" xr3:uid="{0C7FD9CF-34D1-4FEB-8B9B-445971910672}" name="Column1638"/>
    <tableColumn id="1658" xr3:uid="{3978096B-E325-49B2-91C2-02EC51C5AAA8}" name="Column1639"/>
    <tableColumn id="1659" xr3:uid="{5D68BF20-BE41-4FD5-A07F-CB66424D8FD8}" name="Column1640"/>
    <tableColumn id="1660" xr3:uid="{573867C9-5A05-4546-A450-8D3690430DB4}" name="Column1641"/>
    <tableColumn id="1661" xr3:uid="{8FA68966-5BB9-4AEC-A3E5-4DAA2A52F532}" name="Column1642"/>
    <tableColumn id="1662" xr3:uid="{F722682F-5623-47CA-975B-165A0F5942DA}" name="Column1643"/>
    <tableColumn id="1663" xr3:uid="{7421FBB4-3671-42C6-A4B6-EB3B57F5CB65}" name="Column1644"/>
    <tableColumn id="1664" xr3:uid="{D3DFC910-2B55-4751-951F-F418FDA2E1FB}" name="Column1645"/>
    <tableColumn id="1665" xr3:uid="{194C6E73-A9BB-43C3-9AEF-0D2D8AF254E9}" name="Column1646"/>
    <tableColumn id="1666" xr3:uid="{A68B7B9B-91A5-421B-B632-620475E9A9C3}" name="Column1647"/>
    <tableColumn id="1667" xr3:uid="{8C711898-78FD-47FE-817A-8C9C9ED34669}" name="Column1648"/>
    <tableColumn id="1668" xr3:uid="{F506549C-42A5-447C-B442-AFED1F3AB670}" name="Column1649"/>
    <tableColumn id="1669" xr3:uid="{DE82C688-B5D3-4A15-84EA-C58618B442A9}" name="Column1650"/>
    <tableColumn id="1670" xr3:uid="{1CDD4B21-E955-402F-81CD-B776F22EA691}" name="Column1651"/>
    <tableColumn id="1671" xr3:uid="{41A4E4F7-4E33-407B-9688-F784E5656328}" name="Column1652"/>
    <tableColumn id="1672" xr3:uid="{7ED75D8A-5FC2-4C19-912E-CBB7F775DD8A}" name="Column1653"/>
    <tableColumn id="1673" xr3:uid="{3FB249BA-295B-47E3-8141-1C7629466247}" name="Column1654"/>
    <tableColumn id="1674" xr3:uid="{FDC9D0DA-E288-4021-8110-573432046841}" name="Column1655"/>
    <tableColumn id="1675" xr3:uid="{1A500C0F-3522-475A-B965-D4C04D3CBA7D}" name="Column1656"/>
    <tableColumn id="1676" xr3:uid="{C596778B-4B9C-45D7-85FB-9B4113710948}" name="Column1657"/>
    <tableColumn id="1677" xr3:uid="{557CD514-AD88-4228-A1D3-7B890F0261DC}" name="Column1658"/>
    <tableColumn id="1678" xr3:uid="{C97AEEC4-ADA3-43D3-80A8-587C54F5DB37}" name="Column1659"/>
    <tableColumn id="1679" xr3:uid="{7669D86F-1EFE-4518-8E61-97839F3439EA}" name="Column1660"/>
    <tableColumn id="1680" xr3:uid="{E72DF464-CFE3-46D0-86B9-87816E40E720}" name="Column1661"/>
    <tableColumn id="1681" xr3:uid="{230E5FF5-A07A-4ED8-88A3-CAC31287E995}" name="Column1662"/>
    <tableColumn id="1682" xr3:uid="{CE184EE7-BCEC-49A3-920C-67FBD3DADF20}" name="Column1663"/>
    <tableColumn id="1683" xr3:uid="{99602346-D9D2-4B78-85E3-9B9369EF28B1}" name="Column1664"/>
    <tableColumn id="1684" xr3:uid="{F8EFB4E5-E2C5-4360-91BA-9527722298B3}" name="Column1665"/>
    <tableColumn id="1685" xr3:uid="{137818D7-672C-4B58-9EC7-4631B2B6694E}" name="Column1666"/>
    <tableColumn id="1686" xr3:uid="{5300B954-41D2-4547-BD3E-C355A69F2880}" name="Column1667"/>
    <tableColumn id="1687" xr3:uid="{F04F2F69-DD29-4C6F-B193-CEBD2CC37CE1}" name="Column1668"/>
    <tableColumn id="1688" xr3:uid="{A1D869D9-69C3-46BF-BA1F-CE426D446042}" name="Column1669"/>
    <tableColumn id="1689" xr3:uid="{B14DD03F-A5DE-4FCB-B79B-9E2A55FBDFEC}" name="Column1670"/>
    <tableColumn id="1690" xr3:uid="{8810B884-9318-4A67-BD47-9216E7B96F13}" name="Column1671"/>
    <tableColumn id="1691" xr3:uid="{17934F00-4B16-4ADD-9870-11AF5FF1AF1C}" name="Column1672"/>
    <tableColumn id="1692" xr3:uid="{C0DFA6D6-99D5-4EB5-A274-F8EE2D52D6AC}" name="Column1673"/>
    <tableColumn id="1693" xr3:uid="{CAC5C91E-B6B3-4ED9-9D22-DC5CBF6C0872}" name="Column1674"/>
    <tableColumn id="1694" xr3:uid="{42F71E67-AF6A-473C-918F-5C175F8D0E40}" name="Column1675"/>
    <tableColumn id="1695" xr3:uid="{0B5C4D84-A110-4E2D-B030-D8EB1509BEA9}" name="Column1676"/>
    <tableColumn id="1696" xr3:uid="{ED9F4CE9-7420-4026-ACD0-2FCBF6C085AB}" name="Column1677"/>
    <tableColumn id="1697" xr3:uid="{4C8BBC22-AE52-43F8-8F15-2F99F0414CE9}" name="Column1678"/>
    <tableColumn id="1698" xr3:uid="{38F0F619-5169-4329-A752-7DC0D048F4DF}" name="Column1679"/>
    <tableColumn id="1699" xr3:uid="{1DC8EE9F-D09E-48E0-9825-4279ED0C52D3}" name="Column1680"/>
    <tableColumn id="1700" xr3:uid="{85F79C90-EA40-47D0-AD69-B3AD3DF406B1}" name="Column1681"/>
    <tableColumn id="1701" xr3:uid="{14115426-FB5D-423E-8B39-02C0DCCA3D6C}" name="Column1682"/>
    <tableColumn id="1702" xr3:uid="{8067696D-7CD0-4068-BDBE-0D99017D44F6}" name="Column1683"/>
    <tableColumn id="1703" xr3:uid="{3131CE0A-D00A-40CE-B83A-EC7537AECBD1}" name="Column1684"/>
    <tableColumn id="1704" xr3:uid="{33E952F7-6CA1-4168-AA97-34F961C92CE7}" name="Column1685"/>
    <tableColumn id="1705" xr3:uid="{A07E371E-F7B3-4085-BAF3-517461D47EF0}" name="Column1686"/>
    <tableColumn id="1706" xr3:uid="{7DF7AB0B-A05B-48B6-88B3-B8941B9E205F}" name="Column1687"/>
    <tableColumn id="1707" xr3:uid="{DD499CE3-8A9F-48C0-9E9D-A281BB16E1E2}" name="Column1688"/>
    <tableColumn id="1708" xr3:uid="{AAE0C3A5-18FC-44A9-B098-CC97CA20FDFD}" name="Column1689"/>
    <tableColumn id="1709" xr3:uid="{26D264E7-C48A-4103-BC80-44797C8BC51A}" name="Column1690"/>
    <tableColumn id="1710" xr3:uid="{38399CD7-3644-41E4-B0FC-B8B839AF9BE3}" name="Column1691"/>
    <tableColumn id="1711" xr3:uid="{2EC2C284-5BE7-4A4D-A180-51521BB7ECF1}" name="Column1692"/>
    <tableColumn id="1712" xr3:uid="{3DD022A3-DF44-41D1-8F0C-02CFF5839C2A}" name="Column1693"/>
    <tableColumn id="1713" xr3:uid="{2925B4F1-DD04-4C73-AB5B-BA537CEB9B93}" name="Column1694"/>
    <tableColumn id="1714" xr3:uid="{7517308A-8341-43F7-BFCA-063F47D73240}" name="Column1695"/>
    <tableColumn id="1715" xr3:uid="{9390E4CE-5196-47A9-B009-CD85A8E4C790}" name="Column1696"/>
    <tableColumn id="1716" xr3:uid="{BAEB15EE-66AE-4E36-B3E3-2F40DF982F89}" name="Column1697"/>
    <tableColumn id="1717" xr3:uid="{DFBEEB96-19CF-4117-BD2B-F5EAF63B2549}" name="Column1698"/>
    <tableColumn id="1718" xr3:uid="{51F9EE4E-808E-4276-9E0D-7EBF40AC0528}" name="Column1699"/>
    <tableColumn id="1719" xr3:uid="{98F3CDAA-B2AA-4936-A705-2BEB2345FA41}" name="Column1700"/>
    <tableColumn id="1720" xr3:uid="{A459F8A8-5DE7-4521-8E4F-144154001943}" name="Column1701"/>
    <tableColumn id="1721" xr3:uid="{3A400E38-2F32-4C0F-B833-D589986BC3D1}" name="Column1702"/>
    <tableColumn id="1722" xr3:uid="{BCADDFB8-9CDF-4B8F-BD31-12190AFE02C2}" name="Column1703"/>
    <tableColumn id="1723" xr3:uid="{E16AFFA1-6459-4038-9807-3C840788EB4D}" name="Column1704"/>
    <tableColumn id="1724" xr3:uid="{F38FE740-A652-473C-A42B-9467F7575F3E}" name="Column1705"/>
    <tableColumn id="1725" xr3:uid="{29C509D0-E4A1-497E-8928-8CA1B88910EE}" name="Column1706"/>
    <tableColumn id="1726" xr3:uid="{39EB5419-C7FD-4D40-B94E-325F9A70F8D6}" name="Column1707"/>
    <tableColumn id="1727" xr3:uid="{9DAAAD95-4F0E-40DA-BB71-5D36C199BD6A}" name="Column1708"/>
    <tableColumn id="1728" xr3:uid="{16E64A4D-95C2-418E-BD35-3A69FDEAC23C}" name="Column1709"/>
    <tableColumn id="1729" xr3:uid="{672995AB-8453-4D4D-B6E8-E99DAB73DE5D}" name="Column1710"/>
    <tableColumn id="1730" xr3:uid="{51A7A9AD-6C20-4C43-B2AE-CCEC42C96A99}" name="Column1711"/>
    <tableColumn id="1731" xr3:uid="{4410FC5F-1BAE-4B42-8753-24EFEEE4771F}" name="Column1712"/>
    <tableColumn id="1732" xr3:uid="{0E7B059D-6974-4FFA-810E-33952F79D3FF}" name="Column1713"/>
    <tableColumn id="1733" xr3:uid="{69566A96-1333-4E86-B767-8BE5433CF18A}" name="Column1714"/>
    <tableColumn id="1734" xr3:uid="{3D77000B-A550-44D6-B0B3-58A0FF9848F7}" name="Column1715"/>
    <tableColumn id="1735" xr3:uid="{73B414EE-123B-46EC-9160-8F76B41B33AA}" name="Column1716"/>
    <tableColumn id="1736" xr3:uid="{07A36726-9CBE-415A-824F-16140F595673}" name="Column1717"/>
    <tableColumn id="1737" xr3:uid="{1958FCD6-DED1-4C05-9DE1-38D7B35B8B3E}" name="Column1718"/>
    <tableColumn id="1738" xr3:uid="{7BA570B3-C3DA-4373-8890-81FFFBC5B9A9}" name="Column1719"/>
    <tableColumn id="1739" xr3:uid="{44554D85-12B1-4945-B12F-CAC3CCCB5741}" name="Column1720"/>
    <tableColumn id="1740" xr3:uid="{96C67E7D-FB44-4228-BD6F-C4B7514B5132}" name="Column1721"/>
    <tableColumn id="1741" xr3:uid="{E73A8448-6241-46DB-BC77-CBE377E3D324}" name="Column1722"/>
    <tableColumn id="1742" xr3:uid="{219AD448-1AEC-434C-BC94-619FDABE671E}" name="Column1723"/>
    <tableColumn id="1743" xr3:uid="{35801005-238A-4966-8932-50A18A96B7B4}" name="Column1724"/>
    <tableColumn id="1744" xr3:uid="{7278F9DD-DE8A-43F4-885A-9D44A5D6A34A}" name="Column1725"/>
    <tableColumn id="1745" xr3:uid="{EE146785-4C42-4886-8BC5-B494D9EB516A}" name="Column1726"/>
    <tableColumn id="1746" xr3:uid="{C9ACCEF1-9E5A-4742-BBE3-5BF115790D01}" name="Column1727"/>
    <tableColumn id="1747" xr3:uid="{017B44C6-A6C8-49D9-B216-D85EE2819A16}" name="Column1728"/>
    <tableColumn id="1748" xr3:uid="{84C49BDB-B9DC-4619-A496-367E748FBCB4}" name="Column1729"/>
    <tableColumn id="1749" xr3:uid="{4C72C903-BA86-49FF-8534-03A75A612187}" name="Column1730"/>
    <tableColumn id="1750" xr3:uid="{2CA38517-49DB-431F-9ACB-412A74465016}" name="Column1731"/>
    <tableColumn id="1751" xr3:uid="{805BC34E-4670-4337-8811-0D7E76980FB1}" name="Column1732"/>
    <tableColumn id="1752" xr3:uid="{54853F56-42EF-4815-B41E-4601D97622D9}" name="Column1733"/>
    <tableColumn id="1753" xr3:uid="{3322435B-8C8C-4458-AF54-0D4D654841BA}" name="Column1734"/>
    <tableColumn id="1754" xr3:uid="{20C18BF2-2046-4898-AF01-E9F59897F4AC}" name="Column1735"/>
    <tableColumn id="1755" xr3:uid="{152C27D3-B45C-47DA-B736-DF144796FFB7}" name="Column1736"/>
    <tableColumn id="1756" xr3:uid="{2CC50544-0638-47A4-85BA-AB891C83EA5A}" name="Column1737"/>
    <tableColumn id="1757" xr3:uid="{79885D8F-4D28-4890-97A0-6D6A50B07E8E}" name="Column1738"/>
    <tableColumn id="1758" xr3:uid="{79EBF6AA-A6EF-41E0-BA52-FBE29FC399B2}" name="Column1739"/>
    <tableColumn id="1759" xr3:uid="{5F0F7540-D25D-47D2-893F-CD4C0E710EF3}" name="Column1740"/>
    <tableColumn id="1760" xr3:uid="{866CF634-A9C8-451B-905E-88BBBD80C4CB}" name="Column1741"/>
    <tableColumn id="1761" xr3:uid="{D8C7A370-2A0A-437D-9113-79FBF9434C59}" name="Column1742"/>
    <tableColumn id="1762" xr3:uid="{B92759A6-6196-49BE-9ACB-0237AFBACAA8}" name="Column1743"/>
    <tableColumn id="1763" xr3:uid="{74AB4335-9159-4D06-8A2B-EFCCC59FC7CC}" name="Column1744"/>
    <tableColumn id="1764" xr3:uid="{F2BF09B3-E4CB-4841-88B3-7B353B264C09}" name="Column1745"/>
    <tableColumn id="1765" xr3:uid="{2E8C6139-0D30-4CB7-9CDA-C782408F7812}" name="Column1746"/>
    <tableColumn id="1766" xr3:uid="{0B70F730-2978-450E-987F-EF4FBF374648}" name="Column1747"/>
    <tableColumn id="1767" xr3:uid="{4428156F-DA99-476A-AC0B-DDE8D042F9C0}" name="Column1748"/>
    <tableColumn id="1768" xr3:uid="{79EB31CB-C8DC-4127-B1DF-B600BEF1D9B0}" name="Column1749"/>
    <tableColumn id="1769" xr3:uid="{9C0BAC9C-A537-4DED-BAC0-2D79C1747763}" name="Column1750"/>
    <tableColumn id="1770" xr3:uid="{DDF924A8-3FC5-44AA-802E-1C2463294131}" name="Column1751"/>
    <tableColumn id="1771" xr3:uid="{086BE64F-F035-4E42-9F28-74EAE59013E1}" name="Column1752"/>
    <tableColumn id="1772" xr3:uid="{6FF89FD6-3CDD-411C-9316-3FA77D6B2921}" name="Column1753"/>
    <tableColumn id="1773" xr3:uid="{2BD3845A-E089-484F-94E0-9F32104B567A}" name="Column1754"/>
    <tableColumn id="1774" xr3:uid="{458688AB-8770-40EA-9F42-43A1B0F82B5A}" name="Column1755"/>
    <tableColumn id="1775" xr3:uid="{B8097275-A218-46E6-923E-95E73A4021BD}" name="Column1756"/>
    <tableColumn id="1776" xr3:uid="{1D4302F8-9964-4AC9-9227-2DF9032CD1C2}" name="Column1757"/>
    <tableColumn id="1777" xr3:uid="{39220A6C-D6F9-4733-9217-2A0E629C8048}" name="Column1758"/>
    <tableColumn id="1778" xr3:uid="{465D4762-E9BA-4ED4-9104-C704ED18CF38}" name="Column1759"/>
    <tableColumn id="1779" xr3:uid="{ED47C40F-2C72-4FCC-93C6-4982F69185D2}" name="Column1760"/>
    <tableColumn id="1780" xr3:uid="{200B9917-DF4D-4B6D-BAD5-DA49895305F3}" name="Column1761"/>
    <tableColumn id="1781" xr3:uid="{E4C2B477-2A7B-441B-B183-47741BAE8D16}" name="Column1762"/>
    <tableColumn id="1782" xr3:uid="{F4A51EC2-B4FA-4AC7-8FA9-8E83E65894EF}" name="Column1763"/>
    <tableColumn id="1783" xr3:uid="{775D55FB-87A1-4A94-85D4-80A2A7C30882}" name="Column1764"/>
    <tableColumn id="1784" xr3:uid="{5A687251-76FA-4C70-9084-1D620F8A7D00}" name="Column1765"/>
    <tableColumn id="1785" xr3:uid="{E6488051-9AF2-4A82-A384-98B4C048C4FF}" name="Column1766"/>
    <tableColumn id="1786" xr3:uid="{4CAF15B8-9E5E-47D6-A031-89F2ACBA72C9}" name="Column1767"/>
    <tableColumn id="1787" xr3:uid="{40FF8573-A378-4D72-A41E-00BD1F8C47C4}" name="Column1768"/>
    <tableColumn id="1788" xr3:uid="{1FAFB6F0-08F7-4EB4-A189-593379081FB2}" name="Column1769"/>
    <tableColumn id="1789" xr3:uid="{514EDC50-E7EA-41EC-85B4-86D611C32F91}" name="Column1770"/>
    <tableColumn id="1790" xr3:uid="{9AC402C1-B691-409D-B38D-F4EDEBC45435}" name="Column1771"/>
    <tableColumn id="1791" xr3:uid="{EF4A7F17-F93B-4CDA-903D-42251A1849DA}" name="Column1772"/>
    <tableColumn id="1792" xr3:uid="{C61579F6-12A0-4F5D-A2AD-C636627FBDCC}" name="Column1773"/>
    <tableColumn id="1793" xr3:uid="{136B2C23-2A68-4BF9-82E5-0E16F191EEC2}" name="Column1774"/>
    <tableColumn id="1794" xr3:uid="{ADB537C5-2ADB-4D78-939C-FCF60FB616A0}" name="Column1775"/>
    <tableColumn id="1795" xr3:uid="{6C714191-C26C-4003-B3C9-15B6441F1924}" name="Column1776"/>
    <tableColumn id="1796" xr3:uid="{F1838241-64E2-4792-9D8B-F9118B4F1F70}" name="Column1777"/>
    <tableColumn id="1797" xr3:uid="{7AB0C236-0227-4A12-AA42-BC275455D623}" name="Column1778"/>
    <tableColumn id="1798" xr3:uid="{BDC5F886-FF68-4CBE-8AE2-855DF05D8ADD}" name="Column1779"/>
    <tableColumn id="1799" xr3:uid="{82B0365E-00EE-4DAB-853D-409B21A3961D}" name="Column1780"/>
    <tableColumn id="1800" xr3:uid="{CFA627B1-9997-4105-80B5-AF8E08CE38CB}" name="Column1781"/>
    <tableColumn id="1801" xr3:uid="{7FF3AE93-D7DF-4B9D-928D-23FC7DC7272D}" name="Column1782"/>
    <tableColumn id="1802" xr3:uid="{8FD52972-7780-41FC-B3A9-0A021E4DA67B}" name="Column1783"/>
    <tableColumn id="1803" xr3:uid="{0F009340-605F-4DD7-97B9-3626862EB15C}" name="Column1784"/>
    <tableColumn id="1804" xr3:uid="{9A815674-A965-4897-9F7B-67DD3387BEA1}" name="Column1785"/>
    <tableColumn id="1805" xr3:uid="{AB583C29-F4DC-4EF2-BBC5-41A386256FAD}" name="Column1786"/>
    <tableColumn id="1806" xr3:uid="{3821A795-3B5A-4BE9-BE8E-6EB439A9652F}" name="Column1787"/>
    <tableColumn id="1807" xr3:uid="{282A77A3-7B7C-4FD5-AFBD-8D091D1CC054}" name="Column1788"/>
    <tableColumn id="1808" xr3:uid="{933102CB-4449-4EE8-B03F-01A7D87020BE}" name="Column1789"/>
    <tableColumn id="1809" xr3:uid="{25815107-F3B2-43EF-8129-BBC72773D9D6}" name="Column1790"/>
    <tableColumn id="1810" xr3:uid="{C30EC628-2009-4A6C-90DE-AF086C7C637C}" name="Column1791"/>
    <tableColumn id="1811" xr3:uid="{98D19F5A-6BC6-4349-8407-4ECA23C09B51}" name="Column1792"/>
    <tableColumn id="1812" xr3:uid="{A5B4847B-5670-4616-9932-BB28BFF75094}" name="Column1793"/>
    <tableColumn id="1813" xr3:uid="{89D932F0-2440-40FC-9F80-CAA8CCFC9551}" name="Column1794"/>
    <tableColumn id="1814" xr3:uid="{234CAE58-02F4-4DE8-9CAE-C01F8C78DC5C}" name="Column1795"/>
    <tableColumn id="1815" xr3:uid="{47A98F7B-D77C-4258-8ECF-FC831764B0B0}" name="Column1796"/>
    <tableColumn id="1816" xr3:uid="{5E35C0F9-AE00-4516-B76F-AD00351066A3}" name="Column1797"/>
    <tableColumn id="1817" xr3:uid="{408C1A6E-9335-4A69-87A7-A3EC7DBE13D8}" name="Column1798"/>
    <tableColumn id="1818" xr3:uid="{F57FD474-BB76-42B5-9736-7016AE1F3163}" name="Column1799"/>
    <tableColumn id="1819" xr3:uid="{20913722-EF20-4710-9647-A90E0E8822AE}" name="Column1800"/>
    <tableColumn id="1820" xr3:uid="{36D13DFB-743C-4A6B-93FA-7BEDA38B529C}" name="Column1801"/>
    <tableColumn id="1821" xr3:uid="{75343390-FDC8-4431-9555-F2DDFDDAEBAB}" name="Column1802"/>
    <tableColumn id="1822" xr3:uid="{58E6BD5C-1695-405D-BD0A-4F053CE4A8A5}" name="Column1803"/>
    <tableColumn id="1823" xr3:uid="{92D39DC5-8004-4F51-A9B4-C1B0F0E6F9C9}" name="Column1804"/>
    <tableColumn id="1824" xr3:uid="{32106CBE-BAD1-4B08-BA0B-AA71D0A4689D}" name="Column1805"/>
    <tableColumn id="1825" xr3:uid="{AD4806BE-B2EB-4218-8E9E-CCE97549E543}" name="Column1806"/>
    <tableColumn id="1826" xr3:uid="{5F9743C6-DC38-4AA6-8321-631B47B9195D}" name="Column1807"/>
    <tableColumn id="1827" xr3:uid="{CF96FB93-7FA1-4AF5-B4C3-DF9558FEB5A7}" name="Column1808"/>
    <tableColumn id="1828" xr3:uid="{8AD60095-C3FE-41F2-9E4A-83A8E2A323F3}" name="Column1809"/>
    <tableColumn id="1829" xr3:uid="{518A3336-B119-4E32-8B91-A2A4C3BE3597}" name="Column1810"/>
    <tableColumn id="1830" xr3:uid="{46A6AD3B-A75A-4420-9531-0864290A8845}" name="Column1811"/>
    <tableColumn id="1831" xr3:uid="{C5EF51F8-C174-4621-A874-FA95A30D1CA5}" name="Column1812"/>
    <tableColumn id="1832" xr3:uid="{C75BD3CE-93FA-4FF4-8A1E-5117E1AB3635}" name="Column1813"/>
    <tableColumn id="1833" xr3:uid="{09B6DEB7-A559-4B8A-8C37-22DED284E52B}" name="Column1814"/>
    <tableColumn id="1834" xr3:uid="{9943F04B-38E2-4F23-B10A-78443BCE4FE0}" name="Column1815"/>
    <tableColumn id="1835" xr3:uid="{4BFDF6F1-E2A1-4753-B8D3-2C0DAED1E7E2}" name="Column1816"/>
    <tableColumn id="1836" xr3:uid="{11804817-E31A-4647-A7A8-43117B0CD104}" name="Column1817"/>
    <tableColumn id="1837" xr3:uid="{2A5F99A2-5D4F-4CDD-8CBA-E1E32B4A18FA}" name="Column1818"/>
    <tableColumn id="1838" xr3:uid="{8E2C12E4-882C-411F-8D22-C18502A6E991}" name="Column1819"/>
    <tableColumn id="1839" xr3:uid="{84C8590B-D863-445E-8A91-7DEE50FEC42B}" name="Column1820"/>
    <tableColumn id="1840" xr3:uid="{354BF6DB-B37E-4B37-83EC-690493284155}" name="Column1821"/>
    <tableColumn id="1841" xr3:uid="{4BB26C55-B04D-4C86-AC7E-DDA00EE49EA3}" name="Column1822"/>
    <tableColumn id="1842" xr3:uid="{48286D7A-BA0E-4D65-8117-96CDAA84C16B}" name="Column1823"/>
    <tableColumn id="1843" xr3:uid="{991A03AD-8049-480A-8917-1AFC4F6EBE95}" name="Column1824"/>
    <tableColumn id="1844" xr3:uid="{48CF160C-99A2-4666-87C1-765A388B0133}" name="Column1825"/>
    <tableColumn id="1845" xr3:uid="{DB294CD0-BA43-45F5-8684-286951B2AB99}" name="Column1826"/>
    <tableColumn id="1846" xr3:uid="{99E0EF49-A885-4595-8D89-C057DF25A9CD}" name="Column1827"/>
    <tableColumn id="1847" xr3:uid="{CC0AA316-7819-42C5-BC15-18B0C341F67D}" name="Column1828"/>
    <tableColumn id="1848" xr3:uid="{4D7E87C4-98B9-4A13-8731-806802A862F3}" name="Column1829"/>
    <tableColumn id="1849" xr3:uid="{FE99BCE4-0B8A-40F1-AA00-8991D76BFF01}" name="Column1830"/>
    <tableColumn id="1850" xr3:uid="{869CF0C2-F421-47C3-A52A-1116BB907D50}" name="Column1831"/>
    <tableColumn id="1851" xr3:uid="{BD881F93-F9A8-429F-B8DA-63F7286333FA}" name="Column1832"/>
    <tableColumn id="1852" xr3:uid="{9925610A-A70E-4C41-9640-B20718C1EB66}" name="Column1833"/>
    <tableColumn id="1853" xr3:uid="{21A2D3E1-0A43-468D-9BCE-F2FDFE43BD98}" name="Column1834"/>
    <tableColumn id="1854" xr3:uid="{BCB23169-B2CD-4B3A-97B8-EF86012DF7C1}" name="Column1835"/>
    <tableColumn id="1855" xr3:uid="{2507B096-B89D-4E5C-8BD5-DDAE1E9FAD9C}" name="Column1836"/>
    <tableColumn id="1856" xr3:uid="{35458711-A1E5-4094-993D-84AE485EE8B9}" name="Column1837"/>
    <tableColumn id="1857" xr3:uid="{40F8440E-B6A4-4EBC-B698-A116B8767803}" name="Column1838"/>
    <tableColumn id="1858" xr3:uid="{4DF6AAAB-337F-4754-AD32-5B308E06D0FB}" name="Column1839"/>
    <tableColumn id="1859" xr3:uid="{9FDF63B1-3DA2-4E87-86AE-1F14F6E67956}" name="Column1840"/>
    <tableColumn id="1860" xr3:uid="{2F7B2F85-1C31-4E72-AEF5-04E6E71A0497}" name="Column1841"/>
    <tableColumn id="1861" xr3:uid="{9347F75E-3A6F-4529-ACE1-995355EA193B}" name="Column1842"/>
    <tableColumn id="1862" xr3:uid="{54C9C839-B31B-40F8-A294-DCF5B5CE1D5E}" name="Column1843"/>
    <tableColumn id="1863" xr3:uid="{A0AD9F90-407D-4F95-9549-16CD231AD1FC}" name="Column1844"/>
    <tableColumn id="1864" xr3:uid="{FFA774EB-CC56-410D-9908-693163B9283A}" name="Column1845"/>
    <tableColumn id="1865" xr3:uid="{EF5DF8D9-128D-40A5-84A9-B79A2AF2D097}" name="Column1846"/>
    <tableColumn id="1866" xr3:uid="{71D3D162-0D0C-4FB0-95D9-1635C5AA8D42}" name="Column1847"/>
    <tableColumn id="1867" xr3:uid="{59995D54-0D59-40EC-85DB-8D7205585EA7}" name="Column1848"/>
    <tableColumn id="1868" xr3:uid="{F5A4411E-A5E2-4A54-A351-5D37E72F017B}" name="Column1849"/>
    <tableColumn id="1869" xr3:uid="{D0E6049B-608D-4A0A-B37D-312E9AABCCA2}" name="Column1850"/>
    <tableColumn id="1870" xr3:uid="{6A021394-A072-49A9-9F3C-1C4B8C1DAAA8}" name="Column1851"/>
    <tableColumn id="1871" xr3:uid="{D3954115-0276-407A-AD18-9D2F8511FDB6}" name="Column1852"/>
    <tableColumn id="1872" xr3:uid="{B3D89703-F4BA-4F53-9C85-09E5F7F2E972}" name="Column1853"/>
    <tableColumn id="1873" xr3:uid="{A13553EB-2D6C-4E5A-A2B7-F94B71F37C79}" name="Column1854"/>
    <tableColumn id="1874" xr3:uid="{6FFB4F35-A548-4A60-A7FB-4C5F810398CD}" name="Column1855"/>
    <tableColumn id="1875" xr3:uid="{964D4B72-50C7-4C2F-8925-E4D7DD0F7F98}" name="Column1856"/>
    <tableColumn id="1876" xr3:uid="{BECD07D1-A877-4971-B4FB-654E3328F72E}" name="Column1857"/>
    <tableColumn id="1877" xr3:uid="{92E6BAD2-97EB-4DB6-9390-ABF1B6ACC6D2}" name="Column1858"/>
    <tableColumn id="1878" xr3:uid="{EFC62C30-CC45-41F1-A0AC-FDDB1339D652}" name="Column1859"/>
    <tableColumn id="1879" xr3:uid="{C2A7C196-2D95-4869-8E6D-7001C374B14D}" name="Column1860"/>
    <tableColumn id="1880" xr3:uid="{5AD3FCC9-5D84-460F-A92D-342ECC1A805B}" name="Column1861"/>
    <tableColumn id="1881" xr3:uid="{0658BBB1-772D-443E-BFE5-430736C9DC6B}" name="Column1862"/>
    <tableColumn id="1882" xr3:uid="{DF34BCE7-1B01-437A-A70F-EBF2A74FB913}" name="Column1863"/>
    <tableColumn id="1883" xr3:uid="{E78BE24B-42E1-4A61-AFBE-423A26A4B588}" name="Column1864"/>
    <tableColumn id="1884" xr3:uid="{A78C4D03-E82B-42FB-A116-7E074138D2E1}" name="Column1865"/>
    <tableColumn id="1885" xr3:uid="{79EB4257-D6B7-41C7-A976-1D0BE2D1E54A}" name="Column1866"/>
    <tableColumn id="1886" xr3:uid="{5FBE64CB-F573-4362-8118-FF4F80B71C47}" name="Column1867"/>
    <tableColumn id="1887" xr3:uid="{B4D0D098-1864-4142-B47B-90230B142509}" name="Column1868"/>
    <tableColumn id="1888" xr3:uid="{67991B36-F260-4F71-9AA8-42FC7C9A7EA6}" name="Column1869"/>
    <tableColumn id="1889" xr3:uid="{0AE7DCAC-B09A-42FA-B5CF-5DFC36B03FAE}" name="Column1870"/>
    <tableColumn id="1890" xr3:uid="{D0DB5F81-1945-472C-BB0F-D9E4904BF58E}" name="Column1871"/>
    <tableColumn id="1891" xr3:uid="{2846EF37-9CC9-496C-9721-06F00C2A61CD}" name="Column1872"/>
    <tableColumn id="1892" xr3:uid="{87C58EE3-2725-4A40-A134-EE8AD7B5057B}" name="Column1873"/>
    <tableColumn id="1893" xr3:uid="{C011E226-0845-47DE-BAFA-5D42AC91CE0E}" name="Column1874"/>
    <tableColumn id="1894" xr3:uid="{1D77F363-0A7F-4F50-9DE6-977707D4269C}" name="Column1875"/>
    <tableColumn id="1895" xr3:uid="{E23D60BC-FEA0-4A91-B355-F6676E2282A3}" name="Column1876"/>
    <tableColumn id="1896" xr3:uid="{80F90258-9966-46AE-B3FF-DD2135597A29}" name="Column1877"/>
    <tableColumn id="1897" xr3:uid="{8DD1C092-5EAA-4558-A1BC-B544F0EED153}" name="Column1878"/>
    <tableColumn id="1898" xr3:uid="{628B1FFC-3DAD-4C1E-B52F-137AFECA6A61}" name="Column1879"/>
    <tableColumn id="1899" xr3:uid="{F48D2030-C173-44A0-AFC2-1B078C21B22B}" name="Column1880"/>
    <tableColumn id="1900" xr3:uid="{69AFE5B8-C56A-415E-BEB3-5EBB1D198216}" name="Column1881"/>
    <tableColumn id="1901" xr3:uid="{59ACA577-9B73-4E8F-9D2E-5433D22AEBC3}" name="Column1882"/>
    <tableColumn id="1902" xr3:uid="{FA8255B0-18ED-4936-8249-4551DB6B68E8}" name="Column1883"/>
    <tableColumn id="1903" xr3:uid="{5FA0134C-C326-475F-A760-27F83EDD2F11}" name="Column1884"/>
    <tableColumn id="1904" xr3:uid="{BF203463-0E2C-453B-B313-C62B14A7EDC3}" name="Column1885"/>
    <tableColumn id="1905" xr3:uid="{D6878AF8-1E3E-4D77-ABD8-00F730ADCC85}" name="Column1886"/>
    <tableColumn id="1906" xr3:uid="{0B6A66F9-6B11-4AC9-AF1D-103E36F27B17}" name="Column1887"/>
    <tableColumn id="1907" xr3:uid="{B43428DA-62F0-41C3-8B94-99EB368968A6}" name="Column1888"/>
    <tableColumn id="1908" xr3:uid="{68108CD3-7146-4470-9E63-B94D81AA400E}" name="Column1889"/>
    <tableColumn id="1909" xr3:uid="{8450C189-028E-4DF5-8CB5-20CAF681D1D0}" name="Column1890"/>
    <tableColumn id="1910" xr3:uid="{5DC39DB0-F186-4E57-9C32-A83AED496872}" name="Column1891"/>
    <tableColumn id="1911" xr3:uid="{CA4FADB7-DD32-42A7-8F12-3055D24F42FC}" name="Column1892"/>
    <tableColumn id="1912" xr3:uid="{02AADABD-83F6-430C-B298-BCA8995233B7}" name="Column1893"/>
    <tableColumn id="1913" xr3:uid="{AA79E10A-8390-4DC0-97C9-3D40C81AF4E5}" name="Column1894"/>
    <tableColumn id="1914" xr3:uid="{78A1D127-E1D9-497F-B197-DD303B5140CB}" name="Column1895"/>
    <tableColumn id="1915" xr3:uid="{9655AC0C-D7FE-452B-853A-B84D38F094E6}" name="Column1896"/>
    <tableColumn id="1916" xr3:uid="{6708DFCA-3259-439E-879E-143739A1CD55}" name="Column1897"/>
    <tableColumn id="1917" xr3:uid="{166AFA93-51CB-4193-85C6-DDD06C5A1A2B}" name="Column1898"/>
    <tableColumn id="1918" xr3:uid="{14103AA2-5873-498D-813A-3956D179415C}" name="Column1899"/>
    <tableColumn id="1919" xr3:uid="{DCCE4A38-AC8F-4C4B-8396-DECBAA7316A4}" name="Column1900"/>
    <tableColumn id="1920" xr3:uid="{7089C4AF-C46C-4B8A-8EB0-FBA978F4D256}" name="Column1901"/>
    <tableColumn id="1921" xr3:uid="{A1F3725F-9B7D-456A-A7DC-FA3525F17670}" name="Column1902"/>
    <tableColumn id="1922" xr3:uid="{FBE86F80-9B5C-4C3C-8E73-628BF28CA7E6}" name="Column1903"/>
    <tableColumn id="1923" xr3:uid="{C302E796-A418-4CF0-A4D3-70F104B736FB}" name="Column1904"/>
    <tableColumn id="1924" xr3:uid="{35C810BF-33E0-4B6B-B6CB-24A5CF4BAB48}" name="Column1905"/>
    <tableColumn id="1925" xr3:uid="{4CFF868F-F149-48A7-BD2D-43C583F798BA}" name="Column1906"/>
    <tableColumn id="1926" xr3:uid="{F0147ACC-EE35-4AE2-B020-81ABA5B6C40A}" name="Column1907"/>
    <tableColumn id="1927" xr3:uid="{7401C50F-6D8A-4836-9EAC-B1AFE7EA2104}" name="Column1908"/>
    <tableColumn id="1928" xr3:uid="{DA8991B1-E00E-4F39-AE1F-B9EFDB11F904}" name="Column1909"/>
    <tableColumn id="1929" xr3:uid="{C04E1A67-2D9D-496E-97DF-2846CDC8D938}" name="Column1910"/>
    <tableColumn id="1930" xr3:uid="{826E71C1-4794-4728-905A-3DE15898A73C}" name="Column1911"/>
    <tableColumn id="1931" xr3:uid="{570F6D8C-E1BE-4FD2-941D-E8F93743AD63}" name="Column1912"/>
    <tableColumn id="1932" xr3:uid="{22AA393A-659E-4DF8-92C9-EA7113E5E7BC}" name="Column1913"/>
    <tableColumn id="1933" xr3:uid="{18807EF3-5F86-4DE9-9921-B868CA5E45FD}" name="Column1914"/>
    <tableColumn id="1934" xr3:uid="{72EFAD78-7ECB-4F5B-B729-66EEB63C64C9}" name="Column1915"/>
    <tableColumn id="1935" xr3:uid="{A2464F69-7253-4E9D-976D-006EA2BBC6B2}" name="Column1916"/>
    <tableColumn id="1936" xr3:uid="{7246B355-6956-4004-B79F-416F040C414D}" name="Column1917"/>
    <tableColumn id="1937" xr3:uid="{E048BCD1-9041-405A-89A2-D3D9F6D2FFE6}" name="Column1918"/>
    <tableColumn id="1938" xr3:uid="{3C863906-5AA6-4E13-899A-22FD8D2BDFEB}" name="Column1919"/>
    <tableColumn id="1939" xr3:uid="{E19DD134-4623-46E9-89DE-4DE3B5F008A3}" name="Column1920"/>
    <tableColumn id="1940" xr3:uid="{BDB0D1FD-9EBC-4EBA-893D-788D8D49D742}" name="Column1921"/>
    <tableColumn id="1941" xr3:uid="{0DA166AA-E4EC-4D37-A6F3-B97CE612AAD0}" name="Column1922"/>
    <tableColumn id="1942" xr3:uid="{302C4C0A-0019-4326-87C5-512EBBF0C0D5}" name="Column1923"/>
    <tableColumn id="1943" xr3:uid="{A78E3D78-B156-4D7E-B12B-877BD2EDEF9F}" name="Column1924"/>
    <tableColumn id="1944" xr3:uid="{5272030B-D16B-4512-B019-8213D9A83E13}" name="Column1925"/>
    <tableColumn id="1945" xr3:uid="{46EF255A-3EAE-47C2-A127-CFA51F64E86D}" name="Column1926"/>
    <tableColumn id="1946" xr3:uid="{970B93F6-D4D6-40AC-B947-1D07773907C0}" name="Column1927"/>
    <tableColumn id="1947" xr3:uid="{93A5AED2-17C3-4ED6-A3BE-481249627974}" name="Column1928"/>
    <tableColumn id="1948" xr3:uid="{EF9BB53B-C96C-4431-8CF8-C741EFCD8DEC}" name="Column1929"/>
    <tableColumn id="1949" xr3:uid="{8F3B37B1-D833-4614-A360-B516CC91C35F}" name="Column1930"/>
    <tableColumn id="1950" xr3:uid="{A77E8FFD-AC17-49B6-9D21-E2D4710E4CC6}" name="Column1931"/>
    <tableColumn id="1951" xr3:uid="{CA399F5D-C549-4833-B92A-8503FD1ABDFE}" name="Column1932"/>
    <tableColumn id="1952" xr3:uid="{CD674CDD-CF22-4EA2-9F73-D562BEB3E1D2}" name="Column1933"/>
    <tableColumn id="1953" xr3:uid="{8FBF99F4-5F86-4CE8-A76A-B72CBD5821BE}" name="Column1934"/>
    <tableColumn id="1954" xr3:uid="{A1D1179F-8E20-415F-A43D-08C83D56B1B4}" name="Column1935"/>
    <tableColumn id="1955" xr3:uid="{9E67D31B-0099-4D83-9805-B1FB39BE1FB4}" name="Column1936"/>
    <tableColumn id="1956" xr3:uid="{BB55E742-BD5B-4351-A31F-367604EDDC9E}" name="Column1937"/>
    <tableColumn id="1957" xr3:uid="{1B11746D-DE89-45BE-9F2D-569F34F81C7C}" name="Column1938"/>
    <tableColumn id="1958" xr3:uid="{051ABAF8-7F46-4C9B-8D3D-F52FA76288CB}" name="Column1939"/>
    <tableColumn id="1959" xr3:uid="{DBD3FA9C-BD24-4B7E-843B-AE395D702518}" name="Column1940"/>
    <tableColumn id="1960" xr3:uid="{7D566AE8-CA7A-49F1-B1A3-9DC9C230F0EA}" name="Column1941"/>
    <tableColumn id="1961" xr3:uid="{E3C3F0CB-D898-4B4E-B2FB-EFC73EB43B8A}" name="Column1942"/>
    <tableColumn id="1962" xr3:uid="{34A7ADC1-95D9-4E82-ACA7-79E8681EAEB7}" name="Column1943"/>
    <tableColumn id="1963" xr3:uid="{6809C1A7-BE37-40B4-AE52-195BE079C9A9}" name="Column1944"/>
    <tableColumn id="1964" xr3:uid="{34231885-6B50-4AFF-A5EE-117B315BDD1F}" name="Column1945"/>
    <tableColumn id="1965" xr3:uid="{9DCC4D31-35BB-4CB7-A4DA-4C4C0B1C6C2D}" name="Column1946"/>
    <tableColumn id="1966" xr3:uid="{C77D6ECC-1AC2-4568-BE72-3FA1C873D9F2}" name="Column1947"/>
    <tableColumn id="1967" xr3:uid="{C40F1D7E-EA83-40B2-BCEF-AD8B55EE611C}" name="Column1948"/>
    <tableColumn id="1968" xr3:uid="{69DE492E-C70D-4293-9323-9E927A02FDBE}" name="Column1949"/>
    <tableColumn id="1969" xr3:uid="{DB277256-2E40-4A6D-AA2A-95E25293BDA5}" name="Column1950"/>
    <tableColumn id="1970" xr3:uid="{46719143-8BED-427D-8CA9-97B9A52F0FCB}" name="Column1951"/>
    <tableColumn id="1971" xr3:uid="{D8E6F563-E035-4F94-A803-AC95A46A3730}" name="Column1952"/>
    <tableColumn id="1972" xr3:uid="{39F2A5D1-3CDD-4564-BB85-A631FAC31C44}" name="Column1953"/>
    <tableColumn id="1973" xr3:uid="{8C8E109A-4475-4F3D-8816-AFE8B7D152A8}" name="Column1954"/>
    <tableColumn id="1974" xr3:uid="{3D6463E2-70D9-4A11-97C2-5D4B17FB0974}" name="Column1955"/>
    <tableColumn id="1975" xr3:uid="{A8F61062-72BF-4212-8627-4603D1EA15A9}" name="Column1956"/>
    <tableColumn id="1976" xr3:uid="{69B85EC2-EC12-4A50-98D5-E55AB75900E0}" name="Column1957"/>
    <tableColumn id="1977" xr3:uid="{9C39F3D8-A422-4841-ACBF-1AC264B00652}" name="Column1958"/>
    <tableColumn id="1978" xr3:uid="{26A51079-0DCF-4E74-B4A9-E306A7A5CE6B}" name="Column1959"/>
    <tableColumn id="1979" xr3:uid="{C7C530A0-EDB8-4264-AAC3-0146AE555A88}" name="Column1960"/>
    <tableColumn id="1980" xr3:uid="{3196A3F8-4132-4ED4-BD73-587333920F6E}" name="Column1961"/>
    <tableColumn id="1981" xr3:uid="{0965585D-734B-4AF4-B8D7-58740DF50F4F}" name="Column1962"/>
    <tableColumn id="1982" xr3:uid="{E66B8C00-AE79-41F3-9EE4-AAF0BF122276}" name="Column1963"/>
    <tableColumn id="1983" xr3:uid="{0BBF0A90-1C88-4927-9E9E-1EC73AD6A77D}" name="Column1964"/>
    <tableColumn id="1984" xr3:uid="{3EBF21E9-64CB-4A55-8DE5-B1DA1617A74B}" name="Column1965"/>
    <tableColumn id="1985" xr3:uid="{EDC60E13-07C0-4178-A4B6-6C100EA5EF57}" name="Column1966"/>
    <tableColumn id="1986" xr3:uid="{56460CC0-D986-4284-9BD4-3B968107B37A}" name="Column1967"/>
    <tableColumn id="1987" xr3:uid="{EF91B219-BC05-4E30-9D9F-F175BFCE23A9}" name="Column1968"/>
    <tableColumn id="1988" xr3:uid="{744D8D45-4737-41FD-A931-EDEC3BB9C96C}" name="Column1969"/>
    <tableColumn id="1989" xr3:uid="{E217ADEA-C42A-4FC3-9550-8A936DA4155B}" name="Column1970"/>
    <tableColumn id="1990" xr3:uid="{580CAAA9-E4EF-453F-A804-69EB763CDAC4}" name="Column1971"/>
    <tableColumn id="1991" xr3:uid="{7A346FE1-7DDD-4CC0-B664-0BEC2C666EC4}" name="Column1972"/>
    <tableColumn id="1992" xr3:uid="{04262636-EFB4-4C86-9548-013A4E5B0FBB}" name="Column1973"/>
    <tableColumn id="1993" xr3:uid="{2E5DC0D5-54AB-4B0D-ACA9-B36EC902FB2C}" name="Column1974"/>
    <tableColumn id="1994" xr3:uid="{47B84D1D-65ED-4CCE-8283-61C665396A72}" name="Column1975"/>
    <tableColumn id="1995" xr3:uid="{0BDBEBDD-F47D-4E40-AFBF-FC136BBEF98D}" name="Column1976"/>
    <tableColumn id="1996" xr3:uid="{ED578735-5428-4C5A-93BC-C0C0CE5BF713}" name="Column1977"/>
    <tableColumn id="1997" xr3:uid="{83D15010-C48E-41D6-B3C4-144902F48770}" name="Column1978"/>
    <tableColumn id="1998" xr3:uid="{12CC476B-5839-40E0-BE74-112116AA4CB9}" name="Column1979"/>
    <tableColumn id="1999" xr3:uid="{773655C3-20EA-4D68-8577-FB977B2FCC43}" name="Column1980"/>
    <tableColumn id="2000" xr3:uid="{017F1A58-DD9D-4B83-900F-7815055D9BC0}" name="Column1981"/>
    <tableColumn id="2001" xr3:uid="{39C13F7C-1290-4A42-9FDF-7175BBB2894F}" name="Column1982"/>
    <tableColumn id="2002" xr3:uid="{61DEC783-22FB-4745-A33E-3B4BA71234F3}" name="Column1983"/>
    <tableColumn id="2003" xr3:uid="{0A445A34-799E-4DCD-B67D-60C29236055B}" name="Column1984"/>
    <tableColumn id="2004" xr3:uid="{B8364754-E62D-43CD-8C6A-44196AAE3798}" name="Column1985"/>
    <tableColumn id="2005" xr3:uid="{2AA298EA-AC2D-4A49-BACD-7E67115A5434}" name="Column1986"/>
    <tableColumn id="2006" xr3:uid="{10773E73-DBC3-4300-A667-28171F4E08DF}" name="Column1987"/>
    <tableColumn id="2007" xr3:uid="{BBC14301-F7D2-4BC5-A81B-14253573E33E}" name="Column1988"/>
    <tableColumn id="2008" xr3:uid="{97AAA491-B0EB-4DB9-8744-3520A1F1AAED}" name="Column1989"/>
    <tableColumn id="2009" xr3:uid="{58D5B9BA-A1AB-4853-956E-8889182D87EA}" name="Column1990"/>
    <tableColumn id="2010" xr3:uid="{C3EDDF61-F6AF-4BDB-B53A-A3CA8EFC3C76}" name="Column1991"/>
    <tableColumn id="2011" xr3:uid="{00A64C58-58D7-4991-A03D-0616D1C9F1DC}" name="Column1992"/>
    <tableColumn id="2012" xr3:uid="{A7C6D4AD-79FF-478C-A9A3-E306E4E935E2}" name="Column1993"/>
    <tableColumn id="2013" xr3:uid="{2DE6B9B5-E47C-4AF6-BBDB-C413127E045D}" name="Column1994"/>
    <tableColumn id="2014" xr3:uid="{27792A85-C4A2-4D4A-BCEF-9AAA907BACFE}" name="Column1995"/>
    <tableColumn id="2015" xr3:uid="{54B0737D-8462-4949-9B13-0BAC1D027445}" name="Column1996"/>
    <tableColumn id="2016" xr3:uid="{AD050DCB-27A4-4128-9F8E-4AD586955387}" name="Column1997"/>
    <tableColumn id="2017" xr3:uid="{AD7C355B-5D61-4DA0-AFDE-54956504B211}" name="Column1998"/>
    <tableColumn id="2018" xr3:uid="{C1D6708F-3AE4-48B2-B4EE-98DCB1C4DEA8}" name="Column1999"/>
    <tableColumn id="2019" xr3:uid="{2B7EFEA0-B33E-4001-9468-A9FE170FDCEF}" name="Column2000"/>
    <tableColumn id="2020" xr3:uid="{BC151462-3E44-4569-A5DB-2384B7F0E781}" name="Column2001"/>
    <tableColumn id="2021" xr3:uid="{9AA434D4-DBCA-4142-B42A-58285504A6E2}" name="Column2002"/>
    <tableColumn id="2022" xr3:uid="{87EE0F6D-856B-477D-910F-1C6B153AEF97}" name="Column2003"/>
    <tableColumn id="2023" xr3:uid="{3F004E1F-DD53-4EDE-A721-7D3218F93483}" name="Column2004"/>
    <tableColumn id="2024" xr3:uid="{C410939F-C39C-4564-BE42-5356D66DC237}" name="Column2005"/>
    <tableColumn id="2025" xr3:uid="{4F69CFD7-48EB-4F51-A3EF-C17BBC1C362A}" name="Column2006"/>
    <tableColumn id="2026" xr3:uid="{542AEDAF-592C-4F74-AC26-3F565F3EE2F6}" name="Column2007"/>
    <tableColumn id="2027" xr3:uid="{9BA24A13-4AA3-4F41-B2C4-14C9604FDFCC}" name="Column2008"/>
    <tableColumn id="2028" xr3:uid="{E9818B53-F554-4B27-93E1-9286C494C0DB}" name="Column2009"/>
    <tableColumn id="2029" xr3:uid="{7A7F5DDB-938E-4F32-B943-756B88EC2364}" name="Column2010"/>
    <tableColumn id="2030" xr3:uid="{405CC3A6-B0CA-4CD7-AFDA-3EEC770FC988}" name="Column2011"/>
    <tableColumn id="2031" xr3:uid="{3B921E2E-BD97-45F9-84B7-7689A2B0F3AE}" name="Column2012"/>
    <tableColumn id="2032" xr3:uid="{D224BAC9-9861-445C-B0E3-D7CA65263567}" name="Column2013"/>
    <tableColumn id="2033" xr3:uid="{CF89B6D0-08D6-4DD8-B0A0-59257F973F8C}" name="Column2014"/>
    <tableColumn id="2034" xr3:uid="{1A97718C-2DCE-4593-8EA5-6C2FFD2DD3A1}" name="Column2015"/>
    <tableColumn id="2035" xr3:uid="{B63A6D38-B14B-4794-85BB-17D028BDC53D}" name="Column2016"/>
    <tableColumn id="2036" xr3:uid="{926C0953-A176-4B6C-ACD1-9B23B0894685}" name="Column2017"/>
    <tableColumn id="2037" xr3:uid="{B8577FC8-02C4-4514-AE98-BFEEFCC69AF1}" name="Column2018"/>
    <tableColumn id="2038" xr3:uid="{5AC52A4B-391C-4D2E-86BB-11AB9EEEEB8E}" name="Column2019"/>
    <tableColumn id="2039" xr3:uid="{1D5A95DE-6954-4F6D-89EE-24B0658B94D7}" name="Column2020"/>
    <tableColumn id="2040" xr3:uid="{B30E715B-EE26-4968-BC36-4F3047556D3D}" name="Column2021"/>
    <tableColumn id="2041" xr3:uid="{82352D0D-C9C3-4EF4-A160-D0E62EFD7E1F}" name="Column2022"/>
    <tableColumn id="2042" xr3:uid="{266E33D8-FA14-4CA5-86DC-F1BC006BB03E}" name="Column2023"/>
    <tableColumn id="2043" xr3:uid="{87FE6571-E3E6-4978-AE5B-221C006F01E8}" name="Column2024"/>
    <tableColumn id="2044" xr3:uid="{F8B28929-94D6-4440-BDB0-226D6315FA87}" name="Column2025"/>
    <tableColumn id="2045" xr3:uid="{AC3270D9-7862-42AB-B13D-A84E608432E7}" name="Column2026"/>
    <tableColumn id="2046" xr3:uid="{94686F67-9591-46BB-8BB3-F445E5AA8834}" name="Column2027"/>
    <tableColumn id="2047" xr3:uid="{8E03A833-8D82-4839-A46D-5BC1FF1BAFC0}" name="Column2028"/>
    <tableColumn id="2048" xr3:uid="{16BF4D6A-17F1-4E60-9FBC-0EB6284E2B75}" name="Column2029"/>
    <tableColumn id="2049" xr3:uid="{CEE8924B-3E22-4F46-ADAC-5D2277043D17}" name="Column2030"/>
    <tableColumn id="2050" xr3:uid="{CB96F6AA-2AE6-47E0-8A57-C0C67BA0D4F9}" name="Column2031"/>
    <tableColumn id="2051" xr3:uid="{492FCD91-8AD4-4557-9A41-66241555D10F}" name="Column2032"/>
    <tableColumn id="2052" xr3:uid="{D5D7E501-4206-46A6-AB5B-C1F9BA091CC1}" name="Column2033"/>
    <tableColumn id="2053" xr3:uid="{BF039442-5FD8-4D71-9F85-3E76DD9F4A76}" name="Column2034"/>
    <tableColumn id="2054" xr3:uid="{ACA4A78F-D189-44DE-A6D3-7F3D3A71569F}" name="Column2035"/>
    <tableColumn id="2055" xr3:uid="{89EA8491-EADB-4A5F-86B8-3C9232803B52}" name="Column2036"/>
    <tableColumn id="2056" xr3:uid="{425D5DC2-67A3-4133-952B-B65C42439A19}" name="Column2037"/>
    <tableColumn id="2057" xr3:uid="{37F174C3-9E99-455A-88CC-CCB01554FDE3}" name="Column2038"/>
    <tableColumn id="2058" xr3:uid="{F4B286D9-A4B6-4E77-99A1-EDEE41E6135C}" name="Column2039"/>
    <tableColumn id="2059" xr3:uid="{97D2FA2D-831D-43EF-8E48-2C6294633671}" name="Column2040"/>
    <tableColumn id="2060" xr3:uid="{C578170F-26A0-4923-94AB-2F5D01FAFC10}" name="Column2041"/>
    <tableColumn id="2061" xr3:uid="{4BEEA14D-C81D-4755-8DBE-CA23B2E033E7}" name="Column2042"/>
    <tableColumn id="2062" xr3:uid="{25D1B074-181D-46E8-8BE1-5DD3D3F19D44}" name="Column2043"/>
    <tableColumn id="2063" xr3:uid="{713950AC-6E40-40BB-B084-8CB7A12BAFB5}" name="Column2044"/>
    <tableColumn id="2064" xr3:uid="{929187B5-01DB-458B-BCFD-D7CA2B81DF93}" name="Column2045"/>
    <tableColumn id="2065" xr3:uid="{B505FE28-3237-4726-9518-C7FB6F3A7972}" name="Column2046"/>
    <tableColumn id="2066" xr3:uid="{AA197934-73FB-4FB3-A738-80F67E797D59}" name="Column2047"/>
    <tableColumn id="2067" xr3:uid="{81FB2EB9-4DD2-4AC0-989D-3C76B219720B}" name="Column2048"/>
    <tableColumn id="2068" xr3:uid="{9D339211-14EB-4DCD-8C41-254D293AA641}" name="Column2049"/>
    <tableColumn id="2069" xr3:uid="{BF5CB597-B36C-4B78-901C-13C8B3D00AFE}" name="Column2050"/>
    <tableColumn id="2070" xr3:uid="{22BDC841-F10E-4AF6-BB59-88C1F0290563}" name="Column2051"/>
    <tableColumn id="2071" xr3:uid="{BB0EB25F-C1AC-477D-9B79-40B50B03FCA9}" name="Column2052"/>
    <tableColumn id="2072" xr3:uid="{4CA64694-D976-4446-B2E1-37C6319647ED}" name="Column2053"/>
    <tableColumn id="2073" xr3:uid="{1D315C06-D4F3-463F-B660-B3A2B59EB934}" name="Column2054"/>
    <tableColumn id="2074" xr3:uid="{E22DD275-ED25-4826-859E-83EE7BA5C737}" name="Column2055"/>
    <tableColumn id="2075" xr3:uid="{C77579A5-E243-4154-975C-303F2C85D685}" name="Column2056"/>
    <tableColumn id="2076" xr3:uid="{81D08FF8-EB4C-4BD0-9883-2CA7A7A88AD2}" name="Column2057"/>
    <tableColumn id="2077" xr3:uid="{99E85649-6C44-4550-93FC-0D0609BAE49E}" name="Column2058"/>
    <tableColumn id="2078" xr3:uid="{88AB592B-04DF-4FF5-A9BB-8C78F38E8D88}" name="Column2059"/>
    <tableColumn id="2079" xr3:uid="{B15093F5-AF54-40C7-9BC1-0F2F3EE533DD}" name="Column2060"/>
    <tableColumn id="2080" xr3:uid="{B0A8F1AA-1E46-4B77-A48D-87F91923DFB0}" name="Column2061"/>
    <tableColumn id="2081" xr3:uid="{A60636C5-2720-45B8-A804-DDF32A80F045}" name="Column2062"/>
    <tableColumn id="2082" xr3:uid="{2F7A1436-816C-41AB-B737-0AADE39FEEC8}" name="Column2063"/>
    <tableColumn id="2083" xr3:uid="{5EE2E954-FA22-4394-B6AB-4F47AC6E07E0}" name="Column2064"/>
    <tableColumn id="2084" xr3:uid="{671FECC6-CAE9-48D9-9D54-3EFF931D7C4E}" name="Column2065"/>
    <tableColumn id="2085" xr3:uid="{B441D6BA-D975-4030-B8CC-1EBEAC18DCBD}" name="Column2066"/>
    <tableColumn id="2086" xr3:uid="{8A09CA8C-6AD8-473E-9217-AA00FD747C27}" name="Column2067"/>
    <tableColumn id="2087" xr3:uid="{1116CB61-FE6D-4EA8-975C-8C7E752FDC81}" name="Column2068"/>
    <tableColumn id="2088" xr3:uid="{B83E8FB1-E81E-4F62-8B90-BD5F78C1B7D4}" name="Column2069"/>
    <tableColumn id="2089" xr3:uid="{1F7B9D17-846B-42F6-9BB9-F5F92ED4CFEA}" name="Column2070"/>
    <tableColumn id="2090" xr3:uid="{E34E4844-3450-4D1E-86FD-77F65E82B933}" name="Column2071"/>
    <tableColumn id="2091" xr3:uid="{B2707D27-5701-4EF7-8747-DE826404848E}" name="Column2072"/>
    <tableColumn id="2092" xr3:uid="{8AE773F3-CC8A-4E90-8C9D-36D427554F35}" name="Column2073"/>
    <tableColumn id="2093" xr3:uid="{DD55DE04-45BC-427F-A0A0-92636FDB0E19}" name="Column2074"/>
    <tableColumn id="2094" xr3:uid="{C2B9469A-E5E0-4F9C-BAD1-875719BED102}" name="Column2075"/>
    <tableColumn id="2095" xr3:uid="{16A29C26-FA58-490D-851C-0F7B04C8DAC6}" name="Column2076"/>
    <tableColumn id="2096" xr3:uid="{2C4295B8-E0AE-4BEE-B174-DF5365693790}" name="Column2077"/>
    <tableColumn id="2097" xr3:uid="{3ECE388A-91B0-4C12-8DAA-457148DD1123}" name="Column2078"/>
    <tableColumn id="2098" xr3:uid="{CD6B27C7-85C4-4667-BC6D-29E197180CCD}" name="Column2079"/>
    <tableColumn id="2099" xr3:uid="{99C84B5F-2AF7-4D3B-8C4D-DC51A1F504C2}" name="Column2080"/>
    <tableColumn id="2100" xr3:uid="{2DA5609C-86E1-40CD-8DD8-30949017FA80}" name="Column2081"/>
    <tableColumn id="2101" xr3:uid="{BD91E7DE-1C19-433B-B2B5-4D0BEA865700}" name="Column2082"/>
    <tableColumn id="2102" xr3:uid="{B38C5BB6-CE60-40E3-947C-8A2384B8FD34}" name="Column2083"/>
    <tableColumn id="2103" xr3:uid="{F5390B22-418D-4F48-BA48-DFFB07516431}" name="Column2084"/>
    <tableColumn id="2104" xr3:uid="{795201C4-A3A8-4EF8-9902-EAFF84046B20}" name="Column2085"/>
    <tableColumn id="2105" xr3:uid="{1B64338D-CB4A-4C8E-87D5-2C280D9B0AD0}" name="Column2086"/>
    <tableColumn id="2106" xr3:uid="{5C563CCA-C2BF-4F73-A2CA-C6A247148419}" name="Column2087"/>
    <tableColumn id="2107" xr3:uid="{F6B572CA-8886-41E8-9160-0AD6A883716E}" name="Column2088"/>
    <tableColumn id="2108" xr3:uid="{C35CB786-7ABA-4D86-942C-7DE938ACE662}" name="Column2089"/>
    <tableColumn id="2109" xr3:uid="{54A160E8-350F-449B-AF8B-6626DDA887BB}" name="Column2090"/>
    <tableColumn id="2110" xr3:uid="{F1B41E86-AFF9-440D-9A0F-04A19AB9EB5E}" name="Column2091"/>
    <tableColumn id="2111" xr3:uid="{212581DF-ACA9-466B-95AB-B08160BA3418}" name="Column2092"/>
    <tableColumn id="2112" xr3:uid="{893A792B-F837-43AF-86E2-53DB5CE5964D}" name="Column2093"/>
    <tableColumn id="2113" xr3:uid="{34827458-7226-4D70-8BCE-9FD0F72E10DF}" name="Column2094"/>
    <tableColumn id="2114" xr3:uid="{5CA7C170-11F3-4CAE-9994-23B3A6317748}" name="Column2095"/>
    <tableColumn id="2115" xr3:uid="{16984FFA-502B-4E78-9866-0A5F375D7AE6}" name="Column2096"/>
    <tableColumn id="2116" xr3:uid="{2B814DB6-757E-4053-9D60-6917D52C84F4}" name="Column2097"/>
    <tableColumn id="2117" xr3:uid="{59098AD5-9D51-426C-990C-8AC262351526}" name="Column2098"/>
    <tableColumn id="2118" xr3:uid="{A77305D9-648A-4EB3-B572-27B26978D986}" name="Column2099"/>
    <tableColumn id="2119" xr3:uid="{256FD264-9809-47EE-B379-00C81ED214B2}" name="Column2100"/>
    <tableColumn id="2120" xr3:uid="{CD65F7D0-6378-4090-B053-6E1320D4217F}" name="Column2101"/>
    <tableColumn id="2121" xr3:uid="{FA761C87-1DF6-4C20-ACA5-61A0D6A5620A}" name="Column2102"/>
    <tableColumn id="2122" xr3:uid="{3B6BACE3-6D2B-44DF-AAC6-26B7DE4498C1}" name="Column2103"/>
    <tableColumn id="2123" xr3:uid="{06B03BA1-B1E8-4AEA-B965-CBA261D5A2BD}" name="Column2104"/>
    <tableColumn id="2124" xr3:uid="{CA825397-0A0E-45BC-9358-AC4BEACF06E4}" name="Column2105"/>
    <tableColumn id="2125" xr3:uid="{80764B5A-E5A0-4D92-9560-7EF406DFAD08}" name="Column2106"/>
    <tableColumn id="2126" xr3:uid="{2403B7C4-A44D-4EA4-9320-C52FE56129E6}" name="Column2107"/>
    <tableColumn id="2127" xr3:uid="{951649D1-269B-42E0-A3B6-0A0D0AABF6F8}" name="Column2108"/>
    <tableColumn id="2128" xr3:uid="{92138E0D-DBF4-4955-A3BD-E2C55BEA1162}" name="Column2109"/>
    <tableColumn id="2129" xr3:uid="{8FCA5A07-A7BB-48F2-AC35-338F5F803023}" name="Column2110"/>
    <tableColumn id="2130" xr3:uid="{4C3D84D9-30A8-4A40-A0CA-B5AF8B910B14}" name="Column2111"/>
    <tableColumn id="2131" xr3:uid="{6F50B8CA-A166-45DF-BC8A-030C6F8A0A3B}" name="Column2112"/>
    <tableColumn id="2132" xr3:uid="{3F41FCF6-8DE8-4B5B-A650-E41139BA9B92}" name="Column2113"/>
    <tableColumn id="2133" xr3:uid="{C50765E1-D45A-4C42-A9A6-C7679036C1FE}" name="Column2114"/>
    <tableColumn id="2134" xr3:uid="{F97F1CAC-8216-4849-A4D6-BD6298E43685}" name="Column2115"/>
    <tableColumn id="2135" xr3:uid="{728C9513-FE50-43A9-9453-23876C9620B0}" name="Column2116"/>
    <tableColumn id="2136" xr3:uid="{854C8B2D-C359-469F-9432-5D712D41E2D4}" name="Column2117"/>
    <tableColumn id="2137" xr3:uid="{45F37F3A-EBBC-4B0D-8A09-1E366A58137B}" name="Column2118"/>
    <tableColumn id="2138" xr3:uid="{9D9BE986-6999-4DFF-BD3E-37338361C383}" name="Column2119"/>
    <tableColumn id="2139" xr3:uid="{C5F97F79-BB83-4A40-AFEB-E9FAA1DF64A6}" name="Column2120"/>
    <tableColumn id="2140" xr3:uid="{C6BE8BB0-A599-43AE-99D0-6AC70C2958D7}" name="Column2121"/>
    <tableColumn id="2141" xr3:uid="{C5EDD1AB-6174-47C4-BD41-33FEE909F426}" name="Column2122"/>
    <tableColumn id="2142" xr3:uid="{BBC60563-5FF1-4068-BD74-F432C53F5989}" name="Column2123"/>
    <tableColumn id="2143" xr3:uid="{7163CBD8-3EFE-4128-8375-471560F3605E}" name="Column2124"/>
    <tableColumn id="2144" xr3:uid="{CA9B68F1-8058-4E1D-A980-8AC0B19F2355}" name="Column2125"/>
    <tableColumn id="2145" xr3:uid="{29C651E6-EEC3-4EBA-8518-0226CB4FD7EE}" name="Column2126"/>
    <tableColumn id="2146" xr3:uid="{F14F2378-DF4C-410E-91C6-4B2BBC02814C}" name="Column2127"/>
    <tableColumn id="2147" xr3:uid="{A348674E-9B1D-4584-95E1-9E7E75ED0350}" name="Column2128"/>
    <tableColumn id="2148" xr3:uid="{D1976237-D91F-403D-8A65-67694DB52A2C}" name="Column2129"/>
    <tableColumn id="2149" xr3:uid="{C2873B31-040F-4FC9-BFF6-4D44113266F6}" name="Column2130"/>
    <tableColumn id="2150" xr3:uid="{C5B0E8C1-A888-4F9E-8F5A-8BAE002DD69A}" name="Column2131"/>
    <tableColumn id="2151" xr3:uid="{970E2B4F-9733-4021-87AE-B78DF4DEA173}" name="Column2132"/>
    <tableColumn id="2152" xr3:uid="{6A25F2EE-8314-4453-A2A4-2542B3AD6747}" name="Column2133"/>
    <tableColumn id="2153" xr3:uid="{013E9AFC-023D-4CBA-BC78-34A757328A9E}" name="Column2134"/>
    <tableColumn id="2154" xr3:uid="{11DCBCCC-C53C-4F6A-B606-9CABC2283DA6}" name="Column2135"/>
    <tableColumn id="2155" xr3:uid="{FE845DFF-7E5F-4198-B3B2-A9731BD30C9A}" name="Column2136"/>
    <tableColumn id="2156" xr3:uid="{1B381061-3221-4BBB-AB13-F075EEDC1FB3}" name="Column2137"/>
    <tableColumn id="2157" xr3:uid="{5563CBDC-B7A1-4E51-8E85-25876B94068E}" name="Column2138"/>
    <tableColumn id="2158" xr3:uid="{1BC14666-09FF-4EF0-9EED-748FA19A96BF}" name="Column2139"/>
    <tableColumn id="2159" xr3:uid="{73151912-5F09-4811-BC75-66084EC9CEFE}" name="Column2140"/>
    <tableColumn id="2160" xr3:uid="{EA718398-F5E5-4BAF-849D-D557D2EAAF04}" name="Column2141"/>
    <tableColumn id="2161" xr3:uid="{B93901E7-7FF7-4425-9A70-8D5DD929CF26}" name="Column2142"/>
    <tableColumn id="2162" xr3:uid="{9B1ACF4A-9BDE-4A05-B61E-EA31D8324FEA}" name="Column2143"/>
    <tableColumn id="2163" xr3:uid="{2B1366FD-737D-46E6-92F5-AA7D261589C6}" name="Column2144"/>
    <tableColumn id="2164" xr3:uid="{CCE39F92-1681-4490-A778-70A6C9ABECD4}" name="Column2145"/>
    <tableColumn id="2165" xr3:uid="{49E10703-3A05-4350-BBC2-FF8538CC6910}" name="Column2146"/>
    <tableColumn id="2166" xr3:uid="{35472E98-3677-45D1-9DAE-71EBD3935779}" name="Column2147"/>
    <tableColumn id="2167" xr3:uid="{6C5743FF-3989-4535-A740-3C9593B5E8CC}" name="Column2148"/>
    <tableColumn id="2168" xr3:uid="{6A222B0D-7266-44C0-92FF-89A25D496822}" name="Column2149"/>
    <tableColumn id="2169" xr3:uid="{4CD7278F-F5F2-40E1-B38B-98CEBD78633E}" name="Column2150"/>
    <tableColumn id="2170" xr3:uid="{6D88367D-28DF-4F59-ADE8-965FC1537A5B}" name="Column2151"/>
    <tableColumn id="2171" xr3:uid="{7434CB00-47B0-4233-B556-89E8B382C187}" name="Column2152"/>
    <tableColumn id="2172" xr3:uid="{9E2949B7-FF89-4B85-BDB5-C7467CB2EB28}" name="Column2153"/>
    <tableColumn id="2173" xr3:uid="{A000AF89-15DE-4B53-A0A1-D116BAC61A3F}" name="Column2154"/>
    <tableColumn id="2174" xr3:uid="{0729C572-33BB-4AF4-812C-665A4B575549}" name="Column2155"/>
    <tableColumn id="2175" xr3:uid="{34495651-E353-4AE2-9B56-2DB670892763}" name="Column2156"/>
    <tableColumn id="2176" xr3:uid="{590B9E80-066F-4FD4-A324-5EE1CE770710}" name="Column2157"/>
    <tableColumn id="2177" xr3:uid="{95A65874-6E20-4319-A614-B89399531E95}" name="Column2158"/>
    <tableColumn id="2178" xr3:uid="{2441596B-8ED6-42DE-B48A-0481BD5724D9}" name="Column2159"/>
    <tableColumn id="2179" xr3:uid="{58B5667A-6258-4282-ABA1-B6960ACE435B}" name="Column2160"/>
    <tableColumn id="2180" xr3:uid="{0988DAE0-5635-44D2-8EC0-FDED8DB2C83B}" name="Column2161"/>
    <tableColumn id="2181" xr3:uid="{00A38B80-A3FC-4B69-B901-EBF836AF6ED3}" name="Column2162"/>
    <tableColumn id="2182" xr3:uid="{32C9EABF-058A-4A71-B332-341591DE9752}" name="Column2163"/>
    <tableColumn id="2183" xr3:uid="{EC3FCB89-B988-41CE-A0B4-46D1A7CD8087}" name="Column2164"/>
    <tableColumn id="2184" xr3:uid="{5A0C71A6-E777-42AA-ACC8-0B8132B7B123}" name="Column2165"/>
    <tableColumn id="2185" xr3:uid="{6782F17A-D716-486B-B810-2EC8938C6AC2}" name="Column2166"/>
    <tableColumn id="2186" xr3:uid="{5B41AA6D-39C8-4829-B738-CD6F780FE449}" name="Column2167"/>
    <tableColumn id="2187" xr3:uid="{FEAD288C-378D-43C9-9A3E-EF54CE424A44}" name="Column2168"/>
    <tableColumn id="2188" xr3:uid="{3AECF575-C3CE-4118-A386-B25DFDB16EFD}" name="Column2169"/>
    <tableColumn id="2189" xr3:uid="{00E28CA1-00AF-4ED4-911C-47D9685EB0A0}" name="Column2170"/>
    <tableColumn id="2190" xr3:uid="{8AEBB8A5-20BD-4003-95B1-FB09876FAD73}" name="Column2171"/>
    <tableColumn id="2191" xr3:uid="{414A3231-4CE1-4517-A79B-EC3A1F5C48B5}" name="Column2172"/>
    <tableColumn id="2192" xr3:uid="{8182A633-7D59-4EB4-B2AC-22457B5FFBA6}" name="Column2173"/>
    <tableColumn id="2193" xr3:uid="{61BF26EC-CF38-4D76-B2BA-77231EBCB947}" name="Column2174"/>
    <tableColumn id="2194" xr3:uid="{89E55F34-2D24-4055-9482-DD6E5BE92875}" name="Column2175"/>
    <tableColumn id="2195" xr3:uid="{D192FCBF-BBDD-492C-81F3-E1CF8E3CBF4C}" name="Column2176"/>
    <tableColumn id="2196" xr3:uid="{93C13232-B262-46F1-B671-0BE7EEFE482F}" name="Column2177"/>
    <tableColumn id="2197" xr3:uid="{20B488E0-49C1-46C7-A1FD-B0F0E4DC22C1}" name="Column2178"/>
    <tableColumn id="2198" xr3:uid="{FE9A3C74-AAC0-48DC-A8B5-6CFCBCEFB420}" name="Column2179"/>
    <tableColumn id="2199" xr3:uid="{DF8DEB2A-AAC5-4F90-B732-04D85F7FD8E4}" name="Column2180"/>
    <tableColumn id="2200" xr3:uid="{48A654D1-7752-435A-830C-3FCEF5633768}" name="Column2181"/>
    <tableColumn id="2201" xr3:uid="{1C887AA6-2F95-4D4E-9D20-B552679C232E}" name="Column2182"/>
    <tableColumn id="2202" xr3:uid="{B609EE02-C421-424D-8045-B861AD1E00FF}" name="Column2183"/>
    <tableColumn id="2203" xr3:uid="{DE99200E-089E-4060-A5FF-607FAC7340B8}" name="Column2184"/>
    <tableColumn id="2204" xr3:uid="{ABD88D3F-53BB-4C23-9D16-8DC9043C129E}" name="Column2185"/>
    <tableColumn id="2205" xr3:uid="{F2524BBA-A97F-423D-904C-398249FDC9E8}" name="Column2186"/>
    <tableColumn id="2206" xr3:uid="{E3FE9CA9-C2D1-451B-8010-CCC420C906F6}" name="Column2187"/>
    <tableColumn id="2207" xr3:uid="{350B47FA-08FF-4DEC-B90E-4552B0FB59FD}" name="Column2188"/>
    <tableColumn id="2208" xr3:uid="{514C6DC4-D5AD-4FA9-8F83-660F5B83A0B6}" name="Column2189"/>
    <tableColumn id="2209" xr3:uid="{D2AB6192-A180-41F5-BFB4-432EEE2C4C63}" name="Column2190"/>
    <tableColumn id="2210" xr3:uid="{792B91CC-D81F-49E7-AAF8-FC5F73065A9E}" name="Column2191"/>
    <tableColumn id="2211" xr3:uid="{70C17ACF-1792-40DC-AE2F-991CDF80125B}" name="Column2192"/>
    <tableColumn id="2212" xr3:uid="{9C22331E-F202-47B0-AAB8-F346A83E9BAC}" name="Column2193"/>
    <tableColumn id="2213" xr3:uid="{C8A74E6F-463F-49BA-8BAB-AA1AF822BD99}" name="Column2194"/>
    <tableColumn id="2214" xr3:uid="{87AF5E4B-5259-4605-9F15-910F09B20F85}" name="Column2195"/>
    <tableColumn id="2215" xr3:uid="{B823A0AE-77F6-44A7-A01B-D84A8E55D42E}" name="Column2196"/>
    <tableColumn id="2216" xr3:uid="{BF8D2199-50E0-4E89-A7E2-4D2BA1DF6922}" name="Column2197"/>
    <tableColumn id="2217" xr3:uid="{8060382B-20C4-4D8C-9039-87D0841946A8}" name="Column2198"/>
    <tableColumn id="2218" xr3:uid="{598CD5B1-00E0-4862-A246-4A6CEA13BF34}" name="Column2199"/>
    <tableColumn id="2219" xr3:uid="{0A4629D5-8875-49D0-915B-EC0332F2B73F}" name="Column2200"/>
    <tableColumn id="2220" xr3:uid="{656000DD-18A9-4F73-BE18-83DEA6175322}" name="Column2201"/>
    <tableColumn id="2221" xr3:uid="{316C1723-F745-4797-8616-C24168A63C4D}" name="Column2202"/>
    <tableColumn id="2222" xr3:uid="{C5619FCE-08BF-46E6-B887-ECBCE636B5A0}" name="Column2203"/>
    <tableColumn id="2223" xr3:uid="{5AD10D10-572E-4CB2-9099-ABFE2E622D0D}" name="Column2204"/>
    <tableColumn id="2224" xr3:uid="{8DE5434A-2BA9-4A18-9005-0318E8992FC3}" name="Column2205"/>
    <tableColumn id="2225" xr3:uid="{FD5A7712-C8ED-4265-A323-5FC96F5202C6}" name="Column2206"/>
    <tableColumn id="2226" xr3:uid="{2455CB33-6648-422D-97DA-96575F9EAC38}" name="Column2207"/>
    <tableColumn id="2227" xr3:uid="{D55CCE9B-F1A5-4431-B427-7B40EBCBDB2E}" name="Column2208"/>
    <tableColumn id="2228" xr3:uid="{87F02BA6-8D66-4CC6-92F2-1F2082ADE267}" name="Column2209"/>
    <tableColumn id="2229" xr3:uid="{9C7D9CAA-B67B-462B-A877-525FEE2AC9B6}" name="Column2210"/>
    <tableColumn id="2230" xr3:uid="{2456DFEA-F39B-409D-A497-D939B3F42612}" name="Column2211"/>
    <tableColumn id="2231" xr3:uid="{61336536-C3ED-47DB-A830-1C755D60C081}" name="Column2212"/>
    <tableColumn id="2232" xr3:uid="{3CBAFA7A-678B-4BD5-9C68-E5A7CCBB2FC7}" name="Column2213"/>
    <tableColumn id="2233" xr3:uid="{CC0D31AE-C864-4B2F-AD15-9740014934D1}" name="Column2214"/>
    <tableColumn id="2234" xr3:uid="{75FD5D4F-4C43-4F6D-BAA0-156B12F3E9E9}" name="Column2215"/>
    <tableColumn id="2235" xr3:uid="{2C497487-6952-4CF8-9BDF-D05E5043F674}" name="Column2216"/>
    <tableColumn id="2236" xr3:uid="{4B9039F6-C7FA-46F0-831F-192AD9BAF9C0}" name="Column2217"/>
    <tableColumn id="2237" xr3:uid="{713F2FDA-8021-4334-8EE3-D45A301DE447}" name="Column2218"/>
    <tableColumn id="2238" xr3:uid="{4FFBEC32-D808-49B1-AE73-49D3F27DAA01}" name="Column2219"/>
    <tableColumn id="2239" xr3:uid="{26B29E7A-E23D-49FC-9192-6B380F26CCBA}" name="Column2220"/>
    <tableColumn id="2240" xr3:uid="{3814658C-BD79-4F50-9B04-7243F6142886}" name="Column2221"/>
    <tableColumn id="2241" xr3:uid="{40B57A5D-E7AB-4AF7-A20A-7D397E7C070F}" name="Column2222"/>
    <tableColumn id="2242" xr3:uid="{B8600DA9-7F77-4CC1-BB32-4D890D7E3AD7}" name="Column2223"/>
    <tableColumn id="2243" xr3:uid="{154D652F-8DAE-4D2E-B278-4E1EB6B47AFF}" name="Column2224"/>
    <tableColumn id="2244" xr3:uid="{4656877E-837F-4D53-92F2-BCDDF7295CED}" name="Column2225"/>
    <tableColumn id="2245" xr3:uid="{01A73A9F-D9F7-40EF-9BB1-6B46E8882C3E}" name="Column2226"/>
    <tableColumn id="2246" xr3:uid="{6F2AB6C2-5873-481A-B2AE-53900D878B12}" name="Column2227"/>
    <tableColumn id="2247" xr3:uid="{735C9A7F-AFC9-49EB-B8A1-E74731313270}" name="Column2228"/>
    <tableColumn id="2248" xr3:uid="{3F7F4CC9-2E96-4BC9-8C9D-261869203D5C}" name="Column2229"/>
    <tableColumn id="2249" xr3:uid="{CA39423C-476F-45E7-B209-83AF4908B49D}" name="Column2230"/>
    <tableColumn id="2250" xr3:uid="{C1596C63-4154-4F7F-A2AE-8119FEDFD78C}" name="Column2231"/>
    <tableColumn id="2251" xr3:uid="{8397D126-BA0B-489F-8240-3B5BF49AA6B6}" name="Column2232"/>
    <tableColumn id="2252" xr3:uid="{EB516665-599D-44EA-8A4C-86F382110516}" name="Column2233"/>
    <tableColumn id="2253" xr3:uid="{D2BA78E0-2981-4410-9B8A-2AB3F2FF29DA}" name="Column2234"/>
    <tableColumn id="2254" xr3:uid="{6C522DB1-4DCC-4C30-8611-F8F42DCAF623}" name="Column2235"/>
    <tableColumn id="2255" xr3:uid="{128CFA9C-7F83-493E-A103-7F3C0C249F79}" name="Column2236"/>
    <tableColumn id="2256" xr3:uid="{77FF653A-3908-4EE0-8D60-2C1A0FF90A8C}" name="Column2237"/>
    <tableColumn id="2257" xr3:uid="{38E39D34-4B34-4856-9DFB-3093B9B555F7}" name="Column2238"/>
    <tableColumn id="2258" xr3:uid="{3A985042-F5CD-44E2-9D7D-FDA198EEACE6}" name="Column2239"/>
    <tableColumn id="2259" xr3:uid="{07DFA01E-D5D6-4D32-B36A-1D121FDDB404}" name="Column2240"/>
    <tableColumn id="2260" xr3:uid="{BFDDA84A-3981-4068-9D3D-CF5E466C9606}" name="Column2241"/>
    <tableColumn id="2261" xr3:uid="{21A23B97-64C0-4AB9-8DBC-B38499CF6849}" name="Column2242"/>
    <tableColumn id="2262" xr3:uid="{AC8D21E6-BB97-4715-B65E-926E450DD3B2}" name="Column2243"/>
    <tableColumn id="2263" xr3:uid="{D1904D6A-F541-489A-8B8E-EA9DF7E667E7}" name="Column2244"/>
    <tableColumn id="2264" xr3:uid="{5AC20C27-010C-46BC-B130-4321E0C08EC6}" name="Column2245"/>
    <tableColumn id="2265" xr3:uid="{DF9D34E3-7EB0-4C87-AAD8-A0BE30812DE6}" name="Column2246"/>
    <tableColumn id="2266" xr3:uid="{4BA475B9-BEEE-47BD-AC5A-BC66700890D5}" name="Column2247"/>
    <tableColumn id="2267" xr3:uid="{642BADAE-8FA5-42A1-8474-A6210521D4A6}" name="Column2248"/>
    <tableColumn id="2268" xr3:uid="{68BBFC56-55D4-45B6-873E-8F16E41194B0}" name="Column2249"/>
    <tableColumn id="2269" xr3:uid="{7148EC2E-1BB2-4CF1-B0ED-66964201E311}" name="Column2250"/>
    <tableColumn id="2270" xr3:uid="{338B834F-4846-4FD2-B561-015A2FA22C19}" name="Column2251"/>
    <tableColumn id="2271" xr3:uid="{F13EEB5B-B0CF-4AC4-BF1F-8E92C08AFAD4}" name="Column2252"/>
    <tableColumn id="2272" xr3:uid="{9B867D7C-315D-429B-AB77-F5B541046CF4}" name="Column2253"/>
    <tableColumn id="2273" xr3:uid="{D8298D7B-312E-43B2-BCE0-82AD9714B3C5}" name="Column2254"/>
    <tableColumn id="2274" xr3:uid="{8A9F6784-71D9-4BC6-B64B-B4E4B3519FD2}" name="Column2255"/>
    <tableColumn id="2275" xr3:uid="{2349EB7D-9DC9-4CE4-9C68-DBFF3810FCB1}" name="Column2256"/>
    <tableColumn id="2276" xr3:uid="{647C8845-CEB3-4305-9CAC-3C91CD61EB0C}" name="Column2257"/>
    <tableColumn id="2277" xr3:uid="{C780B9F9-690B-44B6-A376-B4AD128D27A5}" name="Column2258"/>
    <tableColumn id="2278" xr3:uid="{28B4DD2C-ED93-4CFF-981D-F6097112A431}" name="Column2259"/>
    <tableColumn id="2279" xr3:uid="{753C1FCE-0C8D-45B0-BD07-FA686A1D6690}" name="Column2260"/>
    <tableColumn id="2280" xr3:uid="{3452938B-57D1-40C2-BDE5-E5E427568C7E}" name="Column2261"/>
    <tableColumn id="2281" xr3:uid="{B40F54D9-0A90-49AA-ABFC-253538508F60}" name="Column2262"/>
    <tableColumn id="2282" xr3:uid="{C19EEC93-E3CA-4EF5-A555-CDE18ACA4C74}" name="Column2263"/>
    <tableColumn id="2283" xr3:uid="{43B5C617-E3CA-45B9-9FFC-7CA9C7AB7E37}" name="Column2264"/>
    <tableColumn id="2284" xr3:uid="{DA0BC252-4865-475C-8AC8-876459AB2F64}" name="Column2265"/>
    <tableColumn id="2285" xr3:uid="{29E1FD23-8EDF-4EED-ABAD-DE3368819D7C}" name="Column2266"/>
    <tableColumn id="2286" xr3:uid="{E869FBC4-0E6B-46A1-8CD8-5BF5A997316A}" name="Column2267"/>
    <tableColumn id="2287" xr3:uid="{238F7C8E-83BE-4F75-8F49-DD06655B617D}" name="Column2268"/>
    <tableColumn id="2288" xr3:uid="{1A6053DD-199B-4D38-94E4-AC66381CD647}" name="Column2269"/>
    <tableColumn id="2289" xr3:uid="{A9087536-0B82-4A9F-B1CF-6CC851E357BA}" name="Column2270"/>
    <tableColumn id="2290" xr3:uid="{439A3DC3-D405-4C55-BE5C-829C55DF0703}" name="Column2271"/>
    <tableColumn id="2291" xr3:uid="{2C107655-0517-4C72-9228-2CC67F5AD9FB}" name="Column2272"/>
    <tableColumn id="2292" xr3:uid="{77AC4FF8-F10A-422A-9F82-AA3A4C091040}" name="Column2273"/>
    <tableColumn id="2293" xr3:uid="{9996791F-17CF-4C69-8668-543EC385F0C2}" name="Column2274"/>
    <tableColumn id="2294" xr3:uid="{97399E15-B8D7-4470-B1C5-DC1E9929C925}" name="Column2275"/>
    <tableColumn id="2295" xr3:uid="{F2DA347A-62DA-4031-A971-B96E8FB97116}" name="Column2276"/>
    <tableColumn id="2296" xr3:uid="{66DA0109-1060-4876-B327-2C492A5E4595}" name="Column2277"/>
    <tableColumn id="2297" xr3:uid="{F99001A8-E126-4BF9-898C-9100CFCB23FA}" name="Column2278"/>
    <tableColumn id="2298" xr3:uid="{1B4563F0-B0E9-4744-A7FF-E4511CE64949}" name="Column2279"/>
    <tableColumn id="2299" xr3:uid="{806506A1-2524-4616-BC84-37ADEBAFDC05}" name="Column2280"/>
    <tableColumn id="2300" xr3:uid="{F5D3394C-6AED-4B92-80A2-5678F6C593E0}" name="Column2281"/>
    <tableColumn id="2301" xr3:uid="{BCAB259F-362C-4EDE-8F2F-2CBFA150641B}" name="Column2282"/>
    <tableColumn id="2302" xr3:uid="{87068AA3-B5EA-49CA-B8FC-C6BEEF96BB72}" name="Column2283"/>
    <tableColumn id="2303" xr3:uid="{71694887-0D6E-4628-85E0-46A1967C9FA0}" name="Column2284"/>
    <tableColumn id="2304" xr3:uid="{EED8D765-679D-4C02-8A14-36CD0173573A}" name="Column2285"/>
    <tableColumn id="2305" xr3:uid="{D5A886C5-CFC6-4FB4-8EAD-FC700A4371E1}" name="Column2286"/>
    <tableColumn id="2306" xr3:uid="{62C56838-975B-45C7-BFAA-3680385A7FB3}" name="Column2287"/>
    <tableColumn id="2307" xr3:uid="{B1E3D0C8-3BE6-4471-ABB3-9E2D4F334F2C}" name="Column2288"/>
    <tableColumn id="2308" xr3:uid="{EC0FD102-2A3D-4CC0-A39A-F9F029860594}" name="Column2289"/>
    <tableColumn id="2309" xr3:uid="{81B7B49C-EAD8-42BE-8016-0D03E92B99CA}" name="Column2290"/>
    <tableColumn id="2310" xr3:uid="{3E7C514C-2F6D-4B52-BA0C-991803C5F7ED}" name="Column2291"/>
    <tableColumn id="2311" xr3:uid="{68EB7894-033C-41D2-833C-A717346470B3}" name="Column2292"/>
    <tableColumn id="2312" xr3:uid="{4776F88F-9860-4002-A9DB-108F0CCE7938}" name="Column2293"/>
    <tableColumn id="2313" xr3:uid="{9091B89D-C000-48CB-B844-BB7FDFDB73B3}" name="Column2294"/>
    <tableColumn id="2314" xr3:uid="{5D3CCC6C-98BA-4C31-AD4D-78660D41B9D0}" name="Column2295"/>
    <tableColumn id="2315" xr3:uid="{9007F789-CA16-48DE-934E-5C4FFA0A3597}" name="Column2296"/>
    <tableColumn id="2316" xr3:uid="{6D29A5A5-3002-4590-B058-8B262023558C}" name="Column2297"/>
    <tableColumn id="2317" xr3:uid="{F6CF0451-54D3-4745-9DCA-57945BD54BEE}" name="Column2298"/>
    <tableColumn id="2318" xr3:uid="{5F431586-DBE6-472E-8659-8692C8A74844}" name="Column2299"/>
    <tableColumn id="2319" xr3:uid="{98A04D0E-9E5F-422E-85BF-9D44147BCC88}" name="Column2300"/>
    <tableColumn id="2320" xr3:uid="{54724023-7F5E-4F83-94CB-8E9D061128F8}" name="Column2301"/>
    <tableColumn id="2321" xr3:uid="{DC347D79-6C3A-4F6D-AA2F-006147DDFA2F}" name="Column2302"/>
    <tableColumn id="2322" xr3:uid="{E34343B8-2BAB-477E-B0A7-7CB2913481D4}" name="Column2303"/>
    <tableColumn id="2323" xr3:uid="{679FC653-7A28-4727-A4F8-0D480D8AF337}" name="Column2304"/>
    <tableColumn id="2324" xr3:uid="{DDDBA2B8-0EC3-4A31-938A-B8CBA0091B27}" name="Column2305"/>
    <tableColumn id="2325" xr3:uid="{8688FCF3-7F90-4090-93B0-50F3D09F72B8}" name="Column2306"/>
    <tableColumn id="2326" xr3:uid="{79A4F8C7-20BF-4B2B-A54B-93B54DF5D3D1}" name="Column2307"/>
    <tableColumn id="2327" xr3:uid="{3C550095-A9F7-410F-929B-65402E7E1DDF}" name="Column2308"/>
    <tableColumn id="2328" xr3:uid="{0DFF03EA-1BEC-48A3-A2B5-2597E1BF5A94}" name="Column2309"/>
    <tableColumn id="2329" xr3:uid="{4051271F-F98F-46C1-A37C-C535D7E3774E}" name="Column2310"/>
    <tableColumn id="2330" xr3:uid="{79B1E3CB-8D05-4235-9072-7BDA12B5F35B}" name="Column2311"/>
    <tableColumn id="2331" xr3:uid="{51B385E4-090B-4B9E-9489-7A2162884FE4}" name="Column2312"/>
    <tableColumn id="2332" xr3:uid="{5FF752D0-335E-4B5E-A0FB-016CE0D7F0BF}" name="Column2313"/>
    <tableColumn id="2333" xr3:uid="{97290DB4-6C04-48C7-A138-94EDE16ED0BE}" name="Column2314"/>
    <tableColumn id="2334" xr3:uid="{DD86BAE3-5B9F-4E71-998F-8D5037C7A0DE}" name="Column2315"/>
    <tableColumn id="2335" xr3:uid="{A612EBED-2685-4A16-B9EE-1555428D6A97}" name="Column2316"/>
    <tableColumn id="2336" xr3:uid="{C01995FD-E722-449A-943A-64A8C60BD3AE}" name="Column2317"/>
    <tableColumn id="2337" xr3:uid="{3D8E36D6-0708-48CA-B52C-727E9D7E2FBF}" name="Column2318"/>
    <tableColumn id="2338" xr3:uid="{81A42951-B144-40DF-8614-3F61BD3C04C3}" name="Column2319"/>
    <tableColumn id="2339" xr3:uid="{7FB89F3E-813C-49F4-95E2-BB48169CE1AA}" name="Column2320"/>
    <tableColumn id="2340" xr3:uid="{78414086-EBB4-4F1F-BE86-608F9C2800C3}" name="Column2321"/>
    <tableColumn id="2341" xr3:uid="{DEB55919-F1DF-400A-8DBB-62353892671C}" name="Column2322"/>
    <tableColumn id="2342" xr3:uid="{0039CE93-CDFA-495B-881F-810408928E31}" name="Column2323"/>
    <tableColumn id="2343" xr3:uid="{20358D21-D943-43E2-B1DB-3534C5B0636D}" name="Column2324"/>
    <tableColumn id="2344" xr3:uid="{2B29BC37-28AB-4F65-A465-21DF4AE059E1}" name="Column2325"/>
    <tableColumn id="2345" xr3:uid="{2B631D11-94B2-482A-B263-E41E9C48B6C5}" name="Column2326"/>
    <tableColumn id="2346" xr3:uid="{85AEFB79-FA53-4FBD-9D7C-5BD791A315E7}" name="Column2327"/>
    <tableColumn id="2347" xr3:uid="{AB21DC54-3E80-4DC7-9CB1-99516BDD734C}" name="Column2328"/>
    <tableColumn id="2348" xr3:uid="{0D6CF522-9AD9-42F2-A5E8-4F71E5176E7C}" name="Column2329"/>
    <tableColumn id="2349" xr3:uid="{76EE287B-7FB0-4DC7-B3E8-E16542D62830}" name="Column2330"/>
    <tableColumn id="2350" xr3:uid="{8491F02D-798B-4103-90FD-CE263F8F8043}" name="Column2331"/>
    <tableColumn id="2351" xr3:uid="{D38940FB-DA89-4C0A-916F-5EFCB079695A}" name="Column2332"/>
    <tableColumn id="2352" xr3:uid="{6D7B3E3F-B20C-480C-B4DB-F1568E716CE4}" name="Column2333"/>
    <tableColumn id="2353" xr3:uid="{FAB3E135-2053-402D-9839-A2CDFFB14A82}" name="Column2334"/>
    <tableColumn id="2354" xr3:uid="{DAF66B37-CCD2-4854-BE62-20219B85A4B7}" name="Column2335"/>
    <tableColumn id="2355" xr3:uid="{6E5CD4C8-E2C7-456D-A164-2152750447E6}" name="Column2336"/>
    <tableColumn id="2356" xr3:uid="{C048F91B-47FB-410A-B294-441CFA75F975}" name="Column2337"/>
    <tableColumn id="2357" xr3:uid="{E587E2BB-4D18-4866-B2C3-24CA8E858227}" name="Column2338"/>
    <tableColumn id="2358" xr3:uid="{FFA25A34-C324-4924-8980-199BDF44CDB8}" name="Column2339"/>
    <tableColumn id="2359" xr3:uid="{5562D63B-F0BC-4A11-A51E-BDEE02EAD54D}" name="Column2340"/>
    <tableColumn id="2360" xr3:uid="{4F94BDB3-7CEB-45DA-AAA9-6502C7820393}" name="Column2341"/>
    <tableColumn id="2361" xr3:uid="{9704EB10-2C49-4B9D-9CFC-186162A16295}" name="Column2342"/>
    <tableColumn id="2362" xr3:uid="{51873F5A-D21C-4E10-AB62-4B5683FE67F0}" name="Column2343"/>
    <tableColumn id="2363" xr3:uid="{6D229931-4660-40B2-AF7F-E331C311FABE}" name="Column2344"/>
    <tableColumn id="2364" xr3:uid="{7DFC7052-B180-4B5B-9F86-1371DDDBC91E}" name="Column2345"/>
    <tableColumn id="2365" xr3:uid="{FBB37CB7-FDE3-4429-A829-AC59A3BA4284}" name="Column2346"/>
    <tableColumn id="2366" xr3:uid="{7322223A-E077-4DAF-88A5-DEBE468DA390}" name="Column2347"/>
    <tableColumn id="2367" xr3:uid="{F0BA8073-D613-4E68-96D3-511B6B4CD132}" name="Column2348"/>
    <tableColumn id="2368" xr3:uid="{70F49CC2-FA54-43DE-8F37-4E58B68DBDF2}" name="Column2349"/>
    <tableColumn id="2369" xr3:uid="{42A73F68-E0F1-4397-963C-76270C12D48F}" name="Column2350"/>
    <tableColumn id="2370" xr3:uid="{FAC00468-40DB-4D26-9F23-3375AF6F8C51}" name="Column2351"/>
    <tableColumn id="2371" xr3:uid="{AA868086-8394-43C9-B4DA-9A58CD8980CE}" name="Column2352"/>
    <tableColumn id="2372" xr3:uid="{BE6BCA76-BFE3-4EED-9150-E0546B3AD229}" name="Column2353"/>
    <tableColumn id="2373" xr3:uid="{38C990D8-AA8C-48B9-8D24-FF0692F2FD7D}" name="Column2354"/>
    <tableColumn id="2374" xr3:uid="{B26C8AC0-6A87-4A97-AECE-999F46EF2A84}" name="Column2355"/>
    <tableColumn id="2375" xr3:uid="{4DFF3181-8948-44C6-B421-056A42EDF1DC}" name="Column2356"/>
    <tableColumn id="2376" xr3:uid="{566C45C6-070D-44E1-A28D-89E6DEFA5B49}" name="Column2357"/>
    <tableColumn id="2377" xr3:uid="{903853B1-25AC-4EF3-8D74-042D5B411DA5}" name="Column2358"/>
    <tableColumn id="2378" xr3:uid="{A1A8E1F2-521E-4C9F-9EA4-969C6A46246E}" name="Column2359"/>
    <tableColumn id="2379" xr3:uid="{CE6C42DC-A93C-4485-9978-D3803FB50605}" name="Column2360"/>
    <tableColumn id="2380" xr3:uid="{3DA14FD9-55C2-4B87-911E-A1037B2354BE}" name="Column2361"/>
    <tableColumn id="2381" xr3:uid="{19F1D58F-C9D9-46FF-98B7-262B783464EF}" name="Column2362"/>
    <tableColumn id="2382" xr3:uid="{7087FCD6-E46A-4DAC-A1A2-0F639BC53DEA}" name="Column2363"/>
    <tableColumn id="2383" xr3:uid="{B3FECA05-0305-4B30-B5DC-E6789C454AE3}" name="Column2364"/>
    <tableColumn id="2384" xr3:uid="{128997FA-C3A3-489E-914B-5F107866D41E}" name="Column2365"/>
    <tableColumn id="2385" xr3:uid="{232FB79C-AC0A-4EB5-AABB-4D4CE88C09BF}" name="Column2366"/>
    <tableColumn id="2386" xr3:uid="{0B8691B5-7065-4462-8427-61837200F482}" name="Column2367"/>
    <tableColumn id="2387" xr3:uid="{6F93F9AB-3EF2-4E0C-9ABD-61A0460B6A40}" name="Column2368"/>
    <tableColumn id="2388" xr3:uid="{4884D1A8-EE98-4F21-9709-81B499709F53}" name="Column2369"/>
    <tableColumn id="2389" xr3:uid="{2470458A-6F1D-486C-A2BE-1B3265259729}" name="Column2370"/>
    <tableColumn id="2390" xr3:uid="{C191DABB-9682-4ACF-9277-7A532A1BEC9A}" name="Column2371"/>
    <tableColumn id="2391" xr3:uid="{99EE26F9-83B1-4134-B906-315E613BC0D6}" name="Column2372"/>
    <tableColumn id="2392" xr3:uid="{A9E9B6AA-63F3-4508-A01C-77E79C87E950}" name="Column2373"/>
    <tableColumn id="2393" xr3:uid="{34A57616-006A-46F7-AC48-5B5E53A4DC38}" name="Column2374"/>
    <tableColumn id="2394" xr3:uid="{A7CC52FA-13DB-4E49-986B-955C2CEC2DAB}" name="Column2375"/>
    <tableColumn id="2395" xr3:uid="{5EED87DE-FD4F-4B99-8B67-07B64A3969D2}" name="Column2376"/>
    <tableColumn id="2396" xr3:uid="{D60FDBA1-1C83-4C28-8678-39069711210C}" name="Column2377"/>
    <tableColumn id="2397" xr3:uid="{2617CB29-73FF-447E-90FD-8D9537C7B5B1}" name="Column2378"/>
    <tableColumn id="2398" xr3:uid="{F4D5115A-2B4B-4628-BE95-2A504439C24F}" name="Column2379"/>
    <tableColumn id="2399" xr3:uid="{EEB01C9A-8193-457B-B3A4-514EB8BD34BA}" name="Column2380"/>
    <tableColumn id="2400" xr3:uid="{BC80F512-10ED-4E66-B44A-4A96EC54E71C}" name="Column2381"/>
    <tableColumn id="2401" xr3:uid="{D9AC5E84-1E86-457F-86DB-38F0B8FA7C17}" name="Column2382"/>
    <tableColumn id="2402" xr3:uid="{2B848E84-EF71-433F-809B-B77DB8C0555D}" name="Column2383"/>
    <tableColumn id="2403" xr3:uid="{5E8A7505-66D7-4957-95C8-029F43674172}" name="Column2384"/>
    <tableColumn id="2404" xr3:uid="{5FEB7CD4-6CE2-4650-8691-309604C2FCBF}" name="Column2385"/>
    <tableColumn id="2405" xr3:uid="{B115CD0B-4E65-4D8F-899E-D81C08B82D69}" name="Column2386"/>
    <tableColumn id="2406" xr3:uid="{5F3D5292-CD36-4729-BA8A-E89B4D4163E7}" name="Column2387"/>
    <tableColumn id="2407" xr3:uid="{8FBD119A-394A-4870-9E85-0ABC84F55B6E}" name="Column2388"/>
    <tableColumn id="2408" xr3:uid="{2508CB14-2818-4A56-B20F-8B946867D866}" name="Column2389"/>
    <tableColumn id="2409" xr3:uid="{57E20766-9412-42BE-BFF6-69D1068A03CF}" name="Column2390"/>
    <tableColumn id="2410" xr3:uid="{C2504C0A-CD9E-4116-BD85-7D3A32A2C011}" name="Column2391"/>
    <tableColumn id="2411" xr3:uid="{BDFB1D3E-BCF2-4B81-9D92-B2E4902E3A60}" name="Column2392"/>
    <tableColumn id="2412" xr3:uid="{F9CAFF14-2A6C-40FD-8A60-0280C3A35D19}" name="Column2393"/>
    <tableColumn id="2413" xr3:uid="{E91B8039-39B4-4262-9724-5FE9F3327CF3}" name="Column2394"/>
    <tableColumn id="2414" xr3:uid="{4223B274-4AD4-48CB-81B6-A533F7BC06B3}" name="Column2395"/>
    <tableColumn id="2415" xr3:uid="{83138906-DEA2-420C-8083-1C9C2BD4D33E}" name="Column2396"/>
    <tableColumn id="2416" xr3:uid="{3AD16774-A129-4453-842B-F9067478CFD7}" name="Column2397"/>
    <tableColumn id="2417" xr3:uid="{E6320EEA-1685-4D80-B1DF-9C5F9772AB1B}" name="Column2398"/>
    <tableColumn id="2418" xr3:uid="{D6872225-4DA4-4FB6-9B8B-ACCCE0015F2A}" name="Column2399"/>
    <tableColumn id="2419" xr3:uid="{046DA951-1FD2-4C93-8EB7-E645D88BA982}" name="Column2400"/>
    <tableColumn id="2420" xr3:uid="{79013D14-E4DF-4F2E-AF50-6A9E09AF8210}" name="Column2401"/>
    <tableColumn id="2421" xr3:uid="{8B99C91F-3A12-4165-9FD2-4DFC7BB8369E}" name="Column2402"/>
    <tableColumn id="2422" xr3:uid="{9F5EF4DE-8879-443E-BC39-C517488071F7}" name="Column2403"/>
    <tableColumn id="2423" xr3:uid="{9C3F192F-9C30-4D71-88BB-F499D6625D38}" name="Column2404"/>
    <tableColumn id="2424" xr3:uid="{D6CA8E72-BDEB-451C-A016-51FDF8C4743B}" name="Column2405"/>
    <tableColumn id="2425" xr3:uid="{98224499-C911-4690-A002-C03BA8F004A7}" name="Column2406"/>
    <tableColumn id="2426" xr3:uid="{99EE7586-E19A-4DA7-A025-D7D4F9FC853D}" name="Column2407"/>
    <tableColumn id="2427" xr3:uid="{3FE68938-5370-4242-9C1C-12CA49C48ABE}" name="Column2408"/>
    <tableColumn id="2428" xr3:uid="{32725ADD-4354-4398-B8F1-4B72011C8836}" name="Column2409"/>
    <tableColumn id="2429" xr3:uid="{C52AAA61-2BA2-4B16-A616-FF6176D5C4CA}" name="Column2410"/>
    <tableColumn id="2430" xr3:uid="{6A9CE4F7-79D5-4B2A-AF99-0945D4C57710}" name="Column2411"/>
    <tableColumn id="2431" xr3:uid="{8DF4ED8E-BACE-4158-811D-5D66E2FBA0B9}" name="Column2412"/>
    <tableColumn id="2432" xr3:uid="{3D920F26-10C3-4FDC-92AC-A796238BCB20}" name="Column2413"/>
    <tableColumn id="2433" xr3:uid="{00877BE5-2944-4DFA-837C-70F753445CB5}" name="Column2414"/>
    <tableColumn id="2434" xr3:uid="{B6B19AF2-BA64-4DB8-9F2F-5A9DCB6727F5}" name="Column2415"/>
    <tableColumn id="2435" xr3:uid="{08F9568C-2E17-47A3-A8B3-9629B58A9AC9}" name="Column2416"/>
    <tableColumn id="2436" xr3:uid="{A4272A56-F034-4269-A7C0-218BE35D3569}" name="Column2417"/>
    <tableColumn id="2437" xr3:uid="{DE0590A7-457F-4D7E-A710-800C1E87D65C}" name="Column2418"/>
    <tableColumn id="2438" xr3:uid="{EBA113C3-6BA8-469A-ACCF-89ABA30FDE0F}" name="Column2419"/>
    <tableColumn id="2439" xr3:uid="{E74FDC03-9B2D-4277-886B-49C2624F8DA6}" name="Column2420"/>
    <tableColumn id="2440" xr3:uid="{B9C3D6AE-DC0E-42BD-AB98-59C5709CAB68}" name="Column2421"/>
    <tableColumn id="2441" xr3:uid="{C2FEE5F9-C101-492B-BCEF-D177F7484F00}" name="Column2422"/>
    <tableColumn id="2442" xr3:uid="{7A3DF7BE-CD3E-45A8-B2F9-76ED1A504016}" name="Column2423"/>
    <tableColumn id="2443" xr3:uid="{8FD2E340-5D5F-496A-AFE6-FB8125E6DDD2}" name="Column2424"/>
    <tableColumn id="2444" xr3:uid="{B3B0D1FD-FBE0-43D4-B4E3-8DC892701277}" name="Column2425"/>
    <tableColumn id="2445" xr3:uid="{66EE2756-DF3D-458F-B60E-EF95685073A7}" name="Column2426"/>
    <tableColumn id="2446" xr3:uid="{B428465A-29D4-47A2-9EF7-0C4E9872DBF2}" name="Column2427"/>
    <tableColumn id="2447" xr3:uid="{7CEF9A49-1FED-4179-9A4C-A2B065C5CAD9}" name="Column2428"/>
    <tableColumn id="2448" xr3:uid="{521A2250-9B50-4733-BC39-8288FC91993E}" name="Column2429"/>
    <tableColumn id="2449" xr3:uid="{599A8840-DA14-4303-A4F4-2E4CCDAA48F4}" name="Column2430"/>
    <tableColumn id="2450" xr3:uid="{D2BC8C58-D95A-449A-8CED-256405A015BE}" name="Column2431"/>
    <tableColumn id="2451" xr3:uid="{594AF8FE-E13D-4641-9DB0-B953E0B9C105}" name="Column2432"/>
    <tableColumn id="2452" xr3:uid="{321CC5DA-5501-47F2-8629-B05358E32521}" name="Column2433"/>
    <tableColumn id="2453" xr3:uid="{21E991DB-38C6-426A-8CAD-80B9396C972E}" name="Column2434"/>
    <tableColumn id="2454" xr3:uid="{3BBAD233-51D7-4445-8926-3CA7961B1D2B}" name="Column2435"/>
    <tableColumn id="2455" xr3:uid="{43902779-CBC7-488E-B81C-365DFB947A35}" name="Column2436"/>
    <tableColumn id="2456" xr3:uid="{CCBD6D3E-E1A6-4508-AC67-F97CF2160E06}" name="Column2437"/>
    <tableColumn id="2457" xr3:uid="{4FF7AC25-257D-4A54-93F3-245974397102}" name="Column2438"/>
    <tableColumn id="2458" xr3:uid="{33B8B55A-2437-4AB5-A8CD-33B8B50FFD1D}" name="Column2439"/>
    <tableColumn id="2459" xr3:uid="{3A0CBAA0-1C9D-401A-AA16-71FFE8A4E3F2}" name="Column2440"/>
    <tableColumn id="2460" xr3:uid="{4C8E32B6-FB52-401D-B7B7-5D7466B98C01}" name="Column2441"/>
    <tableColumn id="2461" xr3:uid="{350F74D1-9DA8-43FF-B8C5-5CC00E3920A5}" name="Column2442"/>
    <tableColumn id="2462" xr3:uid="{93CB6870-EBFB-4E3D-AF56-7AC19D156C6B}" name="Column2443"/>
    <tableColumn id="2463" xr3:uid="{C1027E96-B5C4-44DD-905B-4C5F39775FB9}" name="Column2444"/>
    <tableColumn id="2464" xr3:uid="{B62B8925-0BA5-42DE-854E-A443EB0C6F45}" name="Column2445"/>
    <tableColumn id="2465" xr3:uid="{EE144943-0E45-4D41-9ADD-A696A805F99E}" name="Column2446"/>
    <tableColumn id="2466" xr3:uid="{BDC4EE01-D616-404F-B640-42FAB13FFC02}" name="Column2447"/>
    <tableColumn id="2467" xr3:uid="{028B6B80-5AC4-4DCE-ACA0-D17F998D8F13}" name="Column2448"/>
    <tableColumn id="2468" xr3:uid="{0CADE19D-3AEE-4EE3-A30A-4A97BF2F145E}" name="Column2449"/>
    <tableColumn id="2469" xr3:uid="{5E677E4E-91CB-4F43-A162-7C450FCFE4AF}" name="Column2450"/>
    <tableColumn id="2470" xr3:uid="{7192DA80-6803-456E-B848-EA5C008BB475}" name="Column2451"/>
    <tableColumn id="2471" xr3:uid="{4EC57A22-7CCE-4707-9109-268271872E74}" name="Column2452"/>
    <tableColumn id="2472" xr3:uid="{17A1BC31-CC12-4FD4-AD9A-51B25A4CCDC9}" name="Column2453"/>
    <tableColumn id="2473" xr3:uid="{5752D1F8-004A-4F3D-B35C-79C05CB751A3}" name="Column2454"/>
    <tableColumn id="2474" xr3:uid="{2EF4CCCF-2CB8-497C-B1E7-96BD6052C5C1}" name="Column2455"/>
    <tableColumn id="2475" xr3:uid="{0DE7B141-9331-4B90-914B-A8499351F2D5}" name="Column2456"/>
    <tableColumn id="2476" xr3:uid="{01028C73-C2FE-471A-B6E9-1EFA224E12A5}" name="Column2457"/>
    <tableColumn id="2477" xr3:uid="{6E139B1A-A8BD-4F8F-B153-E7EF5C4D2736}" name="Column2458"/>
    <tableColumn id="2478" xr3:uid="{AE1A8B59-F1CD-4D3F-8B7C-5A18DD3E5830}" name="Column2459"/>
    <tableColumn id="2479" xr3:uid="{9EF53D07-3CF6-4EDF-BF7D-96AA95E3296E}" name="Column2460"/>
    <tableColumn id="2480" xr3:uid="{B924845E-A514-4204-9029-DC689CB2FE29}" name="Column2461"/>
    <tableColumn id="2481" xr3:uid="{59FC02C8-B464-4C45-B747-8F0FFA193524}" name="Column2462"/>
    <tableColumn id="2482" xr3:uid="{80BAD2A8-A145-4DA2-94F4-073DEA96BBD6}" name="Column2463"/>
    <tableColumn id="2483" xr3:uid="{1C6C444E-FF23-4625-8C3B-DC3D575CAE42}" name="Column2464"/>
    <tableColumn id="2484" xr3:uid="{628FBBA3-0195-4EEA-A73F-D4298340A35D}" name="Column2465"/>
    <tableColumn id="2485" xr3:uid="{3E36F629-0086-4B10-A95E-8511232F0DB9}" name="Column2466"/>
    <tableColumn id="2486" xr3:uid="{5344CE1C-FCA9-4532-961C-6F5873424C01}" name="Column2467"/>
    <tableColumn id="2487" xr3:uid="{ECC9D5E0-98BA-4526-B272-225CC25D8900}" name="Column2468"/>
    <tableColumn id="2488" xr3:uid="{F8E17BBA-36F8-418F-9481-AF22A1FF4C15}" name="Column2469"/>
    <tableColumn id="2489" xr3:uid="{87768F4F-47D9-4D9F-9947-A525346C1428}" name="Column2470"/>
    <tableColumn id="2490" xr3:uid="{2E9A2317-2775-4E57-9D26-7D96C6DE778E}" name="Column2471"/>
    <tableColumn id="2491" xr3:uid="{34E5E483-EB4B-4398-9A09-DADD77D9FFAC}" name="Column2472"/>
    <tableColumn id="2492" xr3:uid="{53B7CFAC-40B2-4E4A-BF14-F70BCF4CDE12}" name="Column2473"/>
    <tableColumn id="2493" xr3:uid="{8B8EF029-FBC0-4DBD-AD31-A7D82E31AD30}" name="Column2474"/>
    <tableColumn id="2494" xr3:uid="{85CB2CBD-C726-4785-9F87-43D5A5AAB9E2}" name="Column2475"/>
    <tableColumn id="2495" xr3:uid="{9BF68A49-4334-47E8-A422-294A03F7189A}" name="Column2476"/>
    <tableColumn id="2496" xr3:uid="{3C8782B9-9CF6-4202-8991-7AA4C9BE9DFA}" name="Column2477"/>
    <tableColumn id="2497" xr3:uid="{FB0C2323-0E44-4DAF-A791-BFBA61FC704A}" name="Column2478"/>
    <tableColumn id="2498" xr3:uid="{30F0FABF-5FE2-4AA1-8B51-A50049382EA1}" name="Column2479"/>
    <tableColumn id="2499" xr3:uid="{DBEDF671-7CD2-484A-8BC5-ED4DD0C149C9}" name="Column2480"/>
    <tableColumn id="2500" xr3:uid="{74634008-28CF-4A71-8DBF-B5B0E8D02FF9}" name="Column2481"/>
    <tableColumn id="2501" xr3:uid="{96F74C67-DCD7-4D74-9B99-23BD0AF18F7C}" name="Column2482"/>
    <tableColumn id="2502" xr3:uid="{5085BB29-A818-48BE-8CE2-180707A991A2}" name="Column2483"/>
    <tableColumn id="2503" xr3:uid="{65F23166-1407-4151-BAD3-F39728F2714B}" name="Column2484"/>
    <tableColumn id="2504" xr3:uid="{CB5E69E6-1611-43C1-83F6-038EC4A11C4E}" name="Column2485"/>
    <tableColumn id="2505" xr3:uid="{F10E16EC-4120-4C23-A870-96A7A8C09287}" name="Column2486"/>
    <tableColumn id="2506" xr3:uid="{B5A5A9C8-2772-4858-BD7C-BD96671694C4}" name="Column2487"/>
    <tableColumn id="2507" xr3:uid="{B4E76A6C-E5CA-46DC-B674-02610D62E6C7}" name="Column2488"/>
    <tableColumn id="2508" xr3:uid="{40D51A38-2562-4C41-85E0-CCD3E5EC4FEF}" name="Column2489"/>
    <tableColumn id="2509" xr3:uid="{F773C3F1-FDCA-410D-B130-F27CC037DF9B}" name="Column2490"/>
    <tableColumn id="2510" xr3:uid="{D434FC8F-4DFE-4962-9CED-A75913C84280}" name="Column2491"/>
    <tableColumn id="2511" xr3:uid="{B2D2CDC3-0E1A-4B5D-9590-BD625D810857}" name="Column2492"/>
    <tableColumn id="2512" xr3:uid="{0DDF573E-D41A-4966-8C81-930BC6795BBB}" name="Column2493"/>
    <tableColumn id="2513" xr3:uid="{75ACBE78-F6A8-4396-B7E8-38D470C0E047}" name="Column2494"/>
    <tableColumn id="2514" xr3:uid="{0D1EACB8-1077-4B64-87D7-598BE0081A14}" name="Column2495"/>
    <tableColumn id="2515" xr3:uid="{FB146FC7-00AC-46B2-B912-1807895B472E}" name="Column2496"/>
    <tableColumn id="2516" xr3:uid="{5AC33BA7-08BE-41FF-B788-1533F903E6D2}" name="Column2497"/>
    <tableColumn id="2517" xr3:uid="{B495E666-AA38-47F7-800F-C67FD2AD9E69}" name="Column2498"/>
    <tableColumn id="2518" xr3:uid="{3E645C96-BA72-49E3-BC38-F64BAEE7E455}" name="Column2499"/>
    <tableColumn id="2519" xr3:uid="{CC847E36-A05A-4BAC-838E-BBEDE227D3EC}" name="Column2500"/>
    <tableColumn id="2520" xr3:uid="{49C74ECE-8E1E-4B44-BCF2-25D3D3DC3539}" name="Column2501"/>
    <tableColumn id="2521" xr3:uid="{1041E0BF-599B-4F7B-B665-A48A073695B7}" name="Column2502"/>
    <tableColumn id="2522" xr3:uid="{79624B8A-BE29-45B8-9479-558828BE71CC}" name="Column2503"/>
    <tableColumn id="2523" xr3:uid="{478B6806-86F1-4FD5-B774-A62C18F58934}" name="Column2504"/>
    <tableColumn id="2524" xr3:uid="{CFFD2B8B-1F0C-4B0B-864E-5FFBE1B9D9DF}" name="Column2505"/>
    <tableColumn id="2525" xr3:uid="{E783061C-9669-4FDB-9ECF-C792B5D829C2}" name="Column2506"/>
    <tableColumn id="2526" xr3:uid="{DDAF7F75-CA09-4FB0-813E-BFAB918FFFFF}" name="Column2507"/>
    <tableColumn id="2527" xr3:uid="{552A5A07-8286-4C85-B9A2-96C0CAA625FA}" name="Column2508"/>
    <tableColumn id="2528" xr3:uid="{4390C031-C74F-424C-A5E2-08E9EEDF2FFF}" name="Column2509"/>
    <tableColumn id="2529" xr3:uid="{1B95FD9F-B902-4020-BEB7-AB2623665A6C}" name="Column2510"/>
    <tableColumn id="2530" xr3:uid="{44128F01-CFFF-4380-AE06-B289CFBFCA16}" name="Column2511"/>
    <tableColumn id="2531" xr3:uid="{538DA10A-86BB-4761-ABA3-EDA35C96C3B4}" name="Column2512"/>
    <tableColumn id="2532" xr3:uid="{E5B01603-F6B5-4C9F-A807-37AF6D625123}" name="Column2513"/>
    <tableColumn id="2533" xr3:uid="{7D544305-A0F3-4CE0-8276-DE93102CE7C7}" name="Column2514"/>
    <tableColumn id="2534" xr3:uid="{8D33441E-C3A7-4A53-A5AB-50EDA606CDE3}" name="Column2515"/>
    <tableColumn id="2535" xr3:uid="{35CA5AB4-A5A9-4A87-A0F6-BA2DB592AAEC}" name="Column2516"/>
    <tableColumn id="2536" xr3:uid="{113B57EF-BF9C-49B0-B122-C2F2485827E3}" name="Column2517"/>
    <tableColumn id="2537" xr3:uid="{A037FF0D-FB46-4908-93DD-8ACA45167F63}" name="Column2518"/>
    <tableColumn id="2538" xr3:uid="{59D4DCCA-7022-45C1-9A11-DB78EB344B95}" name="Column2519"/>
    <tableColumn id="2539" xr3:uid="{1E1C1590-300C-4B90-B193-63D3EE4B552D}" name="Column2520"/>
    <tableColumn id="2540" xr3:uid="{5B66466A-1EAB-4AD6-8FBB-07EB7054E88C}" name="Column2521"/>
    <tableColumn id="2541" xr3:uid="{2CA35C50-80A5-4D76-A664-72A6D85D0A7E}" name="Column2522"/>
    <tableColumn id="2542" xr3:uid="{8FE7B0F1-C2F6-4087-B05F-6F65FD7F5BCD}" name="Column2523"/>
    <tableColumn id="2543" xr3:uid="{2784AD96-D305-4E56-9096-31F21880FFBA}" name="Column2524"/>
    <tableColumn id="2544" xr3:uid="{D4DD091D-3F2A-4B62-A0E5-905C5B397F94}" name="Column2525"/>
    <tableColumn id="2545" xr3:uid="{7CEF64C2-A6D7-41FE-AAAD-B6BF14D38B28}" name="Column2526"/>
    <tableColumn id="2546" xr3:uid="{6FB672D0-3714-460B-8DC5-CEE10187B93D}" name="Column2527"/>
    <tableColumn id="2547" xr3:uid="{8690312A-AB1E-4043-AB93-C98E03130E98}" name="Column2528"/>
    <tableColumn id="2548" xr3:uid="{A833C7FD-E035-4CD2-8EC6-476B68D23957}" name="Column2529"/>
    <tableColumn id="2549" xr3:uid="{766532A0-6411-4B2F-93D1-20E0731468D2}" name="Column2530"/>
    <tableColumn id="2550" xr3:uid="{7638AA93-22D5-4FE7-9F0E-A72D8AAD4AF1}" name="Column2531"/>
    <tableColumn id="2551" xr3:uid="{2A8FC460-2F74-48E2-803C-B2C309F0EC10}" name="Column2532"/>
    <tableColumn id="2552" xr3:uid="{E002C346-9767-46F6-AF01-12892A9E9DC8}" name="Column2533"/>
    <tableColumn id="2553" xr3:uid="{A07C974B-EC40-4210-9FA6-CF94A63B5E94}" name="Column2534"/>
    <tableColumn id="2554" xr3:uid="{ED66A205-8F15-40FD-B7EF-037F98EF9DC0}" name="Column2535"/>
    <tableColumn id="2555" xr3:uid="{DD4EFB7A-9650-410E-8A01-E721D5A30C0F}" name="Column2536"/>
    <tableColumn id="2556" xr3:uid="{AAECEA4F-0591-418C-AEAB-FA3F002B4B97}" name="Column2537"/>
    <tableColumn id="2557" xr3:uid="{2506720B-62C2-4D4D-94B1-7280AECCD562}" name="Column2538"/>
    <tableColumn id="2558" xr3:uid="{6FCA2FF7-E83F-4EE6-ABEA-F5EF11665C91}" name="Column2539"/>
    <tableColumn id="2559" xr3:uid="{9EE99D28-98ED-4D6A-86C5-B60EC3D07FB2}" name="Column2540"/>
    <tableColumn id="2560" xr3:uid="{3B3E67AB-9A7F-439B-A6D9-8C358A19D9EA}" name="Column2541"/>
    <tableColumn id="2561" xr3:uid="{C64E708B-1237-489B-BC24-0439E3AD3057}" name="Column2542"/>
    <tableColumn id="2562" xr3:uid="{0EAEE293-A752-4176-9AB7-7E0C95C2F490}" name="Column2543"/>
    <tableColumn id="2563" xr3:uid="{7F23D071-1262-45A9-B01E-E4BDFD4001E3}" name="Column2544"/>
    <tableColumn id="2564" xr3:uid="{C8E1780A-090F-441E-8D33-906635C93BF5}" name="Column2545"/>
    <tableColumn id="2565" xr3:uid="{730862D3-628F-4640-A911-CA1D488DBE71}" name="Column2546"/>
    <tableColumn id="2566" xr3:uid="{1E40BFCE-43F2-4EA0-AA6E-A7C1717041C4}" name="Column2547"/>
    <tableColumn id="2567" xr3:uid="{17146E1E-34C0-480D-8656-0CE1090EA4B8}" name="Column2548"/>
    <tableColumn id="2568" xr3:uid="{D8AD480A-3BC6-4285-9F52-FAA1805BE542}" name="Column2549"/>
    <tableColumn id="2569" xr3:uid="{5AD205D6-BFD6-4EE2-A374-53273C7502E7}" name="Column2550"/>
    <tableColumn id="2570" xr3:uid="{9FEF1B9C-0851-4E7B-B242-902CE3D631D0}" name="Column2551"/>
    <tableColumn id="2571" xr3:uid="{ED7B44CC-A13D-4227-AA09-203DBE496B85}" name="Column2552"/>
    <tableColumn id="2572" xr3:uid="{FEF2BF39-CBC6-4D37-BB6F-DF7C0272D8BF}" name="Column2553"/>
    <tableColumn id="2573" xr3:uid="{B32D5F75-947D-493F-88E0-8C4B434F6FF8}" name="Column2554"/>
    <tableColumn id="2574" xr3:uid="{E2DA9231-F8AF-4BF9-B991-AD90899EF273}" name="Column2555"/>
    <tableColumn id="2575" xr3:uid="{01CAE761-823B-4929-BEAA-FD684334E9D4}" name="Column2556"/>
    <tableColumn id="2576" xr3:uid="{7E11BBF3-F32E-4F28-AD0C-E41DA17C5827}" name="Column2557"/>
    <tableColumn id="2577" xr3:uid="{BA0FDCE8-7C74-42C0-9231-A0BF97FCA7CE}" name="Column2558"/>
    <tableColumn id="2578" xr3:uid="{5CA52A22-DBC8-42F0-AECD-964492FBDCA8}" name="Column2559"/>
    <tableColumn id="2579" xr3:uid="{FCF4547F-EC98-40D6-83AE-18A1D53A9276}" name="Column2560"/>
    <tableColumn id="2580" xr3:uid="{FF8D80EE-0012-41C0-B5E7-5CF453CA6EE0}" name="Column2561"/>
    <tableColumn id="2581" xr3:uid="{A63D9C91-73E8-4B9F-99A3-24BC57F89F31}" name="Column2562"/>
    <tableColumn id="2582" xr3:uid="{915090AA-447C-444E-8A27-A6052A1E7970}" name="Column2563"/>
    <tableColumn id="2583" xr3:uid="{60ACC950-7DB5-426A-AEFA-3EF3AF8D9250}" name="Column2564"/>
    <tableColumn id="2584" xr3:uid="{48F8D42C-1989-428E-BF1C-FA627860FE00}" name="Column2565"/>
    <tableColumn id="2585" xr3:uid="{B9844880-9A1E-440E-965D-871201E87C57}" name="Column2566"/>
    <tableColumn id="2586" xr3:uid="{90232C88-DEF1-4FB9-BDA6-349A02E7DE01}" name="Column2567"/>
    <tableColumn id="2587" xr3:uid="{65F48A8E-0185-43C0-A250-DB8C874CA401}" name="Column2568"/>
    <tableColumn id="2588" xr3:uid="{25F2B4D2-337A-4BFE-8D62-640F74F33420}" name="Column2569"/>
    <tableColumn id="2589" xr3:uid="{2CA04F22-CE96-4BCB-98B2-40687EA83523}" name="Column2570"/>
    <tableColumn id="2590" xr3:uid="{AC8A6DAA-36DD-42AB-98E1-864E1BED4733}" name="Column2571"/>
    <tableColumn id="2591" xr3:uid="{164792A5-37CF-485D-A7FC-3B540132E0C7}" name="Column2572"/>
    <tableColumn id="2592" xr3:uid="{E57BD600-6E0A-47C8-92D7-0E884E7239CD}" name="Column2573"/>
    <tableColumn id="2593" xr3:uid="{5117F82A-7D88-4925-9864-99CCD0DA923B}" name="Column2574"/>
    <tableColumn id="2594" xr3:uid="{C13612B0-D009-436B-9B46-CB66F77C5D97}" name="Column2575"/>
    <tableColumn id="2595" xr3:uid="{5A222E97-6909-4868-A4C4-C39245AAB214}" name="Column2576"/>
    <tableColumn id="2596" xr3:uid="{FEE733BC-132D-4EF2-86D5-F942F9E3F9AE}" name="Column2577"/>
    <tableColumn id="2597" xr3:uid="{13C37266-51F7-4C43-A7FF-1F9BBD0D175C}" name="Column2578"/>
    <tableColumn id="2598" xr3:uid="{F844B353-5CE4-4913-B274-74D58059DC52}" name="Column2579"/>
    <tableColumn id="2599" xr3:uid="{944BE3CB-DADF-49BF-B0C2-CB783570106A}" name="Column2580"/>
    <tableColumn id="2600" xr3:uid="{626E916B-8A3C-408D-84B3-678C9158C5EA}" name="Column2581"/>
    <tableColumn id="2601" xr3:uid="{7DB89D1E-EBFF-46A9-9F26-99045FB1908F}" name="Column2582"/>
    <tableColumn id="2602" xr3:uid="{9891FD91-78E6-43A7-8CEE-2F315BBC5A35}" name="Column2583"/>
    <tableColumn id="2603" xr3:uid="{6DAFD52E-75A8-4CFC-89E3-F89D8D59673A}" name="Column2584"/>
    <tableColumn id="2604" xr3:uid="{78724605-F034-4446-906C-60E25D115811}" name="Column2585"/>
    <tableColumn id="2605" xr3:uid="{C3BAA322-40C8-4B55-85C8-0F47A3C35016}" name="Column2586"/>
    <tableColumn id="2606" xr3:uid="{7B8D4CFC-C4D8-4226-BF70-DB5865F15336}" name="Column2587"/>
    <tableColumn id="2607" xr3:uid="{E38A2D35-50FE-478D-9964-985DD26B6375}" name="Column2588"/>
    <tableColumn id="2608" xr3:uid="{73795994-6299-42AA-BF26-7D620351CD5D}" name="Column2589"/>
    <tableColumn id="2609" xr3:uid="{1C827FF2-F19E-4317-BEA2-5F3542C5BB96}" name="Column2590"/>
    <tableColumn id="2610" xr3:uid="{0B567D07-BEBC-4AFB-B22C-98FDD45C2536}" name="Column2591"/>
    <tableColumn id="2611" xr3:uid="{B60E2310-EFB3-46EE-AA80-115A1F9D0AFC}" name="Column2592"/>
    <tableColumn id="2612" xr3:uid="{1404792E-D6B4-4E2E-9554-F94B0DD39D55}" name="Column2593"/>
    <tableColumn id="2613" xr3:uid="{C6EB77A5-ACA3-4788-AEB8-A84C8D2F55FB}" name="Column2594"/>
    <tableColumn id="2614" xr3:uid="{5A96FFE6-837D-43C5-BCD7-6F7E00D2AB21}" name="Column2595"/>
    <tableColumn id="2615" xr3:uid="{C02C2BEF-599F-4EC0-B1BA-A02A2CC0512E}" name="Column2596"/>
    <tableColumn id="2616" xr3:uid="{D5E0A1E9-CB5A-4A11-994D-625A9855CC91}" name="Column2597"/>
    <tableColumn id="2617" xr3:uid="{FB4933ED-8AAC-4672-ADFF-040AA071E0E4}" name="Column2598"/>
    <tableColumn id="2618" xr3:uid="{3B6B0EC6-C9E6-4E77-AD74-F9C1896D2D0B}" name="Column2599"/>
    <tableColumn id="2619" xr3:uid="{D6D8A90B-AEE6-4A79-976D-472DDBC53B82}" name="Column2600"/>
    <tableColumn id="2620" xr3:uid="{B5D9212A-19FE-4821-B558-5FE1278765A0}" name="Column2601"/>
    <tableColumn id="2621" xr3:uid="{D68A7B6E-CB5A-46DC-9B63-D6BCD379266B}" name="Column2602"/>
    <tableColumn id="2622" xr3:uid="{ADE2F74E-7251-4406-9C01-29ED0800F4EC}" name="Column2603"/>
    <tableColumn id="2623" xr3:uid="{7C550A3B-9E37-4545-A478-612621D44C6E}" name="Column2604"/>
    <tableColumn id="2624" xr3:uid="{8EB2E8F8-5CA8-4870-AE1F-10E20D458EEB}" name="Column2605"/>
    <tableColumn id="2625" xr3:uid="{A7534626-F095-49E1-BAE5-BBB545BE2FCF}" name="Column2606"/>
    <tableColumn id="2626" xr3:uid="{D932D173-934B-4C6E-9F97-C896AF79E123}" name="Column2607"/>
    <tableColumn id="2627" xr3:uid="{3385C2F5-0FA9-428F-9DE8-414526208224}" name="Column2608"/>
    <tableColumn id="2628" xr3:uid="{5DFCBC11-4224-458F-B958-00EFADC9F4FD}" name="Column2609"/>
    <tableColumn id="2629" xr3:uid="{D92BA689-478B-4AEA-83CB-0D28338E4EAA}" name="Column2610"/>
    <tableColumn id="2630" xr3:uid="{5FA3BB11-B02A-4402-9A9B-4115BD5FD8E0}" name="Column2611"/>
    <tableColumn id="2631" xr3:uid="{928DF758-A6B4-43A7-91EA-6164554B83F6}" name="Column2612"/>
    <tableColumn id="2632" xr3:uid="{BF60261B-EFE4-4309-893A-3BC615BEAB81}" name="Column2613"/>
    <tableColumn id="2633" xr3:uid="{7DE30DB0-29AC-4EC6-89E6-6D21B1A09ADF}" name="Column2614"/>
    <tableColumn id="2634" xr3:uid="{96F11919-5B5E-4833-A2B4-8FFB76DCB9EC}" name="Column2615"/>
    <tableColumn id="2635" xr3:uid="{1BA1FAB1-8100-49EC-A5CD-107F37F8C43C}" name="Column2616"/>
    <tableColumn id="2636" xr3:uid="{264244E4-AC43-42BD-B7C4-83821ED02D3D}" name="Column2617"/>
    <tableColumn id="2637" xr3:uid="{583DE922-A987-4D36-AFC4-42D0A6DB0B6D}" name="Column2618"/>
    <tableColumn id="2638" xr3:uid="{5DBA7A61-09BD-4478-9EF6-D8905F0CFBBC}" name="Column2619"/>
    <tableColumn id="2639" xr3:uid="{24C2716B-07B4-423A-AB91-CE39743CB2D9}" name="Column2620"/>
    <tableColumn id="2640" xr3:uid="{4EFAE9CA-E5F6-47B4-9AC6-E35AEEB241C7}" name="Column2621"/>
    <tableColumn id="2641" xr3:uid="{2784871E-8098-4F48-A8F7-BFFD98F5A3FB}" name="Column2622"/>
    <tableColumn id="2642" xr3:uid="{9AEFA20F-3761-41E4-BF35-227975C4ADCC}" name="Column2623"/>
    <tableColumn id="2643" xr3:uid="{1751C732-B557-45E3-99F4-ABEEF1A9B50C}" name="Column2624"/>
    <tableColumn id="2644" xr3:uid="{479F3FA7-A08B-4826-AA77-F794615D5631}" name="Column2625"/>
    <tableColumn id="2645" xr3:uid="{514CF97B-3CCF-4A7B-A09C-EFF9AC2DF4D9}" name="Column2626"/>
    <tableColumn id="2646" xr3:uid="{2B8025E3-413A-4578-97A2-5B6101BBAAFC}" name="Column2627"/>
    <tableColumn id="2647" xr3:uid="{16799C2B-F634-47A6-89A9-F39D7FAF39B7}" name="Column2628"/>
    <tableColumn id="2648" xr3:uid="{668B9433-F4D4-47D6-8E72-7BF5A1D89CE1}" name="Column2629"/>
    <tableColumn id="2649" xr3:uid="{758EEC5B-1486-4514-83BD-90E270FD4B69}" name="Column2630"/>
    <tableColumn id="2650" xr3:uid="{9A35678D-4F8C-404E-AE98-5A643FDE42D2}" name="Column2631"/>
    <tableColumn id="2651" xr3:uid="{0F33B263-76DB-46A5-B97C-154090A81C30}" name="Column2632"/>
    <tableColumn id="2652" xr3:uid="{133CD066-DD3E-40B8-BC20-2FC8CA82C916}" name="Column2633"/>
    <tableColumn id="2653" xr3:uid="{877182DB-BBD2-4461-A5F7-6F9D8C0C625F}" name="Column2634"/>
    <tableColumn id="2654" xr3:uid="{814A256B-EAA3-40E4-A279-D34D6D9BABE1}" name="Column2635"/>
    <tableColumn id="2655" xr3:uid="{C0E40D05-7386-4FD9-B063-A56A526AABE3}" name="Column2636"/>
    <tableColumn id="2656" xr3:uid="{D506C255-B32D-4C3D-A045-8D57512803B9}" name="Column2637"/>
    <tableColumn id="2657" xr3:uid="{1AA95310-9F54-42B4-9DA6-32981018BDD1}" name="Column2638"/>
    <tableColumn id="2658" xr3:uid="{B7754BC8-4D1B-4BBF-A4C3-69D34F9DE988}" name="Column2639"/>
    <tableColumn id="2659" xr3:uid="{5E9C67C5-EAAB-41DB-82DC-B0372CE21E3B}" name="Column2640"/>
    <tableColumn id="2660" xr3:uid="{536E134E-30E4-42A9-88A4-4489923AA8D5}" name="Column2641"/>
    <tableColumn id="2661" xr3:uid="{F307D7D2-8219-4D5B-ACA9-D64E4C7BA637}" name="Column2642"/>
    <tableColumn id="2662" xr3:uid="{C4E4C927-1EF6-4C5E-AB21-BC7F1F98787C}" name="Column2643"/>
    <tableColumn id="2663" xr3:uid="{7F0C5C5E-2AB2-4BD0-8CB4-3B9FD32299E3}" name="Column2644"/>
    <tableColumn id="2664" xr3:uid="{C6F59743-C0D7-4561-B899-CA0574D676A0}" name="Column2645"/>
    <tableColumn id="2665" xr3:uid="{7512C4F1-0DF5-438F-89F5-D3D79EAA610E}" name="Column2646"/>
    <tableColumn id="2666" xr3:uid="{D029AFC4-E47B-4645-A6B1-BC9B86AD9430}" name="Column2647"/>
    <tableColumn id="2667" xr3:uid="{662259D0-7465-4A76-9756-30B82AB6B214}" name="Column2648"/>
    <tableColumn id="2668" xr3:uid="{A7AC861D-10F6-4A4A-A49C-7BA42167C55F}" name="Column2649"/>
    <tableColumn id="2669" xr3:uid="{F7F70E44-90EC-471E-9CDE-FEA807EE99D7}" name="Column2650"/>
    <tableColumn id="2670" xr3:uid="{3F38680F-073A-4DF7-B90E-2121E3250615}" name="Column2651"/>
    <tableColumn id="2671" xr3:uid="{BEFC7C31-8A0E-4CEF-9438-F0D778D32F64}" name="Column2652"/>
    <tableColumn id="2672" xr3:uid="{D89E23BD-8299-44C5-8BAC-802625574D01}" name="Column2653"/>
    <tableColumn id="2673" xr3:uid="{2789A3AB-515B-4080-B557-7FF15B2D0702}" name="Column2654"/>
    <tableColumn id="2674" xr3:uid="{8A66F18C-A8CB-4E96-B2BF-D3CA2D3E4E4D}" name="Column2655"/>
    <tableColumn id="2675" xr3:uid="{93064FB7-07DA-4F33-8D33-598F8F937F49}" name="Column2656"/>
    <tableColumn id="2676" xr3:uid="{F97E3B83-1EFB-4FEF-9337-48F5E8E5EEB6}" name="Column2657"/>
    <tableColumn id="2677" xr3:uid="{BFF6AC55-4EF2-4C10-BE5C-414D102CD135}" name="Column2658"/>
    <tableColumn id="2678" xr3:uid="{393CCE7B-5759-4653-9535-AF0C6A68900C}" name="Column2659"/>
    <tableColumn id="2679" xr3:uid="{4FD8F8C9-B726-4DCC-9858-2A7FFF1A9EA7}" name="Column2660"/>
    <tableColumn id="2680" xr3:uid="{555732F8-4BB0-49C8-A8CA-C1E81EB52B65}" name="Column2661"/>
    <tableColumn id="2681" xr3:uid="{9454C3C4-103F-4321-AA18-86F3E25E0721}" name="Column2662"/>
    <tableColumn id="2682" xr3:uid="{2AF50227-9593-42EB-BFB3-6C56BC6BEDAE}" name="Column2663"/>
    <tableColumn id="2683" xr3:uid="{193883D5-43B1-43F3-9E64-24F8480939CC}" name="Column2664"/>
    <tableColumn id="2684" xr3:uid="{BBE157BA-F569-4467-A436-381CE7ED8DF7}" name="Column2665"/>
    <tableColumn id="2685" xr3:uid="{8D72E214-3316-4896-9E20-6F4E8A910EC5}" name="Column2666"/>
    <tableColumn id="2686" xr3:uid="{8CBFE551-5136-4BE3-A15F-E4CE3CC0270C}" name="Column2667"/>
    <tableColumn id="2687" xr3:uid="{A51FA424-0CE2-4BEB-9045-09163D7BAA26}" name="Column2668"/>
    <tableColumn id="2688" xr3:uid="{983902F1-4739-45D9-8795-63DF898D3935}" name="Column2669"/>
    <tableColumn id="2689" xr3:uid="{D9A238CD-0F05-4F14-9944-725F54ADA09D}" name="Column2670"/>
    <tableColumn id="2690" xr3:uid="{C3459AEB-A421-47CB-8999-B3279DACCB41}" name="Column2671"/>
    <tableColumn id="2691" xr3:uid="{CA803AA5-259C-4419-BAFB-312560480F65}" name="Column2672"/>
    <tableColumn id="2692" xr3:uid="{6DADBE1B-6CCE-4968-99A5-9AB8A14AE923}" name="Column2673"/>
    <tableColumn id="2693" xr3:uid="{3AC71EDE-7B4C-4B7B-8955-F8B125E6642D}" name="Column2674"/>
    <tableColumn id="2694" xr3:uid="{7329D56C-0161-414E-A171-A1AF55111B6A}" name="Column2675"/>
    <tableColumn id="2695" xr3:uid="{8D405A5F-A598-4355-AEC6-A5453B38DFDE}" name="Column2676"/>
    <tableColumn id="2696" xr3:uid="{24C3F09D-DDEA-4F74-AA4E-39856E9F4AB3}" name="Column2677"/>
    <tableColumn id="2697" xr3:uid="{B914B8FE-EFB0-4FF8-B9F2-1EF63543DE19}" name="Column2678"/>
    <tableColumn id="2698" xr3:uid="{F8045EA5-7844-4265-A456-E8FBDDA25883}" name="Column2679"/>
    <tableColumn id="2699" xr3:uid="{7CFA7B80-CAB9-48DB-AF03-D98480D6C5CE}" name="Column2680"/>
    <tableColumn id="2700" xr3:uid="{C5F34CED-37FA-4213-8AD4-D92F342FF0CF}" name="Column2681"/>
    <tableColumn id="2701" xr3:uid="{C5A51821-1F73-48D9-849C-2F70005B2FC4}" name="Column2682"/>
    <tableColumn id="2702" xr3:uid="{2E44D6E4-C6CF-4EA2-BCC1-2957521BF109}" name="Column2683"/>
    <tableColumn id="2703" xr3:uid="{D7E55ED7-DF82-4089-97E9-C3ED10A0FD82}" name="Column2684"/>
    <tableColumn id="2704" xr3:uid="{8F0CE7FB-ADD8-466E-84B2-DF17F669A571}" name="Column2685"/>
    <tableColumn id="2705" xr3:uid="{EC59CEA0-C437-45A6-984A-3E0ECEDFBA27}" name="Column2686"/>
    <tableColumn id="2706" xr3:uid="{170A0A31-53D2-4AE3-8811-B97ABA3D1F5A}" name="Column2687"/>
    <tableColumn id="2707" xr3:uid="{4F7A7CD3-64DF-48E5-9317-4BF46890D9BF}" name="Column2688"/>
    <tableColumn id="2708" xr3:uid="{23BF7D24-AE0A-4CBA-A2FE-8DB1F37E8A18}" name="Column2689"/>
    <tableColumn id="2709" xr3:uid="{36236B62-FEF8-4663-8C39-0A25A242C27D}" name="Column2690"/>
    <tableColumn id="2710" xr3:uid="{4326667A-0E94-4373-BE30-5D47EAAF15EE}" name="Column2691"/>
    <tableColumn id="2711" xr3:uid="{949097E5-2F17-4C14-A7F3-5D98627CF1DE}" name="Column2692"/>
    <tableColumn id="2712" xr3:uid="{791A4F92-BBED-4480-B460-FE03BB372F5F}" name="Column2693"/>
    <tableColumn id="2713" xr3:uid="{194B0B12-E557-4F7F-8DC6-AB4D4CC09CD3}" name="Column2694"/>
    <tableColumn id="2714" xr3:uid="{2C243963-2876-4144-AE3C-14E899C5F266}" name="Column2695"/>
    <tableColumn id="2715" xr3:uid="{79F12BEF-EC7A-4C9A-8BDC-30182558A01D}" name="Column2696"/>
    <tableColumn id="2716" xr3:uid="{F72F0E47-6A1F-4F03-9BF3-C405AB936763}" name="Column2697"/>
    <tableColumn id="2717" xr3:uid="{ACE554EB-F41E-4E78-BE4E-A97D436A9205}" name="Column2698"/>
    <tableColumn id="2718" xr3:uid="{D7074ABB-36D0-47DC-AD91-31ADE9BB4F7F}" name="Column2699"/>
    <tableColumn id="2719" xr3:uid="{E58EED82-8293-486C-BF48-AAE34CC08AA9}" name="Column2700"/>
    <tableColumn id="2720" xr3:uid="{CB6A7C63-3E64-463F-98ED-3B10025080C5}" name="Column2701"/>
    <tableColumn id="2721" xr3:uid="{A01AF72C-5BD5-4E26-AB34-F5D6FEF85F80}" name="Column2702"/>
    <tableColumn id="2722" xr3:uid="{172008E6-5135-49E7-A606-322BDEDDDD06}" name="Column2703"/>
    <tableColumn id="2723" xr3:uid="{506288AF-8A1F-47E2-AD8E-96556C96E18F}" name="Column2704"/>
    <tableColumn id="2724" xr3:uid="{9E5914F4-21BB-4C6B-8EB5-AB153D814866}" name="Column2705"/>
    <tableColumn id="2725" xr3:uid="{139963F5-8226-4674-908F-3D88809057A0}" name="Column2706"/>
    <tableColumn id="2726" xr3:uid="{9198B549-AE49-4B4C-AB00-EDE2165726B7}" name="Column2707"/>
    <tableColumn id="2727" xr3:uid="{45D11B95-F091-439F-8543-5716AE004587}" name="Column2708"/>
    <tableColumn id="2728" xr3:uid="{99521279-F3B1-4292-AB71-C48D7125071D}" name="Column2709"/>
    <tableColumn id="2729" xr3:uid="{6B800254-6E6B-4B3A-9C9F-D184857F2883}" name="Column2710"/>
    <tableColumn id="2730" xr3:uid="{1F46FF20-6AB1-435F-B465-552A3B4AA6DF}" name="Column2711"/>
    <tableColumn id="2731" xr3:uid="{230EB791-EE5C-4F8B-B458-989DE59F3643}" name="Column2712"/>
    <tableColumn id="2732" xr3:uid="{85F3FBAA-2A9F-45B3-8A4B-59D6FED4235D}" name="Column2713"/>
    <tableColumn id="2733" xr3:uid="{C5822A9A-107A-4CC1-8BFD-8989B36FFBE3}" name="Column2714"/>
    <tableColumn id="2734" xr3:uid="{E4D0F204-231F-4F4F-8BD5-8FF4B0705118}" name="Column2715"/>
    <tableColumn id="2735" xr3:uid="{DDF77DF6-ACEB-47EA-A0B2-CC695B8DE060}" name="Column2716"/>
    <tableColumn id="2736" xr3:uid="{C5DEC7FB-51F8-48AA-B0BE-6DBACBEDE4C9}" name="Column2717"/>
    <tableColumn id="2737" xr3:uid="{F6E49BA8-EB3C-4005-A3CD-679E4E42CEA1}" name="Column2718"/>
    <tableColumn id="2738" xr3:uid="{DED684E3-C1BF-4CB6-8E56-257531C4FBD5}" name="Column2719"/>
    <tableColumn id="2739" xr3:uid="{2FDBA05F-3FCC-45CB-B9BD-430EA0A8E449}" name="Column2720"/>
    <tableColumn id="2740" xr3:uid="{CFAED14C-7A3C-47C1-8423-047947367105}" name="Column2721"/>
    <tableColumn id="2741" xr3:uid="{3C3B3119-7FF3-4217-8AAE-C5259FFE855B}" name="Column2722"/>
    <tableColumn id="2742" xr3:uid="{8A303ED8-4632-46D9-B54D-647034FD0AF5}" name="Column2723"/>
    <tableColumn id="2743" xr3:uid="{6B74C07F-4C83-41D6-9671-0089971D4DE9}" name="Column2724"/>
    <tableColumn id="2744" xr3:uid="{257E90B2-CDDC-4557-BA38-EEE45E8BF6DB}" name="Column2725"/>
    <tableColumn id="2745" xr3:uid="{647B43DD-DF05-4BEF-B441-B1C83F2DB570}" name="Column2726"/>
    <tableColumn id="2746" xr3:uid="{2B8400E7-9E56-487A-BF3D-71D9063896E5}" name="Column2727"/>
    <tableColumn id="2747" xr3:uid="{29766CA0-EBC1-4B2A-BAC1-4AFB07EA50FC}" name="Column2728"/>
    <tableColumn id="2748" xr3:uid="{71C1ED0F-10CF-47F5-AC86-22E14A0E5C4A}" name="Column2729"/>
    <tableColumn id="2749" xr3:uid="{09F050D7-5C15-4CC9-8CF9-D43002070ED7}" name="Column2730"/>
    <tableColumn id="2750" xr3:uid="{7BFFAB86-1554-430D-B6B2-F46E1AF2DA97}" name="Column2731"/>
    <tableColumn id="2751" xr3:uid="{6BAE1846-52CB-498E-9819-3796F4C58193}" name="Column2732"/>
    <tableColumn id="2752" xr3:uid="{B193986B-3821-45CE-B019-3DFC7B68FDF8}" name="Column2733"/>
    <tableColumn id="2753" xr3:uid="{FA2AD4AF-F776-4DBB-8075-4D3D14ACE91E}" name="Column2734"/>
    <tableColumn id="2754" xr3:uid="{55FE1BD8-E81B-45BD-9013-AC872771674D}" name="Column2735"/>
    <tableColumn id="2755" xr3:uid="{F582D847-C4AC-4C21-998F-9853BA22ACBC}" name="Column2736"/>
    <tableColumn id="2756" xr3:uid="{4E235097-116A-4D8A-9206-6BF0353DC29E}" name="Column2737"/>
    <tableColumn id="2757" xr3:uid="{0CE8C4AE-F53F-4B31-9971-FF0E27BBC876}" name="Column2738"/>
    <tableColumn id="2758" xr3:uid="{16BACE28-A4EB-4614-9DDD-3B939BE24C4C}" name="Column2739"/>
    <tableColumn id="2759" xr3:uid="{D7C64AFC-C3D0-48F5-81A3-9C552FB3C0BA}" name="Column2740"/>
    <tableColumn id="2760" xr3:uid="{BC232EF3-E1B4-48A4-99E8-46452EF7E96B}" name="Column2741"/>
    <tableColumn id="2761" xr3:uid="{9BE60BA1-5091-448A-9E81-A20040B47B53}" name="Column2742"/>
    <tableColumn id="2762" xr3:uid="{627D5DC0-347E-48B0-80B7-3239CD3FAD64}" name="Column2743"/>
    <tableColumn id="2763" xr3:uid="{F7CEB10B-80E9-4006-B74C-CBD66AE0A456}" name="Column2744"/>
    <tableColumn id="2764" xr3:uid="{5B1BF7C8-1141-4D02-AE63-01984C4DE96D}" name="Column2745"/>
    <tableColumn id="2765" xr3:uid="{04398122-DDF1-40FC-81BE-A8B638474393}" name="Column2746"/>
    <tableColumn id="2766" xr3:uid="{DD07479A-CD35-4E17-8E71-82819AFC3A95}" name="Column2747"/>
    <tableColumn id="2767" xr3:uid="{B6B6DA2C-E517-4BB1-82A1-A9F02508BF16}" name="Column2748"/>
    <tableColumn id="2768" xr3:uid="{54DDF0DF-5567-42F7-A1B3-28BE8BD99E4E}" name="Column2749"/>
    <tableColumn id="2769" xr3:uid="{0B79DF1C-8C9E-4777-9AB3-C6362C6A7378}" name="Column2750"/>
    <tableColumn id="2770" xr3:uid="{DE8C44EB-3591-4A65-914B-445908198405}" name="Column2751"/>
    <tableColumn id="2771" xr3:uid="{B08CF8F8-9728-4A0B-BE40-C29297424397}" name="Column2752"/>
    <tableColumn id="2772" xr3:uid="{9F074EB6-C76D-415F-8EB9-4C6CB88BA5CE}" name="Column2753"/>
    <tableColumn id="2773" xr3:uid="{8D038E42-FDE5-4BB1-A425-49A1A0252908}" name="Column2754"/>
    <tableColumn id="2774" xr3:uid="{E50C0ACE-7960-4E4D-A5CF-91E17A740480}" name="Column2755"/>
    <tableColumn id="2775" xr3:uid="{F932970F-35C9-410E-901C-F6FC0C1D5CEA}" name="Column2756"/>
    <tableColumn id="2776" xr3:uid="{430EDB2B-35A4-4659-91DC-946600C06637}" name="Column2757"/>
    <tableColumn id="2777" xr3:uid="{196164DF-4069-4979-8879-F0C2CC582626}" name="Column2758"/>
    <tableColumn id="2778" xr3:uid="{8FE51029-2CA6-40F1-9CCA-A3DDD383749C}" name="Column2759"/>
    <tableColumn id="2779" xr3:uid="{305ACE47-01EC-4AB7-866B-C88A249E2B0F}" name="Column2760"/>
    <tableColumn id="2780" xr3:uid="{596B4CD3-976F-4881-9152-CB61598A2A85}" name="Column2761"/>
    <tableColumn id="2781" xr3:uid="{6715C4E4-A61B-4F51-8414-FA529C099BE6}" name="Column2762"/>
    <tableColumn id="2782" xr3:uid="{478592CC-C6A5-4D34-BB9E-E99B3D9769A9}" name="Column2763"/>
    <tableColumn id="2783" xr3:uid="{E97EEEA3-54F2-4E60-B3D7-E12B78C3859B}" name="Column2764"/>
    <tableColumn id="2784" xr3:uid="{505161F6-E7A4-4AC9-BA20-0CAFAFFF921E}" name="Column2765"/>
    <tableColumn id="2785" xr3:uid="{1E8AD4A4-FA06-47C5-9E03-571DA40614F3}" name="Column2766"/>
    <tableColumn id="2786" xr3:uid="{5071D1C1-2B95-4BE1-AC18-3856D306D1AE}" name="Column2767"/>
    <tableColumn id="2787" xr3:uid="{CA382D62-20D2-486E-8297-004FADE37864}" name="Column2768"/>
    <tableColumn id="2788" xr3:uid="{DF60D97F-562B-4301-9AD6-CEACE7C1ADB9}" name="Column2769"/>
    <tableColumn id="2789" xr3:uid="{C2CDB371-CA87-4D3A-8F89-B0A86ABFAE6D}" name="Column2770"/>
    <tableColumn id="2790" xr3:uid="{D81622B1-4304-4A3E-A0AF-09D6187DFF90}" name="Column2771"/>
    <tableColumn id="2791" xr3:uid="{F4421E3C-92CB-4EAD-A2B3-089D2801DDF4}" name="Column2772"/>
    <tableColumn id="2792" xr3:uid="{E046EDF9-5BF6-4B87-A653-46D263F9C0EC}" name="Column2773"/>
    <tableColumn id="2793" xr3:uid="{AEEAD77D-6695-4C58-B89D-B1A4F3461EC8}" name="Column2774"/>
    <tableColumn id="2794" xr3:uid="{DBA16CE1-06A1-4A2A-848B-40320C51033A}" name="Column2775"/>
    <tableColumn id="2795" xr3:uid="{31A04BEB-D8C0-42F6-BC8A-E1F1BC46717F}" name="Column2776"/>
    <tableColumn id="2796" xr3:uid="{26136324-3FFC-4E53-AE11-97D0674B9DD8}" name="Column2777"/>
    <tableColumn id="2797" xr3:uid="{888FAF54-09A2-467D-A64F-162EAFE4A1D1}" name="Column2778"/>
    <tableColumn id="2798" xr3:uid="{A2A10CFF-D127-4B5B-A447-DA56E468DC4C}" name="Column2779"/>
    <tableColumn id="2799" xr3:uid="{33639E72-A000-4B26-A805-91F55CB2AA13}" name="Column2780"/>
    <tableColumn id="2800" xr3:uid="{07CD9103-3F25-4107-AABF-B188395FF82D}" name="Column2781"/>
    <tableColumn id="2801" xr3:uid="{2438376D-84F3-4D10-A19F-E40AF5B10220}" name="Column2782"/>
    <tableColumn id="2802" xr3:uid="{522D40B2-F65F-4CC9-96A6-12D04710B53B}" name="Column2783"/>
    <tableColumn id="2803" xr3:uid="{E1C5D5C5-45CE-49CF-B511-E2A074361995}" name="Column2784"/>
    <tableColumn id="2804" xr3:uid="{3DD6C4EA-6FF3-4C77-A2AC-5FF7D19D8B2C}" name="Column2785"/>
    <tableColumn id="2805" xr3:uid="{EB995578-B040-427C-A820-6187E7DCEDB0}" name="Column2786"/>
    <tableColumn id="2806" xr3:uid="{CEA30F63-160D-42E6-8251-3D9585E53969}" name="Column2787"/>
    <tableColumn id="2807" xr3:uid="{12556D5A-92E7-4FF7-894F-838A7B9AD021}" name="Column2788"/>
    <tableColumn id="2808" xr3:uid="{86C93312-E555-479A-A675-BC5EC67B7B2B}" name="Column2789"/>
    <tableColumn id="2809" xr3:uid="{1AE16912-29FA-4A38-AE17-EAB0CDF8FD6A}" name="Column2790"/>
    <tableColumn id="2810" xr3:uid="{4A955C3B-5840-456D-A02F-8B31F14E76A6}" name="Column2791"/>
    <tableColumn id="2811" xr3:uid="{70BE60E6-0D7D-40EC-9627-4264F33F7A0D}" name="Column2792"/>
    <tableColumn id="2812" xr3:uid="{B94B594F-13BA-41C8-A791-6E491C5E6F4F}" name="Column2793"/>
    <tableColumn id="2813" xr3:uid="{C7D130B8-C678-43D4-B141-98485E575914}" name="Column2794"/>
    <tableColumn id="2814" xr3:uid="{1FB903C5-95C2-44AE-9213-A2560A2F4E18}" name="Column2795"/>
    <tableColumn id="2815" xr3:uid="{B7D9E22C-A5FF-41FD-8028-F9E398739A0E}" name="Column2796"/>
    <tableColumn id="2816" xr3:uid="{41E962B6-C9F0-48C9-B3F7-4BBFECCC4EC5}" name="Column2797"/>
    <tableColumn id="2817" xr3:uid="{BC6F2C00-7780-4FA8-9640-835FD1447D4A}" name="Column2798"/>
    <tableColumn id="2818" xr3:uid="{01EAB601-B3B8-4B21-86D2-9BCDAF8349CA}" name="Column2799"/>
    <tableColumn id="2819" xr3:uid="{3D3A6891-C257-427F-B3F7-FDE4926A8D94}" name="Column2800"/>
    <tableColumn id="2820" xr3:uid="{0F1E1420-3B52-412B-964F-77FFA0B4D719}" name="Column2801"/>
    <tableColumn id="2821" xr3:uid="{E372998C-E845-43FC-AB09-25016300C3C1}" name="Column2802"/>
    <tableColumn id="2822" xr3:uid="{F416F4F9-7DFB-46E4-8E49-93D236289AD2}" name="Column2803"/>
    <tableColumn id="2823" xr3:uid="{C7DC9F3E-BA90-45C1-8E51-8F06F402DA7E}" name="Column2804"/>
    <tableColumn id="2824" xr3:uid="{1963077F-7C0F-410C-9475-B6C9B71105E7}" name="Column2805"/>
    <tableColumn id="2825" xr3:uid="{F9A4FA4F-9A38-4BC4-9EE2-B6D6414B4333}" name="Column2806"/>
    <tableColumn id="2826" xr3:uid="{5AAC6DE8-5479-45CF-B752-192681E823D5}" name="Column2807"/>
    <tableColumn id="2827" xr3:uid="{61721F39-573D-4435-8841-6613B92AF891}" name="Column2808"/>
    <tableColumn id="2828" xr3:uid="{78192613-3E20-45E1-B32C-321925692594}" name="Column2809"/>
    <tableColumn id="2829" xr3:uid="{7578D0EB-F9B6-4049-B40C-5C9078171BF1}" name="Column2810"/>
    <tableColumn id="2830" xr3:uid="{0F66CE0C-6C4F-442F-9A67-1681DEA4FCBA}" name="Column2811"/>
    <tableColumn id="2831" xr3:uid="{4E7ECDC0-3B8D-4D3C-A5F1-3937EA526E7C}" name="Column2812"/>
    <tableColumn id="2832" xr3:uid="{75BAD31D-8400-4C28-B726-962D7DF097A2}" name="Column2813"/>
    <tableColumn id="2833" xr3:uid="{9E08D627-FF2B-47B4-956A-D2F0DF2080FB}" name="Column2814"/>
    <tableColumn id="2834" xr3:uid="{F19579CA-E484-4667-893A-3BC946141B97}" name="Column2815"/>
    <tableColumn id="2835" xr3:uid="{0DBD6403-413F-49A1-B2E5-A3A4E66470B4}" name="Column2816"/>
    <tableColumn id="2836" xr3:uid="{893670C0-75E4-4DE7-865F-C98E009D4F06}" name="Column2817"/>
    <tableColumn id="2837" xr3:uid="{C806168D-5D78-46EB-BB32-6CBB729B8280}" name="Column2818"/>
    <tableColumn id="2838" xr3:uid="{77DDC134-BEF9-40E1-9706-FBDED50EC63A}" name="Column2819"/>
    <tableColumn id="2839" xr3:uid="{EED2B16C-507C-410E-901F-9B209E7D26DC}" name="Column2820"/>
    <tableColumn id="2840" xr3:uid="{94D41F3A-7461-43FC-8DA3-D8425A455D95}" name="Column2821"/>
    <tableColumn id="2841" xr3:uid="{351320BB-3A6C-4E99-A9B8-24D83A3EC58B}" name="Column2822"/>
    <tableColumn id="2842" xr3:uid="{AFDDF301-10C1-4B0A-A3AB-CC9E59291C74}" name="Column2823"/>
    <tableColumn id="2843" xr3:uid="{0F21DEED-28B1-4FD0-8DFB-5FDF849E57B9}" name="Column2824"/>
    <tableColumn id="2844" xr3:uid="{9BF5198B-40E4-470B-990A-EEFD872D5DDB}" name="Column2825"/>
    <tableColumn id="2845" xr3:uid="{84D381DF-3DAC-49DA-A0CD-963BAC536D64}" name="Column2826"/>
    <tableColumn id="2846" xr3:uid="{9337528F-0748-448F-8301-92084B852E0C}" name="Column2827"/>
    <tableColumn id="2847" xr3:uid="{E1D1AE96-1D91-4C7D-B7C2-8436B44E6A4C}" name="Column2828"/>
    <tableColumn id="2848" xr3:uid="{8008AACA-146B-433D-B8A4-C76BA89272AB}" name="Column2829"/>
    <tableColumn id="2849" xr3:uid="{D968BAEF-83E5-43CE-BB1D-478170C5B389}" name="Column2830"/>
    <tableColumn id="2850" xr3:uid="{BFEE604D-CBA9-492B-9988-ADE6BD9D9863}" name="Column2831"/>
    <tableColumn id="2851" xr3:uid="{28FAA043-E19C-4733-8993-C1AD3D3C2F4D}" name="Column2832"/>
    <tableColumn id="2852" xr3:uid="{AB319162-FF17-49D2-B3B2-242459D70974}" name="Column2833"/>
    <tableColumn id="2853" xr3:uid="{2C268F10-E631-48FA-A047-1716591D3BB1}" name="Column2834"/>
    <tableColumn id="2854" xr3:uid="{D8A33907-4ADF-4003-9FD0-9B1E1D352C0C}" name="Column2835"/>
    <tableColumn id="2855" xr3:uid="{0599B7F9-C5F8-41D3-A2AA-583BB4E87F76}" name="Column2836"/>
    <tableColumn id="2856" xr3:uid="{203E847D-60DA-40CC-ACFC-FCAADA2C255A}" name="Column2837"/>
    <tableColumn id="2857" xr3:uid="{5C87829A-EC09-45C1-BB0F-32F9630871A5}" name="Column2838"/>
    <tableColumn id="2858" xr3:uid="{BC189C10-029C-4D0F-964C-2E0C9DA133AA}" name="Column2839"/>
    <tableColumn id="2859" xr3:uid="{B72B16FD-0883-45DE-B10F-6BCBA51D7D76}" name="Column2840"/>
    <tableColumn id="2860" xr3:uid="{7CFBB5D4-5311-4604-A181-55DED680DADA}" name="Column2841"/>
    <tableColumn id="2861" xr3:uid="{D7D69D77-565E-4BB2-8C5A-5DA66634360B}" name="Column2842"/>
    <tableColumn id="2862" xr3:uid="{50361343-64DE-487A-9177-1831F2F5CFD6}" name="Column2843"/>
    <tableColumn id="2863" xr3:uid="{91A77ABE-EC11-464D-BFEB-DDC9A5F2CE2D}" name="Column2844"/>
    <tableColumn id="2864" xr3:uid="{351DBBB1-90CA-4EE2-AD13-674C6A7BB2D4}" name="Column2845"/>
    <tableColumn id="2865" xr3:uid="{62CB1D77-6BA3-43A3-8C23-EBA13120BB08}" name="Column2846"/>
    <tableColumn id="2866" xr3:uid="{BCDAA96F-1935-4B0A-A8F7-08AA065B959D}" name="Column2847"/>
    <tableColumn id="2867" xr3:uid="{A02C9D00-C063-46CA-B31F-5C465B783400}" name="Column2848"/>
    <tableColumn id="2868" xr3:uid="{5AFD052B-D8F7-4AC3-9884-EB03D8EA2382}" name="Column2849"/>
    <tableColumn id="2869" xr3:uid="{487311D3-0DB1-4913-AE96-938D6D7F0833}" name="Column2850"/>
    <tableColumn id="2870" xr3:uid="{B73EDDD1-FEFD-4920-BC91-829BF667CCB1}" name="Column2851"/>
    <tableColumn id="2871" xr3:uid="{D2650D73-BA22-4312-A55B-B3CAA4F4053C}" name="Column2852"/>
    <tableColumn id="2872" xr3:uid="{CBC71600-04E5-4372-8DC1-03D2D2C0D213}" name="Column2853"/>
    <tableColumn id="2873" xr3:uid="{9D825A26-A2E3-4DFF-8397-431E275406BC}" name="Column2854"/>
    <tableColumn id="2874" xr3:uid="{FCCA2A48-ED16-4118-899E-D0E716D968D6}" name="Column2855"/>
    <tableColumn id="2875" xr3:uid="{1A5186AD-D1D0-4687-8FE7-AD4671CA8179}" name="Column2856"/>
    <tableColumn id="2876" xr3:uid="{642497BB-31FE-474E-851F-E29E48ACF3AF}" name="Column2857"/>
    <tableColumn id="2877" xr3:uid="{D1F5BAE8-A9E6-46A3-92D5-1AAA90254E1A}" name="Column2858"/>
    <tableColumn id="2878" xr3:uid="{5185363E-B334-49C1-B034-7EDD998AEB94}" name="Column2859"/>
    <tableColumn id="2879" xr3:uid="{D221604C-B198-4EF2-A815-654FFE435DDF}" name="Column2860"/>
    <tableColumn id="2880" xr3:uid="{B6E6CF36-9AC6-4676-AEE0-732C304AFA29}" name="Column2861"/>
    <tableColumn id="2881" xr3:uid="{8CEE2806-0BB7-4757-8FF8-131DAA9175BD}" name="Column2862"/>
    <tableColumn id="2882" xr3:uid="{02FB6D2B-E3F9-46F4-9252-B2FDAFB799A4}" name="Column2863"/>
    <tableColumn id="2883" xr3:uid="{A24C2B6D-0DE3-402E-B560-5C38180DEB51}" name="Column2864"/>
    <tableColumn id="2884" xr3:uid="{D0B0A9AD-9BEC-4320-BFEB-65E49D546568}" name="Column2865"/>
    <tableColumn id="2885" xr3:uid="{DF82A425-EB2A-4566-945C-9350F9DC1442}" name="Column2866"/>
    <tableColumn id="2886" xr3:uid="{5713F03E-80A1-40AC-99A5-0325C7A366EC}" name="Column2867"/>
    <tableColumn id="2887" xr3:uid="{00E48E43-BF3F-4759-918B-D7484F9D4FA2}" name="Column2868"/>
    <tableColumn id="2888" xr3:uid="{27202113-944F-46F5-838B-1B6AA6992E30}" name="Column2869"/>
    <tableColumn id="2889" xr3:uid="{42BB7BFC-128F-4DE9-BD1E-856D4E9C2E12}" name="Column2870"/>
    <tableColumn id="2890" xr3:uid="{F78B820F-38E6-4233-9547-70E7375D1EF6}" name="Column2871"/>
    <tableColumn id="2891" xr3:uid="{23C8C9B6-EDE8-4726-B846-44FF7776E1EE}" name="Column2872"/>
    <tableColumn id="2892" xr3:uid="{2D4EE93C-F934-4405-AFDA-2E99B9F05A69}" name="Column2873"/>
    <tableColumn id="2893" xr3:uid="{85DA35CE-6A9B-4A6A-B411-A71943D35EA3}" name="Column2874"/>
    <tableColumn id="2894" xr3:uid="{7C5F1200-ADF1-4BCF-848B-B7BE1B8B0684}" name="Column2875"/>
    <tableColumn id="2895" xr3:uid="{84426148-BAAB-4937-BF03-5B82EAF46774}" name="Column2876"/>
    <tableColumn id="2896" xr3:uid="{FB0139FD-847C-492E-82F0-3E188C48E1D2}" name="Column2877"/>
    <tableColumn id="2897" xr3:uid="{037A5F17-D85B-4366-917D-DB976A115CEE}" name="Column2878"/>
    <tableColumn id="2898" xr3:uid="{94120D13-1368-4D9D-A153-0B6708286CBD}" name="Column2879"/>
    <tableColumn id="2899" xr3:uid="{FEBC9A36-A131-4DF7-A886-0E96B1B517F7}" name="Column2880"/>
    <tableColumn id="2900" xr3:uid="{7C484677-FAA8-4E63-9630-07890D36D81E}" name="Column2881"/>
    <tableColumn id="2901" xr3:uid="{1267E199-3246-40B3-8DCA-3BAAE5DD40C2}" name="Column2882"/>
    <tableColumn id="2902" xr3:uid="{FEEB70CE-1527-444F-A16F-F73F8ADD838E}" name="Column2883"/>
    <tableColumn id="2903" xr3:uid="{15F07D5E-5550-4F3D-B562-7EB13A3F0BEC}" name="Column2884"/>
    <tableColumn id="2904" xr3:uid="{11912C0C-7E3E-4D6E-BFA3-930E32A53AFA}" name="Column2885"/>
    <tableColumn id="2905" xr3:uid="{A8BF9B13-5F83-4643-8454-26F1FE76B7B7}" name="Column2886"/>
    <tableColumn id="2906" xr3:uid="{427A25C8-D5C0-49C6-B1B3-8AB523F54ACB}" name="Column2887"/>
    <tableColumn id="2907" xr3:uid="{D2237888-5AD9-4242-8352-0A8A15F79B1D}" name="Column2888"/>
    <tableColumn id="2908" xr3:uid="{A422D52B-B825-4C72-9D6D-69E26EBD2C33}" name="Column2889"/>
    <tableColumn id="2909" xr3:uid="{DDF77909-E135-4285-9716-6BD7873DC09A}" name="Column2890"/>
    <tableColumn id="2910" xr3:uid="{80F04D52-B308-4E17-B744-F4B6AD425429}" name="Column2891"/>
    <tableColumn id="2911" xr3:uid="{2181A976-B3D0-45C1-A0FC-AFF652CF7EAC}" name="Column2892"/>
    <tableColumn id="2912" xr3:uid="{06390665-EE24-485E-A6A3-D8BD58427D5E}" name="Column2893"/>
    <tableColumn id="2913" xr3:uid="{EA722807-1B9E-480D-9B49-8BF66F0C51DB}" name="Column2894"/>
    <tableColumn id="2914" xr3:uid="{AA991767-A0C7-4F38-A344-3BBA0F759A59}" name="Column2895"/>
    <tableColumn id="2915" xr3:uid="{49F90586-8154-4C7C-9FF2-AE92663D357B}" name="Column2896"/>
    <tableColumn id="2916" xr3:uid="{9EC7D387-8788-4598-893F-9816EFC7FF3F}" name="Column2897"/>
    <tableColumn id="2917" xr3:uid="{9797C06E-24AF-44BC-BACA-6BDB1D49DEF2}" name="Column2898"/>
    <tableColumn id="2918" xr3:uid="{E6576922-C57B-4CE5-A0A0-3324203440E3}" name="Column2899"/>
    <tableColumn id="2919" xr3:uid="{17FE7AA4-F6CB-4EB2-AAAB-E4188E59D742}" name="Column2900"/>
    <tableColumn id="2920" xr3:uid="{F0A0F343-BB85-4539-B969-951DBD89673D}" name="Column2901"/>
    <tableColumn id="2921" xr3:uid="{46C63A9A-ED9F-4E3B-BFF2-5F7EE5799418}" name="Column2902"/>
    <tableColumn id="2922" xr3:uid="{05A3E774-F6CC-440F-BEE8-3F0138B3916E}" name="Column2903"/>
    <tableColumn id="2923" xr3:uid="{ADB06C0C-227B-4DBD-8345-B5BFAA80FECF}" name="Column2904"/>
    <tableColumn id="2924" xr3:uid="{E3842C00-11DE-457D-84E4-AAC640F202C2}" name="Column2905"/>
    <tableColumn id="2925" xr3:uid="{6F790260-D7E2-432B-88DC-675D063E3E11}" name="Column2906"/>
    <tableColumn id="2926" xr3:uid="{2E0006B2-6C66-4E3A-8EB0-9083A2A17D50}" name="Column2907"/>
    <tableColumn id="2927" xr3:uid="{2A72193F-E9AB-4A15-8942-9FE6AFE3CFBC}" name="Column2908"/>
    <tableColumn id="2928" xr3:uid="{CA669697-81D7-4B25-9833-92C1D503D000}" name="Column2909"/>
    <tableColumn id="2929" xr3:uid="{ADBF9AF5-A24C-47A1-95D8-8D1395141CC7}" name="Column2910"/>
    <tableColumn id="2930" xr3:uid="{F2457A58-DB13-47E1-BDE6-45C285457B03}" name="Column2911"/>
    <tableColumn id="2931" xr3:uid="{C42CAF0F-A405-4599-BA10-2A8B37CE2C3E}" name="Column2912"/>
    <tableColumn id="2932" xr3:uid="{73C63EBA-D29C-4F74-BFC1-3B8E04B8FDC0}" name="Column2913"/>
    <tableColumn id="2933" xr3:uid="{51CEAAA0-D9F8-4563-913C-5811B589B5AC}" name="Column2914"/>
    <tableColumn id="2934" xr3:uid="{ACA4EA5B-C79B-4AB0-95B8-C2B14B07343C}" name="Column2915"/>
    <tableColumn id="2935" xr3:uid="{40D8AEF2-501A-46D6-9AD3-1E3B634DDF5D}" name="Column2916"/>
    <tableColumn id="2936" xr3:uid="{76BBBDD3-6AF8-420E-A038-114F9FE54C37}" name="Column2917"/>
    <tableColumn id="2937" xr3:uid="{77910EFB-E66F-4090-8E30-C8F80BAA9560}" name="Column2918"/>
    <tableColumn id="2938" xr3:uid="{1AC304C4-6875-4443-906D-7B1D3D87DB1B}" name="Column2919"/>
    <tableColumn id="2939" xr3:uid="{548CBCF6-EAF7-4BFC-ACFC-1726774AC5CB}" name="Column2920"/>
    <tableColumn id="2940" xr3:uid="{0CEE00CC-47EC-499F-8576-B52561B68FD7}" name="Column2921"/>
    <tableColumn id="2941" xr3:uid="{B8457D3C-4282-4483-B63A-7A463B4873D5}" name="Column2922"/>
    <tableColumn id="2942" xr3:uid="{7423C14A-FB01-4D95-837C-47920A2222F1}" name="Column2923"/>
    <tableColumn id="2943" xr3:uid="{0D75C5AF-6370-4075-83D2-7465A93DBF19}" name="Column2924"/>
    <tableColumn id="2944" xr3:uid="{32D911FF-1641-4934-92AA-F1EAB61A891F}" name="Column2925"/>
    <tableColumn id="2945" xr3:uid="{5EE4CB79-9BCC-48CD-8285-A9BD03D482C5}" name="Column2926"/>
    <tableColumn id="2946" xr3:uid="{59F1BA77-08AB-4BE6-89F0-11AEC0AD8B5B}" name="Column2927"/>
    <tableColumn id="2947" xr3:uid="{7BDB01B0-9EA3-4DCB-A9DA-BA750A55DF74}" name="Column2928"/>
    <tableColumn id="2948" xr3:uid="{7A7A2801-CAD3-47E4-8C5C-C177B753C3E2}" name="Column2929"/>
    <tableColumn id="2949" xr3:uid="{3A521164-8299-4DFA-834B-E32ACE5ED13B}" name="Column2930"/>
    <tableColumn id="2950" xr3:uid="{179094F5-77CA-4310-804A-F3D37B8ADCF3}" name="Column2931"/>
    <tableColumn id="2951" xr3:uid="{F006CC94-0B16-46F8-AD69-7D0B3D72079D}" name="Column2932"/>
    <tableColumn id="2952" xr3:uid="{CE103138-2D38-426F-BC50-95CEB0737ECC}" name="Column2933"/>
    <tableColumn id="2953" xr3:uid="{A0D64A70-327F-40EA-8EA4-254F7B189B7C}" name="Column2934"/>
    <tableColumn id="2954" xr3:uid="{71D4069C-2FA8-4774-8FF7-2004B68EBCDA}" name="Column2935"/>
    <tableColumn id="2955" xr3:uid="{4D299AA7-E6AD-478F-B6AF-F170192FFDB8}" name="Column2936"/>
    <tableColumn id="2956" xr3:uid="{7FED2284-3BD4-437F-A2DF-CE409FC97AB8}" name="Column2937"/>
    <tableColumn id="2957" xr3:uid="{0D9F1E18-C20A-4764-A4F2-9F584D39D787}" name="Column2938"/>
    <tableColumn id="2958" xr3:uid="{399C32CA-6689-4B12-AF77-E171D4639EB8}" name="Column2939"/>
    <tableColumn id="2959" xr3:uid="{B0D22E6E-BB32-40D8-82EC-E9A555C2E902}" name="Column2940"/>
    <tableColumn id="2960" xr3:uid="{6D74F113-52A1-4579-8931-AE288D4861A9}" name="Column2941"/>
    <tableColumn id="2961" xr3:uid="{D574D4DE-5A64-4D48-998E-73FAB2C1C512}" name="Column2942"/>
    <tableColumn id="2962" xr3:uid="{2398C9E3-CFF5-44F8-B468-05F9E3A1F880}" name="Column2943"/>
    <tableColumn id="2963" xr3:uid="{F3CA7D1D-65DB-4928-954F-404739AFE472}" name="Column2944"/>
    <tableColumn id="2964" xr3:uid="{540902E8-3161-4D19-9C29-3541F9D722E7}" name="Column2945"/>
    <tableColumn id="2965" xr3:uid="{A827B3F4-4C2C-4DC4-99C3-13DC1B830C48}" name="Column2946"/>
    <tableColumn id="2966" xr3:uid="{E647B86B-5007-4289-970B-2F3AF68EDFDE}" name="Column2947"/>
    <tableColumn id="2967" xr3:uid="{8FD6E3B2-58D7-4B4E-B3EC-F79ED4D762C2}" name="Column2948"/>
    <tableColumn id="2968" xr3:uid="{D49D9354-C065-43C5-80ED-D3E6ECF14D17}" name="Column2949"/>
    <tableColumn id="2969" xr3:uid="{4771CED5-DFAF-4518-818D-5A55BFC11912}" name="Column2950"/>
    <tableColumn id="2970" xr3:uid="{D6233241-F815-4E11-8419-34588126EC2C}" name="Column2951"/>
    <tableColumn id="2971" xr3:uid="{2DC77F97-A15A-49A5-B0ED-63C5659D579B}" name="Column2952"/>
    <tableColumn id="2972" xr3:uid="{9474E5B0-E9AC-4AD3-94DE-EC0D078F46BC}" name="Column2953"/>
    <tableColumn id="2973" xr3:uid="{7BFC2F43-ED88-4513-9B85-1107F7EA38E0}" name="Column2954"/>
    <tableColumn id="2974" xr3:uid="{6BC79149-9CEA-4F50-9BC7-B7BE420CCF28}" name="Column2955"/>
    <tableColumn id="2975" xr3:uid="{6961E6B0-0CD9-47DE-A4F5-9FCD9A1EF041}" name="Column2956"/>
    <tableColumn id="2976" xr3:uid="{F7A8D74C-548B-4D1F-B478-467C343F1819}" name="Column2957"/>
    <tableColumn id="2977" xr3:uid="{1188C275-3E6E-4D55-BBDE-D3C7C4311819}" name="Column2958"/>
    <tableColumn id="2978" xr3:uid="{48598FCF-2F30-4640-99CB-1B866F73A9D1}" name="Column2959"/>
    <tableColumn id="2979" xr3:uid="{F32844EA-BDAC-4657-8BD4-3100C3477C87}" name="Column2960"/>
    <tableColumn id="2980" xr3:uid="{03208E28-F874-4D21-A674-365DD254CB25}" name="Column2961"/>
    <tableColumn id="2981" xr3:uid="{8987CCED-48ED-4869-878D-8F259D6A3771}" name="Column2962"/>
    <tableColumn id="2982" xr3:uid="{7E9E56D3-D78E-4DCF-8025-1B01FD9AEBE9}" name="Column2963"/>
    <tableColumn id="2983" xr3:uid="{8B414EA7-271B-4F18-968F-A11A16CD6B7C}" name="Column2964"/>
    <tableColumn id="2984" xr3:uid="{D247F1C7-790C-48CD-BF73-BD33896DF071}" name="Column2965"/>
    <tableColumn id="2985" xr3:uid="{EA62F846-67A2-4B25-B271-8B3FF29C4A78}" name="Column2966"/>
    <tableColumn id="2986" xr3:uid="{002DAC64-3C0D-4BF9-952E-5FF95F52AFE2}" name="Column2967"/>
    <tableColumn id="2987" xr3:uid="{487441C1-D9D1-42FA-AD4D-B88CA26539E3}" name="Column2968"/>
    <tableColumn id="2988" xr3:uid="{E74350D8-2A60-4D2A-887B-0F321A2FBD55}" name="Column2969"/>
    <tableColumn id="2989" xr3:uid="{85EF82C2-2FFF-41F5-95D4-67F40ADE72CE}" name="Column2970"/>
    <tableColumn id="2990" xr3:uid="{3FC4A173-23A0-4A18-82C9-915273E02256}" name="Column2971"/>
    <tableColumn id="2991" xr3:uid="{0C1705F6-B901-4A67-8A6F-6B338B55363A}" name="Column2972"/>
    <tableColumn id="2992" xr3:uid="{46E4330A-E7A0-4974-863E-185D344CF2A2}" name="Column2973"/>
    <tableColumn id="2993" xr3:uid="{273E529A-8E6D-43EE-8B64-AEC3111B96E9}" name="Column2974"/>
    <tableColumn id="2994" xr3:uid="{FDC9BE0B-22AF-46A6-B921-C490E4E63AD0}" name="Column2975"/>
    <tableColumn id="2995" xr3:uid="{4A0755B6-1664-468D-8B1E-9F272129932B}" name="Column2976"/>
    <tableColumn id="2996" xr3:uid="{6ACEFF89-7F57-470B-84EA-297AF37B1BD8}" name="Column2977"/>
    <tableColumn id="2997" xr3:uid="{A725A37A-FCD1-48F8-B668-B69B61C2334D}" name="Column2978"/>
    <tableColumn id="2998" xr3:uid="{8C62A885-BF2F-4947-8129-1F64B90BE2C7}" name="Column2979"/>
    <tableColumn id="2999" xr3:uid="{AC672C10-44A3-482C-8189-05139F303AB3}" name="Column2980"/>
    <tableColumn id="3000" xr3:uid="{4D7CA659-F346-4068-9435-BDA578C7F03A}" name="Column2981"/>
    <tableColumn id="3001" xr3:uid="{7E90C2B8-4C90-440C-8067-2EA026357EBF}" name="Column2982"/>
    <tableColumn id="3002" xr3:uid="{33328597-8EE4-4603-A9C4-3BF39FFA467A}" name="Column2983"/>
    <tableColumn id="3003" xr3:uid="{0C5CECA0-8BDF-4197-9B82-644D91EA0AE8}" name="Column2984"/>
    <tableColumn id="3004" xr3:uid="{B9C2F94E-CD22-4BCB-BF6F-A1A84A794A3A}" name="Column2985"/>
    <tableColumn id="3005" xr3:uid="{06028192-EB0C-4833-938B-B159953661D7}" name="Column2986"/>
    <tableColumn id="3006" xr3:uid="{7A4D86C1-20D0-491B-8443-56169F097AC6}" name="Column2987"/>
    <tableColumn id="3007" xr3:uid="{118D7C1E-715C-46A4-AC6E-70E77DDE4CC9}" name="Column2988"/>
    <tableColumn id="3008" xr3:uid="{8E580907-DEEC-493E-B433-3665BE58839D}" name="Column2989"/>
    <tableColumn id="3009" xr3:uid="{B1C05337-3947-413A-83CF-E5CA04699300}" name="Column2990"/>
    <tableColumn id="3010" xr3:uid="{64479A79-3C23-4915-BB69-383ED56041CE}" name="Column2991"/>
    <tableColumn id="3011" xr3:uid="{986F917B-DC7E-406B-9669-FFABF9AF3CCE}" name="Column2992"/>
    <tableColumn id="3012" xr3:uid="{4C104E6E-D5D9-4BFB-974A-09FF08D2721F}" name="Column2993"/>
    <tableColumn id="3013" xr3:uid="{C926A18F-3CB5-411B-8B35-50A933373076}" name="Column2994"/>
    <tableColumn id="3014" xr3:uid="{33ECAC0A-0DCE-4B96-9D79-6B40CB69571D}" name="Column2995"/>
    <tableColumn id="3015" xr3:uid="{8BD28212-B6F3-4D37-BBB3-CC1FF0F9E023}" name="Column2996"/>
    <tableColumn id="3016" xr3:uid="{064DA04B-09B9-4BAF-9645-6DCACD39B557}" name="Column2997"/>
    <tableColumn id="3017" xr3:uid="{62C59B95-7BAE-4BE6-850B-02184032FB04}" name="Column2998"/>
    <tableColumn id="3018" xr3:uid="{A95DB225-4EF5-4B29-B1E7-196B1920D9B8}" name="Column2999"/>
    <tableColumn id="3019" xr3:uid="{F2637D98-1F22-4BB7-BBBB-704E68FAB395}" name="Column3000"/>
    <tableColumn id="3020" xr3:uid="{75B39A92-C838-427F-86B6-EA7D3D9725E3}" name="Column3001"/>
    <tableColumn id="3021" xr3:uid="{7F66EFE8-6F6B-4078-B2D1-421F627231CC}" name="Column3002"/>
    <tableColumn id="3022" xr3:uid="{4088C70B-14B0-46D3-AA38-A6661D55929A}" name="Column3003"/>
    <tableColumn id="3023" xr3:uid="{328DEFEE-D78B-4F4A-8793-CE553C2824EB}" name="Column3004"/>
    <tableColumn id="3024" xr3:uid="{B1C6B383-8C92-41D3-BB79-F9D471C7D896}" name="Column3005"/>
    <tableColumn id="3025" xr3:uid="{3CED47A3-B27F-42FB-9DBB-40506DE74872}" name="Column3006"/>
    <tableColumn id="3026" xr3:uid="{B79D4952-88F0-40E2-ABFA-E0C3A59EB749}" name="Column3007"/>
    <tableColumn id="3027" xr3:uid="{C444265A-3C10-45E9-920E-27ED66595BCB}" name="Column3008"/>
    <tableColumn id="3028" xr3:uid="{A0A112E3-6194-478E-A0F6-0D3ED8327A29}" name="Column3009"/>
    <tableColumn id="3029" xr3:uid="{BC31ACA7-C271-430D-8984-D21BBD42A1AB}" name="Column3010"/>
    <tableColumn id="3030" xr3:uid="{0DB6088A-BAC9-4170-BDA9-DA4E5FE32CC0}" name="Column3011"/>
    <tableColumn id="3031" xr3:uid="{FCF2DECA-DB82-4A4A-A1D4-85AFC6388E0C}" name="Column3012"/>
    <tableColumn id="3032" xr3:uid="{3F41AB7A-B919-4509-BE39-24AC663B9A3F}" name="Column3013"/>
    <tableColumn id="3033" xr3:uid="{A0DD541F-D296-4A29-B4BE-4CB78769DF4C}" name="Column3014"/>
    <tableColumn id="3034" xr3:uid="{B70172D1-6AC8-4DF3-82AA-8098ED338E52}" name="Column3015"/>
    <tableColumn id="3035" xr3:uid="{2295CD58-459D-48FE-95A7-1486C2BF6758}" name="Column3016"/>
    <tableColumn id="3036" xr3:uid="{35BB28F2-B38F-4CF8-A4B1-D96BD3311435}" name="Column3017"/>
    <tableColumn id="3037" xr3:uid="{0AB0D1A4-487A-4635-A347-16B641C48DC3}" name="Column3018"/>
    <tableColumn id="3038" xr3:uid="{CCF88B40-F64A-419C-A4DE-11376F7ADE73}" name="Column3019"/>
    <tableColumn id="3039" xr3:uid="{3820AAB7-A310-4731-A51C-F6326D1D545C}" name="Column3020"/>
    <tableColumn id="3040" xr3:uid="{A56C9B95-D113-4CD5-95B5-3A1E4C6DD5DC}" name="Column3021"/>
    <tableColumn id="3041" xr3:uid="{0D770526-20F1-4E80-B6EC-EDCA022F897C}" name="Column3022"/>
    <tableColumn id="3042" xr3:uid="{E4778FAD-0122-432B-ADE9-028DC35D9F04}" name="Column3023"/>
    <tableColumn id="3043" xr3:uid="{5695C03A-AE0F-447E-AA6E-995BE686976C}" name="Column3024"/>
    <tableColumn id="3044" xr3:uid="{F6AADA27-E473-4AC1-8911-12B625869595}" name="Column3025"/>
    <tableColumn id="3045" xr3:uid="{B6A854ED-C18A-43E9-AAFA-832044B2691E}" name="Column3026"/>
    <tableColumn id="3046" xr3:uid="{1A1A7E8D-5565-4263-9F05-113FAF521565}" name="Column3027"/>
    <tableColumn id="3047" xr3:uid="{7496ABAA-06F9-4AEB-A8D9-76950653EEA0}" name="Column3028"/>
    <tableColumn id="3048" xr3:uid="{1ED4F56C-5636-4A91-9A57-33A8A3D16288}" name="Column3029"/>
    <tableColumn id="3049" xr3:uid="{D8AC420B-1878-4713-BB58-38D7DB579CDF}" name="Column3030"/>
    <tableColumn id="3050" xr3:uid="{D3317778-80BC-4547-AA1B-1504F2AF12CD}" name="Column3031"/>
    <tableColumn id="3051" xr3:uid="{AFF172E3-E545-4DCD-BCBA-55FB935E4F09}" name="Column3032"/>
    <tableColumn id="3052" xr3:uid="{F250EF52-3D72-42CD-8AE2-91CD3D193D6F}" name="Column3033"/>
    <tableColumn id="3053" xr3:uid="{5FEB0080-B855-4589-800A-1C7E278D91DA}" name="Column3034"/>
    <tableColumn id="3054" xr3:uid="{60C876AF-EAE2-472C-8AC1-5BF4D368E6DF}" name="Column3035"/>
    <tableColumn id="3055" xr3:uid="{BCD2E746-11B9-4AC7-B13D-A78AED02533F}" name="Column3036"/>
    <tableColumn id="3056" xr3:uid="{FF7D4809-B6FF-4219-A272-501698E6615C}" name="Column3037"/>
    <tableColumn id="3057" xr3:uid="{AFAC4E13-84B1-44F7-8059-C830CCECD7E3}" name="Column3038"/>
    <tableColumn id="3058" xr3:uid="{F41D52E4-5382-42C9-BA86-977817D1A1E9}" name="Column3039"/>
    <tableColumn id="3059" xr3:uid="{0609DB3B-8E6C-4A88-8896-E5F4F2A91529}" name="Column3040"/>
    <tableColumn id="3060" xr3:uid="{E7306F22-1CB9-4273-B77B-B4CBCFE5C91E}" name="Column3041"/>
    <tableColumn id="3061" xr3:uid="{4FCD99FB-D821-486A-8FEE-26077EB35E69}" name="Column3042"/>
    <tableColumn id="3062" xr3:uid="{C6A9F011-6AEA-48D9-B79F-90BC0D5A3B2F}" name="Column3043"/>
    <tableColumn id="3063" xr3:uid="{CE1F4F08-1261-4F2B-84D3-FD6B19B16C53}" name="Column3044"/>
    <tableColumn id="3064" xr3:uid="{6049EC45-A2F1-469A-8FB1-32AEED3A7E87}" name="Column3045"/>
    <tableColumn id="3065" xr3:uid="{AF89F55C-0CA0-4F5C-8118-C37009610F6A}" name="Column3046"/>
    <tableColumn id="3066" xr3:uid="{CAD9F107-C443-4E4F-81EB-6D0E2E74EC4E}" name="Column3047"/>
    <tableColumn id="3067" xr3:uid="{05C1566B-B941-4CCD-BA42-ECC748F33CBA}" name="Column3048"/>
    <tableColumn id="3068" xr3:uid="{A69662FB-1D8B-4D1F-8374-9A87084E536C}" name="Column3049"/>
    <tableColumn id="3069" xr3:uid="{B650E4B4-EA92-4E38-8F34-C3877DFC3595}" name="Column3050"/>
    <tableColumn id="3070" xr3:uid="{67176476-0A73-4D9F-9298-1C61C68C917F}" name="Column3051"/>
    <tableColumn id="3071" xr3:uid="{D20B1755-1DF6-4FF1-88D4-15C8DE2296D3}" name="Column3052"/>
    <tableColumn id="3072" xr3:uid="{ECB11208-CB58-4FA8-91F8-D9F97ECE78AA}" name="Column3053"/>
    <tableColumn id="3073" xr3:uid="{7BC13775-2AFE-4789-A2D7-10B5612CAAD7}" name="Column3054"/>
    <tableColumn id="3074" xr3:uid="{5F9CACA6-1BEA-45B6-B357-7C97D734DF75}" name="Column3055"/>
    <tableColumn id="3075" xr3:uid="{EB21D74B-A45B-4144-8539-1C729723E9A7}" name="Column3056"/>
    <tableColumn id="3076" xr3:uid="{C204AD84-8831-415F-B0B3-B7378956056E}" name="Column3057"/>
    <tableColumn id="3077" xr3:uid="{37592830-DDFC-4083-8BF9-89B67CA95858}" name="Column3058"/>
    <tableColumn id="3078" xr3:uid="{8129D71D-036F-465C-B114-9FA9D0C5E650}" name="Column3059"/>
    <tableColumn id="3079" xr3:uid="{4157A430-F53E-4A2B-A8F6-89B9E06C7711}" name="Column3060"/>
    <tableColumn id="3080" xr3:uid="{894C4B35-70B9-4790-AFC2-5FF0942322B3}" name="Column3061"/>
    <tableColumn id="3081" xr3:uid="{22B51668-B394-4949-B710-9F1E3BBD2963}" name="Column3062"/>
    <tableColumn id="3082" xr3:uid="{F9213CF9-C042-4AF2-AF87-F976B06469BF}" name="Column3063"/>
    <tableColumn id="3083" xr3:uid="{8B48F935-DECE-48D2-8294-ED936549B0D1}" name="Column3064"/>
    <tableColumn id="3084" xr3:uid="{734C13F2-99AC-49BD-9DBC-CC8F68AAADC7}" name="Column3065"/>
    <tableColumn id="3085" xr3:uid="{D2C8509E-EAA1-4BBA-97F5-72A64C54EDE4}" name="Column3066"/>
    <tableColumn id="3086" xr3:uid="{2DC515B5-29F4-46DE-AF13-1C4F21A169E1}" name="Column3067"/>
    <tableColumn id="3087" xr3:uid="{52522D4C-F22A-441F-8CE7-7186B533FEBE}" name="Column3068"/>
    <tableColumn id="3088" xr3:uid="{C999AE5B-A241-47C2-9688-D5DC3DF878E8}" name="Column3069"/>
    <tableColumn id="3089" xr3:uid="{190BB566-4573-4B3E-A011-F012D0B3D7F9}" name="Column3070"/>
    <tableColumn id="3090" xr3:uid="{746F1D7E-0835-4038-B77D-6EA83D31A72D}" name="Column3071"/>
    <tableColumn id="3091" xr3:uid="{4D59E1B0-2BBF-4B49-9A6B-D68ECDF998DD}" name="Column3072"/>
    <tableColumn id="3092" xr3:uid="{96C474EB-9372-40BF-946F-B0A83C5F9261}" name="Column3073"/>
    <tableColumn id="3093" xr3:uid="{DF14499B-0F6C-47E0-AB5F-E601D1C4411B}" name="Column3074"/>
    <tableColumn id="3094" xr3:uid="{1CA8101B-2D2D-4F77-B1C4-2126E661103A}" name="Column3075"/>
    <tableColumn id="3095" xr3:uid="{DD73C375-2DFB-4CD3-87C4-D38FFF2FB2CB}" name="Column3076"/>
    <tableColumn id="3096" xr3:uid="{D3813B7B-62CD-4E50-A6DD-00E0FF80FBCC}" name="Column3077"/>
    <tableColumn id="3097" xr3:uid="{866DC0F8-49AE-4545-B111-FB69AAA02337}" name="Column3078"/>
    <tableColumn id="3098" xr3:uid="{4A88D5E1-9B5E-4E73-A157-1573719E8EF1}" name="Column3079"/>
    <tableColumn id="3099" xr3:uid="{908E6E19-4A64-4621-B763-DB52B6097886}" name="Column3080"/>
    <tableColumn id="3100" xr3:uid="{68F5519F-B5E2-4F06-9C0F-FCB14B6B0E5B}" name="Column3081"/>
    <tableColumn id="3101" xr3:uid="{3FA4476F-DCF3-4BE9-9A4B-F8F80F22B26F}" name="Column3082"/>
    <tableColumn id="3102" xr3:uid="{5A3F6722-0C9B-4AC8-816B-F1034C459B13}" name="Column3083"/>
    <tableColumn id="3103" xr3:uid="{617DA01F-DB5F-417B-ABEA-947758DDF272}" name="Column3084"/>
    <tableColumn id="3104" xr3:uid="{8588F933-8462-47F6-8730-28C29CD7E81E}" name="Column3085"/>
    <tableColumn id="3105" xr3:uid="{653F346E-2A6A-480C-9980-D31876D7F698}" name="Column3086"/>
    <tableColumn id="3106" xr3:uid="{9A7F7116-F6BA-4DA6-93E6-C4D7EDBA55EC}" name="Column3087"/>
    <tableColumn id="3107" xr3:uid="{A9283E5B-4B82-4C9E-9CE6-E4795347A7C6}" name="Column3088"/>
    <tableColumn id="3108" xr3:uid="{12B5E94D-A561-47CC-B2C4-3AB69B524207}" name="Column3089"/>
    <tableColumn id="3109" xr3:uid="{69CCAB8E-9499-4891-A302-5B33070BDA9D}" name="Column3090"/>
    <tableColumn id="3110" xr3:uid="{D59C343A-5F37-4686-B030-1E7657A85F3A}" name="Column3091"/>
    <tableColumn id="3111" xr3:uid="{FE991A65-171E-47BF-9515-C46ADA7BEDB2}" name="Column3092"/>
    <tableColumn id="3112" xr3:uid="{C5EDE235-BE4E-46BF-A60B-86CD75BFB1CA}" name="Column3093"/>
    <tableColumn id="3113" xr3:uid="{11ADECB0-950A-4299-9A40-7E24B84917EC}" name="Column3094"/>
    <tableColumn id="3114" xr3:uid="{D06685D0-D44B-4169-9537-EC41F4A23E81}" name="Column3095"/>
    <tableColumn id="3115" xr3:uid="{CFD5752C-124E-4269-A2E9-235D067C9790}" name="Column3096"/>
    <tableColumn id="3116" xr3:uid="{FC08FA03-BB92-43B6-9AF4-99A16738838B}" name="Column3097"/>
    <tableColumn id="3117" xr3:uid="{2CC01292-AA2E-45CD-BF7E-956ED9E7D072}" name="Column3098"/>
    <tableColumn id="3118" xr3:uid="{7B905BB0-F386-42E5-8567-509F4BD3827B}" name="Column3099"/>
    <tableColumn id="3119" xr3:uid="{9C582B6F-7DCB-4295-92EB-344A4653A255}" name="Column3100"/>
    <tableColumn id="3120" xr3:uid="{224A26A5-A874-447D-BB9B-2E70AD8D6536}" name="Column3101"/>
    <tableColumn id="3121" xr3:uid="{5DBFBAD0-9539-4DE3-8F5E-D5052E30C424}" name="Column3102"/>
    <tableColumn id="3122" xr3:uid="{600F0583-A8A2-4688-AC21-7EBE008823A0}" name="Column3103"/>
    <tableColumn id="3123" xr3:uid="{50DAD8DF-F86F-445F-B702-D282E95891EB}" name="Column3104"/>
    <tableColumn id="3124" xr3:uid="{6B697A19-4DEF-48E1-B964-3BB6E725C6EB}" name="Column3105"/>
    <tableColumn id="3125" xr3:uid="{24ED0051-FE59-42A4-A3ED-827D4EFD7095}" name="Column3106"/>
    <tableColumn id="3126" xr3:uid="{C60AF0FA-0D5D-4CC5-844E-F25D937D89B2}" name="Column3107"/>
    <tableColumn id="3127" xr3:uid="{B1D55E60-BB52-4EE6-AB06-A6C95EB527F6}" name="Column3108"/>
    <tableColumn id="3128" xr3:uid="{C52ACC71-B246-48FE-B656-47FD9F7D5BBD}" name="Column3109"/>
    <tableColumn id="3129" xr3:uid="{3C955452-ABBF-442E-8B70-60E750E060D7}" name="Column3110"/>
    <tableColumn id="3130" xr3:uid="{9DCD37CB-3F51-439E-9727-95E9230551A8}" name="Column3111"/>
    <tableColumn id="3131" xr3:uid="{CFFD4B0A-2995-4761-813C-72D593AB486B}" name="Column3112"/>
    <tableColumn id="3132" xr3:uid="{F443BB33-6765-4C3B-AF03-5886D84688D3}" name="Column3113"/>
    <tableColumn id="3133" xr3:uid="{E11850FC-6EF5-4BF7-A021-E38075358CBC}" name="Column3114"/>
    <tableColumn id="3134" xr3:uid="{1C506748-B1F4-4CD5-81F3-DFB6CB67B739}" name="Column3115"/>
    <tableColumn id="3135" xr3:uid="{223CBDBC-EE86-4731-8937-E8612181B7B5}" name="Column3116"/>
    <tableColumn id="3136" xr3:uid="{AE301DA5-24F2-4D69-86F2-4BEC54865130}" name="Column3117"/>
    <tableColumn id="3137" xr3:uid="{8102D2E7-5176-4AD9-9265-D36DD947B74F}" name="Column3118"/>
    <tableColumn id="3138" xr3:uid="{8234EA21-A3D5-435B-869B-B498DF604B8D}" name="Column3119"/>
    <tableColumn id="3139" xr3:uid="{352B39C9-E2C5-4365-8F05-E7AB1826422F}" name="Column3120"/>
    <tableColumn id="3140" xr3:uid="{ACCE2424-2E08-45D0-9F59-6F8A241A15E3}" name="Column3121"/>
    <tableColumn id="3141" xr3:uid="{4DC637DD-3D1F-4191-A925-218F63B80008}" name="Column3122"/>
    <tableColumn id="3142" xr3:uid="{68AA1189-7796-4EA5-92B9-B600E5C50013}" name="Column3123"/>
    <tableColumn id="3143" xr3:uid="{20377FA5-5483-42AF-8E2B-C07ABED9CCA3}" name="Column3124"/>
    <tableColumn id="3144" xr3:uid="{54B1DF38-DD87-402F-B19C-618E4BDAF099}" name="Column3125"/>
    <tableColumn id="3145" xr3:uid="{00A4B869-101F-4F8F-99D3-7E96B197755C}" name="Column3126"/>
    <tableColumn id="3146" xr3:uid="{4D5CEF33-291D-499A-9416-5D0C3E542A2A}" name="Column3127"/>
    <tableColumn id="3147" xr3:uid="{9ED66202-3E84-43CD-AA5E-898CC32CA1A1}" name="Column3128"/>
    <tableColumn id="3148" xr3:uid="{A27F0104-63CA-484A-B891-9F301B7E5CA8}" name="Column3129"/>
    <tableColumn id="3149" xr3:uid="{E26D4652-B27E-4F18-9AB8-4206D6B0291A}" name="Column3130"/>
    <tableColumn id="3150" xr3:uid="{951BB281-F17A-4534-AC67-27EBABABD3B3}" name="Column3131"/>
    <tableColumn id="3151" xr3:uid="{65F71D0A-C5D7-4DBC-954C-A4CA73C43BFC}" name="Column3132"/>
    <tableColumn id="3152" xr3:uid="{6B04B128-1F80-426E-BD55-530C2A9C3411}" name="Column3133"/>
    <tableColumn id="3153" xr3:uid="{F59F0874-E846-4F8A-A7D1-5E6282636335}" name="Column3134"/>
    <tableColumn id="3154" xr3:uid="{5F294B03-54B8-4EE8-B060-160EEFD496EE}" name="Column3135"/>
    <tableColumn id="3155" xr3:uid="{5D240FF7-A9AF-45BD-9FA0-AB8034C5028B}" name="Column3136"/>
    <tableColumn id="3156" xr3:uid="{29AF17C3-99A4-4972-8C72-AB0E91ADBEA7}" name="Column3137"/>
    <tableColumn id="3157" xr3:uid="{EA5BB984-F5AA-4BD3-B60F-0A49E141D319}" name="Column3138"/>
    <tableColumn id="3158" xr3:uid="{5DC1FC40-A19A-4AD6-91F8-CACD6487B1F7}" name="Column3139"/>
    <tableColumn id="3159" xr3:uid="{3D7BCAEE-5D7C-496C-9818-18A79ED82FD7}" name="Column3140"/>
    <tableColumn id="3160" xr3:uid="{158E3A9B-2324-4D0D-B194-4F831C8F9F1C}" name="Column3141"/>
    <tableColumn id="3161" xr3:uid="{2DC8437D-0C67-4902-BCEC-83D5B445D461}" name="Column3142"/>
    <tableColumn id="3162" xr3:uid="{937F1C0A-CACF-4E06-8B0A-81E3A31D2939}" name="Column3143"/>
    <tableColumn id="3163" xr3:uid="{08AB97E9-6B9A-49C7-8D5A-D270CFF4CD34}" name="Column3144"/>
    <tableColumn id="3164" xr3:uid="{8D85CA3D-3ED6-465A-AE50-19D65430F923}" name="Column3145"/>
    <tableColumn id="3165" xr3:uid="{BBF5C483-8F48-4ED2-B5FD-D8F901AFF3C3}" name="Column3146"/>
    <tableColumn id="3166" xr3:uid="{E6994D30-53F7-4A3B-B6E5-5E8B173E687D}" name="Column3147"/>
    <tableColumn id="3167" xr3:uid="{E4DEFEE1-CDF0-4CC4-BE23-9B1F576A3C6E}" name="Column3148"/>
    <tableColumn id="3168" xr3:uid="{5265AE99-EC8C-4FFF-8010-8966F99ABBFE}" name="Column3149"/>
    <tableColumn id="3169" xr3:uid="{2B7C9468-EA84-42A8-B4EF-3EAA31F637C3}" name="Column3150"/>
    <tableColumn id="3170" xr3:uid="{9D7B1932-CF23-457B-9F9C-FA0665EA6A9C}" name="Column3151"/>
    <tableColumn id="3171" xr3:uid="{63BBAB02-7F4D-4EEB-B566-139B9AE5189E}" name="Column3152"/>
    <tableColumn id="3172" xr3:uid="{F003DDB9-F5FD-4457-AF68-A80AE3CE9122}" name="Column3153"/>
    <tableColumn id="3173" xr3:uid="{7C22EBE3-3282-4C7C-A8BC-6B1DD63F5644}" name="Column3154"/>
    <tableColumn id="3174" xr3:uid="{CB51719E-AD57-4128-B059-3962103EF68E}" name="Column3155"/>
    <tableColumn id="3175" xr3:uid="{7BFD537E-B6D3-4FCD-8843-DED858B799FD}" name="Column3156"/>
    <tableColumn id="3176" xr3:uid="{7D6F27D7-135D-4650-A156-3A0D12CECA82}" name="Column3157"/>
    <tableColumn id="3177" xr3:uid="{58CAA8E5-1562-4A19-A7DC-942B5CAA35F2}" name="Column3158"/>
    <tableColumn id="3178" xr3:uid="{8FB26D54-1740-4997-9B78-A2915730871E}" name="Column3159"/>
    <tableColumn id="3179" xr3:uid="{376B1A45-E45B-4462-9EF2-94CF06394FFE}" name="Column3160"/>
    <tableColumn id="3180" xr3:uid="{76A5B25F-577E-4ABD-865E-F03F3EBF33D9}" name="Column3161"/>
    <tableColumn id="3181" xr3:uid="{E994B50A-420A-4812-B2C3-5BF6EBCFB031}" name="Column3162"/>
    <tableColumn id="3182" xr3:uid="{B4735CEB-1C23-405D-94D1-9EF5F531A2B1}" name="Column3163"/>
    <tableColumn id="3183" xr3:uid="{EAA8E150-A812-4A0C-87CB-A6C2A29D7794}" name="Column3164"/>
    <tableColumn id="3184" xr3:uid="{BB8A832F-CC77-485A-BC9D-CAA12867B17D}" name="Column3165"/>
    <tableColumn id="3185" xr3:uid="{429920E2-CDD9-46A5-9EDF-57EF9C54EFF0}" name="Column3166"/>
    <tableColumn id="3186" xr3:uid="{4C530528-FC17-49E5-BC48-7F48C97CD508}" name="Column3167"/>
    <tableColumn id="3187" xr3:uid="{72A2AF20-A466-4595-AEEF-1EAB78C363C5}" name="Column3168"/>
    <tableColumn id="3188" xr3:uid="{454159FD-BD65-4419-94DF-B7458EB13412}" name="Column3169"/>
    <tableColumn id="3189" xr3:uid="{B1CBADEF-93C7-4E94-856F-2157E309669C}" name="Column3170"/>
    <tableColumn id="3190" xr3:uid="{21DA51C8-890B-4DF1-B6D5-CDE9DF84B7D9}" name="Column3171"/>
    <tableColumn id="3191" xr3:uid="{092DDE48-83BF-493F-99F2-5EE7C5E34C2A}" name="Column3172"/>
    <tableColumn id="3192" xr3:uid="{EABDCEAE-7EF8-4EF8-96A9-91B0B0AA17B4}" name="Column3173"/>
    <tableColumn id="3193" xr3:uid="{CB552BB1-E719-4E92-B560-56FBFA4742A1}" name="Column3174"/>
    <tableColumn id="3194" xr3:uid="{9CC9C8A0-14E0-40D4-A8C4-030B665D12C7}" name="Column3175"/>
    <tableColumn id="3195" xr3:uid="{AD6596BB-D6CB-4FC9-9A3B-64E638FA7D0C}" name="Column3176"/>
    <tableColumn id="3196" xr3:uid="{894FA53B-EFCD-4DE9-AC32-A82469029530}" name="Column3177"/>
    <tableColumn id="3197" xr3:uid="{0C3AD61D-872A-4EA2-8AD6-0B18210A29C1}" name="Column3178"/>
    <tableColumn id="3198" xr3:uid="{F021C706-E823-473C-971A-65DAAB52E8B7}" name="Column3179"/>
    <tableColumn id="3199" xr3:uid="{805C4838-AD1C-47E0-96E1-1CD965613B74}" name="Column3180"/>
    <tableColumn id="3200" xr3:uid="{75C13BE8-D986-4C5B-A396-58949584B7B5}" name="Column3181"/>
    <tableColumn id="3201" xr3:uid="{29464BCD-F6A5-4320-B003-BBFD72D0D689}" name="Column3182"/>
    <tableColumn id="3202" xr3:uid="{7E01366E-F014-46A9-B7B0-F1764BE7361E}" name="Column3183"/>
    <tableColumn id="3203" xr3:uid="{0EF30954-FE87-4134-B266-E8FC0D1A2832}" name="Column3184"/>
    <tableColumn id="3204" xr3:uid="{5884A425-BC30-4C9D-B68C-726149973516}" name="Column3185"/>
    <tableColumn id="3205" xr3:uid="{4A66FDA4-4443-4D29-B2DA-B5223AD37F7B}" name="Column3186"/>
    <tableColumn id="3206" xr3:uid="{4A370FF7-B60A-44DD-9E39-C0A5E4955F95}" name="Column3187"/>
    <tableColumn id="3207" xr3:uid="{142B9B8C-2D9E-44EE-B27E-CD235AD00578}" name="Column3188"/>
    <tableColumn id="3208" xr3:uid="{8C7927A7-65AA-484D-9453-A8AF5BC71D62}" name="Column3189"/>
    <tableColumn id="3209" xr3:uid="{B5F7519D-8B1E-416A-9568-9AFFEA1AB23C}" name="Column3190"/>
    <tableColumn id="3210" xr3:uid="{8B9ECA19-19A7-4144-B0EC-959AF2E8FDC9}" name="Column3191"/>
    <tableColumn id="3211" xr3:uid="{68100A3D-6FF2-4AEB-ACBB-56404E28D988}" name="Column3192"/>
    <tableColumn id="3212" xr3:uid="{B3B62E89-CDC6-4D00-9AC1-C77B44A584BD}" name="Column3193"/>
    <tableColumn id="3213" xr3:uid="{6A040867-82B9-4115-829F-18775C17A540}" name="Column3194"/>
    <tableColumn id="3214" xr3:uid="{571610E8-100C-41AC-B73C-1CF6C16D116F}" name="Column3195"/>
    <tableColumn id="3215" xr3:uid="{BA2EF72B-736F-46C4-8CBF-B66274CB052D}" name="Column3196"/>
    <tableColumn id="3216" xr3:uid="{1C19E6FB-3852-46CC-BE77-DE25250D73E5}" name="Column3197"/>
    <tableColumn id="3217" xr3:uid="{0BE8F760-8FE7-4ECD-BB55-647986CC3968}" name="Column3198"/>
    <tableColumn id="3218" xr3:uid="{DBAC157C-9F0D-4545-8F16-04A3D7C3ED16}" name="Column3199"/>
    <tableColumn id="3219" xr3:uid="{A911FE86-30BF-40CD-B206-DB8772BB37E6}" name="Column3200"/>
    <tableColumn id="3220" xr3:uid="{2EF94E38-8950-452E-A5B1-BDF15725AF9C}" name="Column3201"/>
    <tableColumn id="3221" xr3:uid="{9924DB2D-382C-4886-85B1-C9E33D62DAD2}" name="Column3202"/>
    <tableColumn id="3222" xr3:uid="{7E9C935B-8E97-4B75-8EF1-4E36C8C2ACC8}" name="Column3203"/>
    <tableColumn id="3223" xr3:uid="{AABCB3E7-7BFB-4100-A17F-D2C73E07E261}" name="Column3204"/>
    <tableColumn id="3224" xr3:uid="{EBF98B87-A1F9-45E1-901D-701ACDE0E7EE}" name="Column3205"/>
    <tableColumn id="3225" xr3:uid="{C16AD466-DABB-4173-B242-E16928E525E9}" name="Column3206"/>
    <tableColumn id="3226" xr3:uid="{D2BEC90B-7716-4763-A09B-7A84DFD30A37}" name="Column3207"/>
    <tableColumn id="3227" xr3:uid="{4E086421-7198-41BB-BD55-99D81BA8F021}" name="Column3208"/>
    <tableColumn id="3228" xr3:uid="{CD5FC0E8-3C52-4B64-AF07-551199BBEE60}" name="Column3209"/>
    <tableColumn id="3229" xr3:uid="{9F5538B8-627E-4913-8BB2-752F955CBAEE}" name="Column3210"/>
    <tableColumn id="3230" xr3:uid="{4772F6EC-2452-4497-9ACF-00E2F545A6AC}" name="Column3211"/>
    <tableColumn id="3231" xr3:uid="{59DC7FEF-F205-4648-B13A-68C82928B5B7}" name="Column3212"/>
    <tableColumn id="3232" xr3:uid="{72B6A14D-4068-442C-8E29-496835445F41}" name="Column3213"/>
    <tableColumn id="3233" xr3:uid="{19C1CBCB-A027-41A0-B64E-5C4E806F5B7F}" name="Column3214"/>
    <tableColumn id="3234" xr3:uid="{4FDF9BE2-359A-4CE1-A37B-F2842D4C27FC}" name="Column3215"/>
    <tableColumn id="3235" xr3:uid="{4251E9EA-A6DE-4060-914A-1EA53D6C7B37}" name="Column3216"/>
    <tableColumn id="3236" xr3:uid="{7ADD48F1-E560-4749-B580-D3D0E30ECF3A}" name="Column3217"/>
    <tableColumn id="3237" xr3:uid="{82FE171F-8C3B-43BF-9C75-73069B2C91C3}" name="Column3218"/>
    <tableColumn id="3238" xr3:uid="{6FBA742C-0BE5-4CDE-9D55-8D1EF53DA282}" name="Column3219"/>
    <tableColumn id="3239" xr3:uid="{FE12C753-CA6A-4075-B737-1F124DC98F4A}" name="Column3220"/>
    <tableColumn id="3240" xr3:uid="{9126982A-2437-429A-B1BB-CC07562CB0DC}" name="Column3221"/>
    <tableColumn id="3241" xr3:uid="{AF673DE6-2F5C-4BA1-86CE-2F976A437DF9}" name="Column3222"/>
    <tableColumn id="3242" xr3:uid="{756CD61E-A1DA-41B6-8F22-CA017F2F3F8A}" name="Column3223"/>
    <tableColumn id="3243" xr3:uid="{0028EC82-6EFC-4C01-B5B0-955167DD33E7}" name="Column3224"/>
    <tableColumn id="3244" xr3:uid="{A9A4C67E-5E9D-42F3-A17F-4864192335F9}" name="Column3225"/>
    <tableColumn id="3245" xr3:uid="{C922F1D8-88BF-4502-B428-9ECF3C669583}" name="Column3226"/>
    <tableColumn id="3246" xr3:uid="{F172D9E0-E161-4016-B092-C453723F60A0}" name="Column3227"/>
    <tableColumn id="3247" xr3:uid="{9A9254B7-63C8-4A6C-BC99-82A52C897B99}" name="Column3228"/>
    <tableColumn id="3248" xr3:uid="{82BEF182-DA81-4835-AABC-FAAFFE51DB72}" name="Column3229"/>
    <tableColumn id="3249" xr3:uid="{27162083-F87B-464F-8E26-BC133FBBC639}" name="Column3230"/>
    <tableColumn id="3250" xr3:uid="{07544444-A67F-4E5F-AF9F-9D4E71808EEF}" name="Column3231"/>
    <tableColumn id="3251" xr3:uid="{13770C59-B62A-4E53-A3A7-C90D3ED8AB62}" name="Column3232"/>
    <tableColumn id="3252" xr3:uid="{1B548D7C-02A0-4540-9BA9-80FB48E2F8A1}" name="Column3233"/>
    <tableColumn id="3253" xr3:uid="{AD0F7BAB-6826-4E4E-BE69-D1BF98F4E349}" name="Column3234"/>
    <tableColumn id="3254" xr3:uid="{4A17F040-3853-43C5-B53F-87B2FEDE92FA}" name="Column3235"/>
    <tableColumn id="3255" xr3:uid="{8E33377A-5048-43F9-ADD8-197956235638}" name="Column3236"/>
    <tableColumn id="3256" xr3:uid="{BF6DC091-F9F8-4AD4-B40E-8950C76C97C5}" name="Column3237"/>
    <tableColumn id="3257" xr3:uid="{0D2EE288-34B6-449F-8756-D19BFB81B02C}" name="Column3238"/>
    <tableColumn id="3258" xr3:uid="{378E8318-5935-4E18-A003-A3027EA993AE}" name="Column3239"/>
    <tableColumn id="3259" xr3:uid="{265D008C-7332-4D8A-B67A-8239FB70C1FA}" name="Column3240"/>
    <tableColumn id="3260" xr3:uid="{6575E63C-092B-48CB-AB28-8D669470D41C}" name="Column3241"/>
    <tableColumn id="3261" xr3:uid="{5ABD613B-1355-4119-9DAC-535C77054E69}" name="Column3242"/>
    <tableColumn id="3262" xr3:uid="{4FA6894D-5981-414A-95DF-DEC19384338C}" name="Column3243"/>
    <tableColumn id="3263" xr3:uid="{581FF456-37B2-49CF-82CD-96478B18D1BE}" name="Column3244"/>
    <tableColumn id="3264" xr3:uid="{9F8E7D5B-60CF-4751-82EA-9AB7B8F3B300}" name="Column3245"/>
    <tableColumn id="3265" xr3:uid="{B1D9AD69-93F8-478D-B76E-6CF0D4D5FB9F}" name="Column3246"/>
    <tableColumn id="3266" xr3:uid="{1429F165-73FD-4771-9578-325D9C931E04}" name="Column3247"/>
    <tableColumn id="3267" xr3:uid="{83F61F36-50FE-4BF7-AD05-5808E438D89B}" name="Column3248"/>
    <tableColumn id="3268" xr3:uid="{FB6C64D3-FADD-4903-BB5A-F53D14B0537F}" name="Column3249"/>
    <tableColumn id="3269" xr3:uid="{06ABA886-DB7F-4EA4-ADB6-2D4DF7C446B9}" name="Column3250"/>
    <tableColumn id="3270" xr3:uid="{21C42850-145C-4739-810B-52D23FE0063D}" name="Column3251"/>
    <tableColumn id="3271" xr3:uid="{77933EB0-14F1-40A2-9E09-3AABE7A82321}" name="Column3252"/>
    <tableColumn id="3272" xr3:uid="{D7A07F52-7B69-4599-8CE9-FDE064CA4ED8}" name="Column3253"/>
    <tableColumn id="3273" xr3:uid="{B198F7BE-F8F8-4265-BB73-66FD55A807DD}" name="Column3254"/>
    <tableColumn id="3274" xr3:uid="{5062EB52-80EF-4473-8A45-792D7FED66A3}" name="Column3255"/>
    <tableColumn id="3275" xr3:uid="{1F919D18-6FF2-4CBD-9907-F83332F22570}" name="Column3256"/>
    <tableColumn id="3276" xr3:uid="{5F222D50-30A5-4899-A6E8-F161BD904B61}" name="Column3257"/>
    <tableColumn id="3277" xr3:uid="{496C76CA-DABF-4C32-9E34-02AF892DF0AA}" name="Column3258"/>
    <tableColumn id="3278" xr3:uid="{B1D75171-8CC2-4DA0-B70E-F626A70DA2A6}" name="Column3259"/>
    <tableColumn id="3279" xr3:uid="{A2683FF8-6EBE-4113-A111-10D1EF6ED6B1}" name="Column3260"/>
    <tableColumn id="3280" xr3:uid="{EC3B0FD8-1B8E-4930-9760-1089AA0AA7A4}" name="Column3261"/>
    <tableColumn id="3281" xr3:uid="{AE2C3D37-B999-4980-9991-D81F89E42B22}" name="Column3262"/>
    <tableColumn id="3282" xr3:uid="{9383A592-40FD-4375-94B9-F804E084077F}" name="Column3263"/>
    <tableColumn id="3283" xr3:uid="{7F44913A-151B-44EF-B02F-0837F2D10875}" name="Column3264"/>
    <tableColumn id="3284" xr3:uid="{7E634E8D-D727-4D18-B84F-6022120DCCC6}" name="Column3265"/>
    <tableColumn id="3285" xr3:uid="{646D2B9D-38D9-41DF-9724-DEA17EC3F58A}" name="Column3266"/>
    <tableColumn id="3286" xr3:uid="{AF8DF7B3-B3F6-49A9-AC55-52BB09A7C28C}" name="Column3267"/>
    <tableColumn id="3287" xr3:uid="{48C2D0FB-E83F-4745-A938-11E230A6F2E7}" name="Column3268"/>
    <tableColumn id="3288" xr3:uid="{638C001F-CA39-4071-B36F-782404091C0D}" name="Column3269"/>
    <tableColumn id="3289" xr3:uid="{EAB115EE-CD83-4050-963F-4350CE9091B0}" name="Column3270"/>
    <tableColumn id="3290" xr3:uid="{45BC56D8-5339-4B39-9359-5BEB71283A7F}" name="Column3271"/>
    <tableColumn id="3291" xr3:uid="{ACE30582-CFD6-4B7F-A32F-E3B082191449}" name="Column3272"/>
    <tableColumn id="3292" xr3:uid="{A9876379-9A26-426F-8D80-E643DEA26420}" name="Column3273"/>
    <tableColumn id="3293" xr3:uid="{81A4E4A1-D28F-410F-B723-7B9419AA8D67}" name="Column3274"/>
    <tableColumn id="3294" xr3:uid="{27181B13-ED8E-4760-BC0E-38C02296E731}" name="Column3275"/>
    <tableColumn id="3295" xr3:uid="{47DB498E-4592-4AC7-9168-F3D526808566}" name="Column3276"/>
    <tableColumn id="3296" xr3:uid="{739FE9F3-4C42-4052-B761-F5250373ECC3}" name="Column3277"/>
    <tableColumn id="3297" xr3:uid="{7B7813B2-BBC2-4312-AC15-7078248AA80E}" name="Column3278"/>
    <tableColumn id="3298" xr3:uid="{6AFA1C08-802A-4096-8A77-FAC493774B4D}" name="Column3279"/>
    <tableColumn id="3299" xr3:uid="{96F279DF-B621-44DF-956A-124690AD4648}" name="Column3280"/>
    <tableColumn id="3300" xr3:uid="{01653BE7-5EAB-47F4-8957-2445E139C294}" name="Column3281"/>
    <tableColumn id="3301" xr3:uid="{B8BB4C16-C157-4D6D-B0F6-3A16C1E9147E}" name="Column3282"/>
    <tableColumn id="3302" xr3:uid="{35A86363-0DE6-4C06-9852-AD56B64EEE79}" name="Column3283"/>
    <tableColumn id="3303" xr3:uid="{82AA3ACD-75C1-4DF1-BB10-510A11BC95A8}" name="Column3284"/>
    <tableColumn id="3304" xr3:uid="{20B68F62-5431-4275-8182-259E3118B6E0}" name="Column3285"/>
    <tableColumn id="3305" xr3:uid="{21040C6D-F649-470C-8FCF-714BF9BAAD11}" name="Column3286"/>
    <tableColumn id="3306" xr3:uid="{732F6F7A-9530-4741-9EB2-8B86423960DA}" name="Column3287"/>
    <tableColumn id="3307" xr3:uid="{8059C121-C583-465D-A59D-046BBD90D118}" name="Column3288"/>
    <tableColumn id="3308" xr3:uid="{4F02984A-24AC-484E-A174-D9336A890D40}" name="Column3289"/>
    <tableColumn id="3309" xr3:uid="{365840F7-0177-4FE6-BE9C-DF890E7ACCF9}" name="Column3290"/>
    <tableColumn id="3310" xr3:uid="{11AB1404-581C-42F6-94D3-7BA0F96632C4}" name="Column3291"/>
    <tableColumn id="3311" xr3:uid="{73C0CB5C-064B-4E03-BF1D-8A95D7C467C5}" name="Column3292"/>
    <tableColumn id="3312" xr3:uid="{C411969B-5028-4483-80E6-E378FD84B66C}" name="Column3293"/>
    <tableColumn id="3313" xr3:uid="{E3799724-FEE2-490E-867C-E7E0F5EE65AB}" name="Column3294"/>
    <tableColumn id="3314" xr3:uid="{94A4CC10-3F8C-423F-973D-C4D147D9305C}" name="Column3295"/>
    <tableColumn id="3315" xr3:uid="{B5BAF02A-5B21-457F-94A0-8703759291E2}" name="Column3296"/>
    <tableColumn id="3316" xr3:uid="{3ADED6E8-4D2B-4A6E-852A-97494D41D584}" name="Column3297"/>
    <tableColumn id="3317" xr3:uid="{65CD0D9B-E031-43CD-8926-B8F6E969AAD2}" name="Column3298"/>
    <tableColumn id="3318" xr3:uid="{C1FDDEDD-F7E1-4E1E-897A-C2EC206C8BCD}" name="Column3299"/>
    <tableColumn id="3319" xr3:uid="{9F4C5D78-7926-42AD-A6DC-9E21C952EF74}" name="Column3300"/>
    <tableColumn id="3320" xr3:uid="{67C8BEA7-D9B0-4258-83C2-9977637CDCD8}" name="Column3301"/>
    <tableColumn id="3321" xr3:uid="{049E4B8E-B56C-456C-946F-C124A0C3F704}" name="Column3302"/>
    <tableColumn id="3322" xr3:uid="{2AD75E38-0573-4D81-B7A5-2216D8CB05AC}" name="Column3303"/>
    <tableColumn id="3323" xr3:uid="{AD2D6FDB-7A4B-48E1-9732-FAD2C0F19017}" name="Column3304"/>
    <tableColumn id="3324" xr3:uid="{9D66E005-0EAE-4786-A8B9-DD5D837E1653}" name="Column3305"/>
    <tableColumn id="3325" xr3:uid="{ABA8DAE0-72B6-4D81-B88E-366A9B1F94EC}" name="Column3306"/>
    <tableColumn id="3326" xr3:uid="{4019FAC4-2AFF-456E-878F-61BBD8F15E46}" name="Column3307"/>
    <tableColumn id="3327" xr3:uid="{7592D1D7-763D-4BD6-B79D-69D56121C3B5}" name="Column3308"/>
    <tableColumn id="3328" xr3:uid="{7FC8126E-6A47-4A4D-A93D-00B85AFAA228}" name="Column3309"/>
    <tableColumn id="3329" xr3:uid="{3FC0F488-6E2E-41A4-86A0-5C1BCED2DB06}" name="Column3310"/>
    <tableColumn id="3330" xr3:uid="{405CA3D8-6DC6-4D05-8415-1C520BA235D2}" name="Column3311"/>
    <tableColumn id="3331" xr3:uid="{FC77B1C4-723F-43A9-A124-40E10365B740}" name="Column3312"/>
    <tableColumn id="3332" xr3:uid="{C9BC7F37-E351-4718-B3FD-C4F80E1C6FB0}" name="Column3313"/>
    <tableColumn id="3333" xr3:uid="{A7966B87-E30F-4DDB-8117-77B64CED992E}" name="Column3314"/>
    <tableColumn id="3334" xr3:uid="{65577F70-188B-4203-A4C3-54235F30A935}" name="Column3315"/>
    <tableColumn id="3335" xr3:uid="{0B4A4677-67AE-4F42-9B96-2C765F583CAF}" name="Column3316"/>
    <tableColumn id="3336" xr3:uid="{3CA3673D-6C6A-4DE7-9035-836BF79C3950}" name="Column3317"/>
    <tableColumn id="3337" xr3:uid="{B980D9CB-1CCA-4093-8022-AE4A471ABC41}" name="Column3318"/>
    <tableColumn id="3338" xr3:uid="{02DB4177-99D9-4419-9FC1-A3018FA0EC6B}" name="Column3319"/>
    <tableColumn id="3339" xr3:uid="{1D7324DA-2BFE-44CC-A070-65F152322569}" name="Column3320"/>
    <tableColumn id="3340" xr3:uid="{CBAB1841-935A-4C25-BB0B-90813C334350}" name="Column3321"/>
    <tableColumn id="3341" xr3:uid="{DD4A0D86-2A90-4A26-B57C-D04A5C19ACA5}" name="Column3322"/>
    <tableColumn id="3342" xr3:uid="{E3BB7DD0-C1BD-48A2-B961-485E0A26BC8E}" name="Column3323"/>
    <tableColumn id="3343" xr3:uid="{CC553FDC-E380-4431-AA7D-CFFBF0E19BFC}" name="Column3324"/>
    <tableColumn id="3344" xr3:uid="{46424AC8-9D6A-46C0-93E8-121AA5D6CB35}" name="Column3325"/>
    <tableColumn id="3345" xr3:uid="{265E44A9-F64B-4E2D-A767-7267A9D676A6}" name="Column3326"/>
    <tableColumn id="3346" xr3:uid="{A97C7DC1-4E94-447F-92E4-C69BDEE263C9}" name="Column3327"/>
    <tableColumn id="3347" xr3:uid="{925BDB7D-2288-4C61-9062-D091192B22E6}" name="Column3328"/>
    <tableColumn id="3348" xr3:uid="{7935127B-57E8-4A22-86D7-6A175A138D64}" name="Column3329"/>
    <tableColumn id="3349" xr3:uid="{EC29C2A1-E977-4067-B381-8AE4DAF49770}" name="Column3330"/>
    <tableColumn id="3350" xr3:uid="{4ABF6F2B-4855-494A-AF32-ACA2F06E73E1}" name="Column3331"/>
    <tableColumn id="3351" xr3:uid="{A87E0B17-C236-4B80-96F9-62CE6739A3D4}" name="Column3332"/>
    <tableColumn id="3352" xr3:uid="{5ACADF1F-E6E8-4C1B-A998-150ABBC867CD}" name="Column3333"/>
    <tableColumn id="3353" xr3:uid="{51037F23-F91B-4EC2-A4B3-7B14CF13631A}" name="Column3334"/>
    <tableColumn id="3354" xr3:uid="{403AFF2E-F83E-4C52-8708-424CC63CFBC2}" name="Column3335"/>
    <tableColumn id="3355" xr3:uid="{9B234282-AEDE-4261-85CD-8F0AD6241C2F}" name="Column3336"/>
    <tableColumn id="3356" xr3:uid="{94C90692-8EF7-48C7-BA83-413A409FB6F2}" name="Column3337"/>
    <tableColumn id="3357" xr3:uid="{4C55D95F-B0A7-4338-975C-B5A030C759E4}" name="Column3338"/>
    <tableColumn id="3358" xr3:uid="{22279C61-8F18-429E-9781-6125A31C0614}" name="Column3339"/>
    <tableColumn id="3359" xr3:uid="{1B34631B-D7D6-475D-B7B5-D23EBFD2D703}" name="Column3340"/>
    <tableColumn id="3360" xr3:uid="{4C7D47D4-48BD-40FF-9D8B-54A769A50D48}" name="Column3341"/>
    <tableColumn id="3361" xr3:uid="{B4599919-CCB7-4B4A-A060-CDA4B270EE00}" name="Column3342"/>
    <tableColumn id="3362" xr3:uid="{8AF8E7B8-0B83-496D-AF7A-65806ED20BB8}" name="Column3343"/>
    <tableColumn id="3363" xr3:uid="{A4751D7A-F025-4FA5-825C-BFFEEAF72498}" name="Column3344"/>
    <tableColumn id="3364" xr3:uid="{D5F4C968-AF9E-468A-822A-BED956876719}" name="Column3345"/>
    <tableColumn id="3365" xr3:uid="{FBF35660-488B-40B6-9C39-23704AF49FC9}" name="Column3346"/>
    <tableColumn id="3366" xr3:uid="{3B8A7531-6B43-4BEE-ABEF-318C4ED6EB83}" name="Column3347"/>
    <tableColumn id="3367" xr3:uid="{AB39B34E-1C40-49BF-81D4-4DE5270A4412}" name="Column3348"/>
    <tableColumn id="3368" xr3:uid="{367A4F25-DB0F-4C91-994A-6E6254D87152}" name="Column3349"/>
    <tableColumn id="3369" xr3:uid="{76DDFF99-95DB-421E-8E8D-3F3A23DCD083}" name="Column3350"/>
    <tableColumn id="3370" xr3:uid="{5B90EAB5-493F-4D56-AAB7-55FF72B198E5}" name="Column3351"/>
    <tableColumn id="3371" xr3:uid="{29668CD1-5A39-4711-91E7-B84FBF9B152A}" name="Column3352"/>
    <tableColumn id="3372" xr3:uid="{6772350F-7782-434F-9A26-4F7FF001FAFA}" name="Column3353"/>
    <tableColumn id="3373" xr3:uid="{18550D92-E6AB-41F2-A6B1-985E7B0D11FA}" name="Column3354"/>
    <tableColumn id="3374" xr3:uid="{73B783FB-2CA4-42B3-8830-61AD3D6501A6}" name="Column3355"/>
    <tableColumn id="3375" xr3:uid="{805EFA02-0E96-4845-A01C-0EAB22C618BF}" name="Column3356"/>
    <tableColumn id="3376" xr3:uid="{709D4209-70B4-41FF-95A6-5009F8FA54A6}" name="Column3357"/>
    <tableColumn id="3377" xr3:uid="{2A294799-2941-4190-9B8A-A1214F3A51C5}" name="Column3358"/>
    <tableColumn id="3378" xr3:uid="{6A50BBEA-8C00-4383-BEEE-9504B61B07D8}" name="Column3359"/>
    <tableColumn id="3379" xr3:uid="{5E663EF3-7613-4E95-9D9F-646EBD010AC6}" name="Column3360"/>
    <tableColumn id="3380" xr3:uid="{A6C1E622-EFC8-4623-922C-1BE824D9E1A5}" name="Column3361"/>
    <tableColumn id="3381" xr3:uid="{4E766E0E-57D7-4549-B3AD-14A0F0276270}" name="Column3362"/>
    <tableColumn id="3382" xr3:uid="{27E794ED-BEF1-4B8B-AD3D-2D27711E85FF}" name="Column3363"/>
    <tableColumn id="3383" xr3:uid="{85F280A0-0EDD-4DC4-AA67-0F64DB298F76}" name="Column3364"/>
    <tableColumn id="3384" xr3:uid="{03EA198C-7D89-49BE-AEC1-B2B232798E1A}" name="Column3365"/>
    <tableColumn id="3385" xr3:uid="{50FA8A7F-D370-4878-A930-C1BC685574DD}" name="Column3366"/>
    <tableColumn id="3386" xr3:uid="{212C41EA-57B5-4864-95AC-522D66D8A30B}" name="Column3367"/>
    <tableColumn id="3387" xr3:uid="{E5B97E65-F8E0-426A-B59A-00DC573A2626}" name="Column3368"/>
    <tableColumn id="3388" xr3:uid="{BB36993B-2A90-485E-AB6B-1C7CFE7D5FB5}" name="Column3369"/>
    <tableColumn id="3389" xr3:uid="{F91B8954-BAD8-4F5B-B98F-C5229557FA21}" name="Column3370"/>
    <tableColumn id="3390" xr3:uid="{1FC3E8B8-599F-4EDC-81A7-35A170F2EB7A}" name="Column3371"/>
    <tableColumn id="3391" xr3:uid="{E096FAF0-E5BC-443A-AE35-5E222511AC1A}" name="Column3372"/>
    <tableColumn id="3392" xr3:uid="{3A2930F0-92E0-43EB-9603-014DCEEFE0C8}" name="Column3373"/>
    <tableColumn id="3393" xr3:uid="{77F55C8E-4ACF-4545-8028-032280E05779}" name="Column3374"/>
    <tableColumn id="3394" xr3:uid="{DEA3F5A1-D309-4F07-A535-94597D6CDD75}" name="Column3375"/>
    <tableColumn id="3395" xr3:uid="{74EE99BA-62C1-4BAB-BD9F-EBA455C9AEAD}" name="Column3376"/>
    <tableColumn id="3396" xr3:uid="{A7229530-56AD-4521-A713-388EDFA93562}" name="Column3377"/>
    <tableColumn id="3397" xr3:uid="{2D0A855F-9A58-491C-B15C-D2E296542881}" name="Column3378"/>
    <tableColumn id="3398" xr3:uid="{36577EF9-26DC-409E-B56E-4770145405E5}" name="Column3379"/>
    <tableColumn id="3399" xr3:uid="{AC01F041-41F6-4DDB-A9B2-06005C19192E}" name="Column3380"/>
    <tableColumn id="3400" xr3:uid="{F8C36991-30CA-457B-BFA9-DA0FB07C428B}" name="Column3381"/>
    <tableColumn id="3401" xr3:uid="{843A8A14-C64E-44E7-AAD7-F8D241585A8E}" name="Column3382"/>
    <tableColumn id="3402" xr3:uid="{C2A1FAF9-34D2-4920-9E59-9BBB1C58F36B}" name="Column3383"/>
    <tableColumn id="3403" xr3:uid="{9D4EFF76-FFAE-4273-B621-1409F4E8E977}" name="Column3384"/>
    <tableColumn id="3404" xr3:uid="{C2E4BDCB-5653-4123-B8AF-8FEAC04D00F5}" name="Column3385"/>
    <tableColumn id="3405" xr3:uid="{46D82F25-D82A-4C14-BF67-247B9BDE8CEE}" name="Column3386"/>
    <tableColumn id="3406" xr3:uid="{5B0434C4-0D19-4CAC-8872-8DBAB5385EF4}" name="Column3387"/>
    <tableColumn id="3407" xr3:uid="{962FCF58-E4D0-4D54-8AD1-100CE6817CAB}" name="Column3388"/>
    <tableColumn id="3408" xr3:uid="{73D7DE43-7CE0-4D43-9F9C-C113A552EA84}" name="Column3389"/>
    <tableColumn id="3409" xr3:uid="{3F9D0DA2-C5B2-4DD3-8405-6FA81C3E97AB}" name="Column3390"/>
    <tableColumn id="3410" xr3:uid="{C112E0B2-EB06-4480-90A5-DD7FB71062CA}" name="Column3391"/>
    <tableColumn id="3411" xr3:uid="{5F1AACC3-43A5-4381-BFD2-CDFB9BD2EEF9}" name="Column3392"/>
    <tableColumn id="3412" xr3:uid="{4CB0A2DA-E5B8-411C-9BA7-48D83C62A45A}" name="Column3393"/>
    <tableColumn id="3413" xr3:uid="{FEE70ACE-148A-42A8-9CB2-A14AD6D9592B}" name="Column3394"/>
    <tableColumn id="3414" xr3:uid="{70A0C0B7-DCA0-4C7C-A827-F78ED0993529}" name="Column3395"/>
    <tableColumn id="3415" xr3:uid="{F7110CEB-4BF5-4588-A2A8-2C2D44B2E1DD}" name="Column3396"/>
    <tableColumn id="3416" xr3:uid="{9C1E32F7-2AEC-4A58-B09B-8A6DBF631284}" name="Column3397"/>
    <tableColumn id="3417" xr3:uid="{40E8B0A6-DCD7-4C8A-8C97-709134A390BC}" name="Column3398"/>
    <tableColumn id="3418" xr3:uid="{3F668CE2-CA16-4B30-ABFA-BC02C0D01962}" name="Column3399"/>
    <tableColumn id="3419" xr3:uid="{A917A1D9-956F-4BDF-8A52-0C528CCABC05}" name="Column3400"/>
    <tableColumn id="3420" xr3:uid="{8966F273-971A-4119-A6DF-5A2E1AB229BA}" name="Column3401"/>
    <tableColumn id="3421" xr3:uid="{88942F93-4C60-4F6A-BE1D-573BB3BA71C5}" name="Column3402"/>
    <tableColumn id="3422" xr3:uid="{DE47801D-36FA-41DF-93CE-313CFCFC248E}" name="Column3403"/>
    <tableColumn id="3423" xr3:uid="{62243F5B-ED27-4C93-8A1D-4621DD93D0FD}" name="Column3404"/>
    <tableColumn id="3424" xr3:uid="{5685DC6A-A95B-4C0B-A095-AA9B8580AAB5}" name="Column3405"/>
    <tableColumn id="3425" xr3:uid="{C1E99229-6FC9-4D4E-8255-E2DA085A8CE9}" name="Column3406"/>
    <tableColumn id="3426" xr3:uid="{F19AE626-34C7-451B-B6C5-CF6A91FAA254}" name="Column3407"/>
    <tableColumn id="3427" xr3:uid="{7840F8D6-FF4E-4E15-BF22-4B4590A474EE}" name="Column3408"/>
    <tableColumn id="3428" xr3:uid="{22939F36-27B8-45FC-8935-AFDD0ACDDC43}" name="Column3409"/>
    <tableColumn id="3429" xr3:uid="{F01B351C-6571-4188-A028-56E614767C9F}" name="Column3410"/>
    <tableColumn id="3430" xr3:uid="{10ABDD17-FCDC-4892-A544-AE4D02B2A5CD}" name="Column3411"/>
    <tableColumn id="3431" xr3:uid="{CF37081D-29E4-43A2-9011-FB8D1D9AEE73}" name="Column3412"/>
    <tableColumn id="3432" xr3:uid="{F0F0FD69-0F27-43E1-862B-B5EB1824F89F}" name="Column3413"/>
    <tableColumn id="3433" xr3:uid="{74B118AA-B0F9-4774-BBF0-3432B8B2DEF0}" name="Column3414"/>
    <tableColumn id="3434" xr3:uid="{D9B99FE7-66F9-473E-8D85-4700C4443CB4}" name="Column3415"/>
    <tableColumn id="3435" xr3:uid="{BF319998-B726-444B-924A-AB390505555F}" name="Column3416"/>
    <tableColumn id="3436" xr3:uid="{2490C0DD-42A1-47FD-A276-DB25DF5E2CFE}" name="Column3417"/>
    <tableColumn id="3437" xr3:uid="{C4FBC748-1CEA-4FB6-BF11-44A2FD213955}" name="Column3418"/>
    <tableColumn id="3438" xr3:uid="{002DD249-D361-4DD2-8025-DC0AB7FA64EB}" name="Column3419"/>
    <tableColumn id="3439" xr3:uid="{035237AA-D747-4D44-82C0-3DB5AAC703B1}" name="Column3420"/>
    <tableColumn id="3440" xr3:uid="{1C80A43E-BAFD-4C9D-8E9B-495AD3150F67}" name="Column3421"/>
    <tableColumn id="3441" xr3:uid="{D02BE9BB-10E1-4F21-9F5A-82ACC7CA58DE}" name="Column3422"/>
    <tableColumn id="3442" xr3:uid="{B07EE193-3FDF-498F-A3E5-CD6513B58E7F}" name="Column3423"/>
    <tableColumn id="3443" xr3:uid="{140B7288-0602-4B0B-9663-A4876FBF6D74}" name="Column3424"/>
    <tableColumn id="3444" xr3:uid="{84F21A53-AF42-4B0D-B350-1C3C1FDF5DCE}" name="Column3425"/>
    <tableColumn id="3445" xr3:uid="{599A046D-846F-4B07-91EA-23F118B23978}" name="Column3426"/>
    <tableColumn id="3446" xr3:uid="{2D3E98FA-E106-472D-978D-6A4FBB60E403}" name="Column3427"/>
    <tableColumn id="3447" xr3:uid="{2F10BE2E-646C-4368-B49D-6ADDF654DAC8}" name="Column3428"/>
    <tableColumn id="3448" xr3:uid="{906B0C2F-02AF-4A2C-9F62-97111061C569}" name="Column3429"/>
    <tableColumn id="3449" xr3:uid="{39BE31F7-3D4D-45A3-A2EC-224774029AD7}" name="Column3430"/>
    <tableColumn id="3450" xr3:uid="{3AD0AAF2-89F4-4EE6-8D63-35408D9B883C}" name="Column3431"/>
    <tableColumn id="3451" xr3:uid="{70300F92-6269-41DC-82A1-0F76B70F13EC}" name="Column3432"/>
    <tableColumn id="3452" xr3:uid="{C67C3674-1DBA-41BC-A89F-0B06B240CF21}" name="Column3433"/>
    <tableColumn id="3453" xr3:uid="{6EC42AD3-C5F8-4F58-B6C6-BAC198683B03}" name="Column3434"/>
    <tableColumn id="3454" xr3:uid="{82848706-8FCD-4FDE-AE81-ABBB8CA730BD}" name="Column3435"/>
    <tableColumn id="3455" xr3:uid="{9B1979BC-6FC9-416B-B29F-91CE4B7D39FD}" name="Column3436"/>
    <tableColumn id="3456" xr3:uid="{7B464988-BC83-4B8C-9DCA-72C4BF30C5EB}" name="Column3437"/>
    <tableColumn id="3457" xr3:uid="{4361C5DF-BE69-4E59-AC26-F9D69517AE77}" name="Column3438"/>
    <tableColumn id="3458" xr3:uid="{5A7F3FDD-5E24-4BDC-A9AE-78A8EE718AAB}" name="Column3439"/>
    <tableColumn id="3459" xr3:uid="{F7867E1B-1EF8-4411-81B3-392CCA024EA8}" name="Column3440"/>
    <tableColumn id="3460" xr3:uid="{428094E0-C592-40F3-B4C3-95F1EE9A5EF3}" name="Column3441"/>
    <tableColumn id="3461" xr3:uid="{EAE95094-59A2-4F80-9E46-8149B54FEB8D}" name="Column3442"/>
    <tableColumn id="3462" xr3:uid="{939AE411-9C77-4BA0-902F-01109B57FED4}" name="Column3443"/>
    <tableColumn id="3463" xr3:uid="{3CA2A85E-1C45-4C10-BF1E-9EB5B3B3FB08}" name="Column3444"/>
    <tableColumn id="3464" xr3:uid="{F24A79F6-2C17-4D9B-A186-CBD19F7ABAE5}" name="Column3445"/>
    <tableColumn id="3465" xr3:uid="{243016AD-8A2E-42AA-A798-4D9E9F04D73B}" name="Column3446"/>
    <tableColumn id="3466" xr3:uid="{50834248-7CB6-4760-AA45-1457DA34363D}" name="Column3447"/>
    <tableColumn id="3467" xr3:uid="{5D7E75FA-214F-48B7-A2ED-3EA6AACAE942}" name="Column3448"/>
    <tableColumn id="3468" xr3:uid="{D3ECF25F-C8C7-4E38-B9D7-80C20900B9E6}" name="Column3449"/>
    <tableColumn id="3469" xr3:uid="{F4BF4AC2-CFEC-4E56-9227-BD1633FFE0E9}" name="Column3450"/>
    <tableColumn id="3470" xr3:uid="{5485E2B9-E762-440E-AB80-401035DDBB60}" name="Column3451"/>
    <tableColumn id="3471" xr3:uid="{9695F6F3-35C5-41A8-9055-B8A92B033C3F}" name="Column3452"/>
    <tableColumn id="3472" xr3:uid="{B3B98D1D-79B0-4A34-BB11-0F983A8F4C31}" name="Column3453"/>
    <tableColumn id="3473" xr3:uid="{1C2BC3BE-F8E8-43ED-8C3E-71D28C1BF24A}" name="Column3454"/>
    <tableColumn id="3474" xr3:uid="{E6F4A080-999C-4151-AAD6-AF305BF4F397}" name="Column3455"/>
    <tableColumn id="3475" xr3:uid="{212E7A77-799F-4A90-ABCF-17B6C9F8CD80}" name="Column3456"/>
    <tableColumn id="3476" xr3:uid="{193B50EE-93C5-4513-815E-344FDC471D57}" name="Column3457"/>
    <tableColumn id="3477" xr3:uid="{94CA8F13-2F07-4A46-99DF-4D9A9A6E79A1}" name="Column3458"/>
    <tableColumn id="3478" xr3:uid="{7C1ED4C8-04D3-4E76-8A26-B8C6F4FAF28B}" name="Column3459"/>
    <tableColumn id="3479" xr3:uid="{0BF1AB45-8790-44E0-9F0B-60DAA13B3F48}" name="Column3460"/>
    <tableColumn id="3480" xr3:uid="{0E2140B4-04AD-4C15-B142-4042078CEB37}" name="Column3461"/>
    <tableColumn id="3481" xr3:uid="{E5739126-A473-4217-B510-B74FB4177A64}" name="Column3462"/>
    <tableColumn id="3482" xr3:uid="{2EB19D85-AD97-4DEA-8E10-EFB9D2D160B4}" name="Column3463"/>
    <tableColumn id="3483" xr3:uid="{F66AD89B-BC80-4DD0-BB42-2E29E31E0E31}" name="Column3464"/>
    <tableColumn id="3484" xr3:uid="{8F8C894E-3437-4CA2-A1AE-497020781537}" name="Column3465"/>
    <tableColumn id="3485" xr3:uid="{48F8E525-88CF-4743-909D-ED3D61F029F8}" name="Column3466"/>
    <tableColumn id="3486" xr3:uid="{19BD2565-EFDF-462A-942C-33AA2E461A92}" name="Column3467"/>
    <tableColumn id="3487" xr3:uid="{D50C9AFF-61B4-4D9D-BD1D-419A89AD02B5}" name="Column3468"/>
    <tableColumn id="3488" xr3:uid="{457CE1E1-3FCD-4386-A9B5-72DF9BB2478D}" name="Column3469"/>
    <tableColumn id="3489" xr3:uid="{0FCA3A63-2D59-4643-83B3-B9B298CA38B6}" name="Column3470"/>
    <tableColumn id="3490" xr3:uid="{B9BFD1EE-0BB4-4066-B896-67FCB1D3C69B}" name="Column3471"/>
    <tableColumn id="3491" xr3:uid="{82CAACF0-6700-453D-87C3-DDE55C67E751}" name="Column3472"/>
    <tableColumn id="3492" xr3:uid="{5B6BB6DB-6440-46E5-9A3A-5C6F1069FDC7}" name="Column3473"/>
    <tableColumn id="3493" xr3:uid="{378AD93B-7CF0-43C3-B55E-6EA6F49B320E}" name="Column3474"/>
    <tableColumn id="3494" xr3:uid="{BD0323F1-AE65-4100-A53B-0361E88CDA30}" name="Column3475"/>
    <tableColumn id="3495" xr3:uid="{16C95678-EEAE-43BF-A453-124F912C3EAA}" name="Column3476"/>
    <tableColumn id="3496" xr3:uid="{80E8EE02-61F2-40FF-B12B-F0C246C52FA2}" name="Column3477"/>
    <tableColumn id="3497" xr3:uid="{757F5766-3D8E-4CA7-9412-82BC76D2F249}" name="Column3478"/>
    <tableColumn id="3498" xr3:uid="{B7CBB508-AF65-464F-9C87-9C07862CCB79}" name="Column3479"/>
    <tableColumn id="3499" xr3:uid="{73A5A9CD-4FBD-4C42-8D07-07735BD59ADD}" name="Column3480"/>
    <tableColumn id="3500" xr3:uid="{8C90D569-885D-4551-931C-D6013EC36394}" name="Column3481"/>
    <tableColumn id="3501" xr3:uid="{443AD8BB-DA60-41E9-9627-EF435E92ECE0}" name="Column3482"/>
    <tableColumn id="3502" xr3:uid="{E9D000A8-347B-4FF5-B1C5-01C60B2A879C}" name="Column3483"/>
    <tableColumn id="3503" xr3:uid="{324761F7-8743-4407-9D95-78825EAB7E3A}" name="Column3484"/>
    <tableColumn id="3504" xr3:uid="{4DFC3D1C-3500-4DA7-ABDD-E05A15C03104}" name="Column3485"/>
    <tableColumn id="3505" xr3:uid="{5BBAE5AA-4129-4EC4-9F55-A66F71011DAB}" name="Column3486"/>
    <tableColumn id="3506" xr3:uid="{46FC318C-F172-4957-A6F0-152658ABA93B}" name="Column3487"/>
    <tableColumn id="3507" xr3:uid="{8913484C-96F9-4852-8460-A1AF5AB668EB}" name="Column3488"/>
    <tableColumn id="3508" xr3:uid="{C24B40D3-C403-41A2-A06C-83BDA596693B}" name="Column3489"/>
    <tableColumn id="3509" xr3:uid="{95DAD839-5C04-4D41-8B68-DC9273589F10}" name="Column3490"/>
    <tableColumn id="3510" xr3:uid="{AAE13E75-BBD8-4EAC-8DB6-C0E3AA56FC3F}" name="Column3491"/>
    <tableColumn id="3511" xr3:uid="{9B848843-21C0-4185-B116-4FFC2154161F}" name="Column3492"/>
    <tableColumn id="3512" xr3:uid="{20B9C43A-0FAE-4A88-B0A0-E3873F8C8DFE}" name="Column3493"/>
    <tableColumn id="3513" xr3:uid="{4850ADCA-F9F2-497D-BECC-4F6C14C45581}" name="Column3494"/>
    <tableColumn id="3514" xr3:uid="{3BF2B6FA-1A1A-4828-ADAF-A90F4EBE3C2E}" name="Column3495"/>
    <tableColumn id="3515" xr3:uid="{76AC1D81-0BC5-469C-ADDD-0F6DE7AECC90}" name="Column3496"/>
    <tableColumn id="3516" xr3:uid="{80CCC619-DA87-436D-BBA7-D54F083F2120}" name="Column3497"/>
    <tableColumn id="3517" xr3:uid="{C64A1F96-3289-43C1-AC9F-F936445BB7D6}" name="Column3498"/>
    <tableColumn id="3518" xr3:uid="{6A140BC6-A7DE-4F66-BC41-BE3EBFEA1E95}" name="Column3499"/>
    <tableColumn id="3519" xr3:uid="{BB06631A-9716-4F5B-BDF7-291630BC0AAF}" name="Column3500"/>
    <tableColumn id="3520" xr3:uid="{A45C8411-D210-4D09-85A1-7D4CFBDF3961}" name="Column3501"/>
    <tableColumn id="3521" xr3:uid="{180088F2-CC16-4143-857C-CB4D458B3044}" name="Column3502"/>
    <tableColumn id="3522" xr3:uid="{5899BA37-BA45-4209-9982-0D136979F962}" name="Column3503"/>
    <tableColumn id="3523" xr3:uid="{AA6B654E-024D-4B7B-88F8-38AC41A11086}" name="Column3504"/>
    <tableColumn id="3524" xr3:uid="{E99F7FFD-4886-4C67-BC07-C5370E20F95E}" name="Column3505"/>
    <tableColumn id="3525" xr3:uid="{A925DF77-630F-43FA-BB56-B342D353840A}" name="Column3506"/>
    <tableColumn id="3526" xr3:uid="{2CA2893C-9E59-4D44-AC08-2EC539E6FAE0}" name="Column3507"/>
    <tableColumn id="3527" xr3:uid="{C64BFBC3-EC23-4820-924D-698FCCAFB8E6}" name="Column3508"/>
    <tableColumn id="3528" xr3:uid="{E9FA84CF-3E56-4241-946D-70F00E628253}" name="Column3509"/>
    <tableColumn id="3529" xr3:uid="{29448691-7851-4FAD-8B73-7E32E3F02F4D}" name="Column3510"/>
    <tableColumn id="3530" xr3:uid="{49647095-7F2E-4579-96F3-7D1F6C515F19}" name="Column3511"/>
    <tableColumn id="3531" xr3:uid="{86762E4C-4E0C-47C9-8417-9979B015F8D8}" name="Column3512"/>
    <tableColumn id="3532" xr3:uid="{C562FD6D-010E-43AE-9EBF-8212D7F4EAB4}" name="Column3513"/>
    <tableColumn id="3533" xr3:uid="{5D4FEF13-90E8-4937-BA6A-96427B9F6D4D}" name="Column3514"/>
    <tableColumn id="3534" xr3:uid="{1607EBF4-B142-42CA-A6BB-75784AF18494}" name="Column3515"/>
    <tableColumn id="3535" xr3:uid="{8D3B9328-31B0-4AB3-8096-98FD784FD555}" name="Column3516"/>
    <tableColumn id="3536" xr3:uid="{D79467F7-C5F4-4157-A962-75D84FFFFB03}" name="Column3517"/>
    <tableColumn id="3537" xr3:uid="{08172A8B-CC35-4056-81EB-3CA1BD333715}" name="Column3518"/>
    <tableColumn id="3538" xr3:uid="{46D02358-87B0-4570-BFA5-2532CD859645}" name="Column3519"/>
    <tableColumn id="3539" xr3:uid="{CC1DC5A4-E99F-445E-AA26-DBB84DF9F21F}" name="Column3520"/>
    <tableColumn id="3540" xr3:uid="{30BBCB3C-85B6-4B0C-AD8F-22048DE0D34C}" name="Column3521"/>
    <tableColumn id="3541" xr3:uid="{06D3F115-D9E0-4413-8769-7AF6F733BDAA}" name="Column3522"/>
    <tableColumn id="3542" xr3:uid="{93C60A3C-5861-4008-AC7E-4E14320058EB}" name="Column3523"/>
    <tableColumn id="3543" xr3:uid="{AB88EE4F-C85A-4A64-947C-3572398A5295}" name="Column3524"/>
    <tableColumn id="3544" xr3:uid="{FA3B9215-81B7-4B60-8A31-681A79C83620}" name="Column3525"/>
    <tableColumn id="3545" xr3:uid="{8EBF6EA4-02D8-4B41-A934-D21E55F89495}" name="Column3526"/>
    <tableColumn id="3546" xr3:uid="{8C6601E8-43EE-48BE-9BF8-E30B740D081A}" name="Column3527"/>
    <tableColumn id="3547" xr3:uid="{A3AD789A-58B5-43D3-A4CF-7C4DC67A0F54}" name="Column3528"/>
    <tableColumn id="3548" xr3:uid="{22A94D89-B837-469C-B89F-7D71112A5794}" name="Column3529"/>
    <tableColumn id="3549" xr3:uid="{FCC03D13-9B61-4450-A835-45240CCE95B0}" name="Column3530"/>
    <tableColumn id="3550" xr3:uid="{65F9018B-B1F4-4723-9E3B-A43EF107F4EC}" name="Column3531"/>
    <tableColumn id="3551" xr3:uid="{DB1856B1-9ACE-4BA0-98DE-1FA16A5B3346}" name="Column3532"/>
    <tableColumn id="3552" xr3:uid="{89F70697-C734-4F00-B774-79FE083DB73D}" name="Column3533"/>
    <tableColumn id="3553" xr3:uid="{BB934F05-BFB1-4B2E-853E-C8A9171C7EC8}" name="Column3534"/>
    <tableColumn id="3554" xr3:uid="{640493DD-4990-4961-9501-258F5000B6BA}" name="Column3535"/>
    <tableColumn id="3555" xr3:uid="{86931A18-8B48-4831-8085-B043DB5DACDE}" name="Column3536"/>
    <tableColumn id="3556" xr3:uid="{1B15D7BB-B370-4107-A58B-EA3BFDB98BF5}" name="Column3537"/>
    <tableColumn id="3557" xr3:uid="{C8831CEA-5050-4F60-A22D-77A22ECC36D1}" name="Column3538"/>
    <tableColumn id="3558" xr3:uid="{ECB9200E-5E9D-4282-AEB6-8AA5261AB033}" name="Column3539"/>
    <tableColumn id="3559" xr3:uid="{9295C9F6-AD64-44BD-90AA-19F32DD26788}" name="Column3540"/>
    <tableColumn id="3560" xr3:uid="{D8051AC7-2686-4C3E-B86D-C6E0DEC9D62A}" name="Column3541"/>
    <tableColumn id="3561" xr3:uid="{2A634D97-5605-4128-8F45-829474E639A6}" name="Column3542"/>
    <tableColumn id="3562" xr3:uid="{CB1540C3-7603-4E3D-AC89-14B53F960E70}" name="Column3543"/>
    <tableColumn id="3563" xr3:uid="{C48BD14E-BB67-4F5A-84B4-5D33AE295722}" name="Column3544"/>
    <tableColumn id="3564" xr3:uid="{901EE02E-3D4F-4D7F-9427-4B2F9C342F9B}" name="Column3545"/>
    <tableColumn id="3565" xr3:uid="{0905BC13-EB7C-4680-B530-FC4EEBEE4AB9}" name="Column3546"/>
    <tableColumn id="3566" xr3:uid="{CBA57089-6E57-44DD-8C26-C4519EBB057D}" name="Column3547"/>
    <tableColumn id="3567" xr3:uid="{FCCA645F-702B-4A6C-8A7C-E1274575AC16}" name="Column3548"/>
    <tableColumn id="3568" xr3:uid="{2543BEEE-D88F-445F-ACBF-6C14D6C1DFD9}" name="Column3549"/>
    <tableColumn id="3569" xr3:uid="{C2BC70A5-B63F-4FAB-A8A9-E99A283F388C}" name="Column3550"/>
    <tableColumn id="3570" xr3:uid="{DB526A02-879E-4325-BF67-84342FE4DFB2}" name="Column3551"/>
    <tableColumn id="3571" xr3:uid="{E4F7CC30-9CFF-421E-8B04-2A17A18EA07F}" name="Column3552"/>
    <tableColumn id="3572" xr3:uid="{1C35E995-1B53-4E3E-B61C-FC4B076E47E1}" name="Column3553"/>
    <tableColumn id="3573" xr3:uid="{D24AED7C-1FC3-4B61-8C09-7B7603A754B1}" name="Column3554"/>
    <tableColumn id="3574" xr3:uid="{C7F79E3A-509B-4DBE-A268-E6F65B31A6B0}" name="Column3555"/>
    <tableColumn id="3575" xr3:uid="{B0864C68-EC09-47A7-9751-45F17EECF421}" name="Column3556"/>
    <tableColumn id="3576" xr3:uid="{5EF17906-4466-4567-AE5A-D947B36AADFD}" name="Column3557"/>
    <tableColumn id="3577" xr3:uid="{A58DCC43-CF64-4994-A140-42328A823994}" name="Column3558"/>
    <tableColumn id="3578" xr3:uid="{D960FDF1-7781-47BE-9F2E-2E02C74447D8}" name="Column3559"/>
    <tableColumn id="3579" xr3:uid="{801FEEDD-7E43-4256-B9AB-39D68606196E}" name="Column3560"/>
    <tableColumn id="3580" xr3:uid="{A69DCA3A-C3E2-44AC-A6CB-E323985E53DB}" name="Column3561"/>
    <tableColumn id="3581" xr3:uid="{7749A1DD-AAFB-4870-9D2F-5EF6F9EB46B6}" name="Column3562"/>
    <tableColumn id="3582" xr3:uid="{8C1B6CD7-C81D-41FB-A71C-1607BD7055DF}" name="Column3563"/>
    <tableColumn id="3583" xr3:uid="{4359F13C-29EB-47F5-AF0D-0C0BCC126EF1}" name="Column3564"/>
    <tableColumn id="3584" xr3:uid="{5DF1F45A-BE76-4951-84F6-E3D7AFA7B87B}" name="Column3565"/>
    <tableColumn id="3585" xr3:uid="{2CCB8CE4-9282-45DD-830D-8C9F764B7862}" name="Column3566"/>
    <tableColumn id="3586" xr3:uid="{49F7F00E-EA30-45E0-8F46-137F4263DF5C}" name="Column3567"/>
    <tableColumn id="3587" xr3:uid="{BE118E66-E39C-4959-A643-28637BB0D80F}" name="Column3568"/>
    <tableColumn id="3588" xr3:uid="{D9951BDE-B1DC-4822-BDD6-362BC15289CE}" name="Column3569"/>
    <tableColumn id="3589" xr3:uid="{4C00CF0A-A261-41FB-98A7-B3C65ABBC787}" name="Column3570"/>
    <tableColumn id="3590" xr3:uid="{F57149E2-A472-4604-9576-A9AB65806B18}" name="Column3571"/>
    <tableColumn id="3591" xr3:uid="{A4F89D5A-4F4F-488F-8BBD-DF4586008DED}" name="Column3572"/>
    <tableColumn id="3592" xr3:uid="{951C0DB0-4FA3-4BC8-9C18-5CF086A5C6EB}" name="Column3573"/>
    <tableColumn id="3593" xr3:uid="{7766A94A-CF72-4112-B4D8-34A8CE81E0EC}" name="Column3574"/>
    <tableColumn id="3594" xr3:uid="{F401A695-7AD3-41F3-8B68-FB58812D6961}" name="Column3575"/>
    <tableColumn id="3595" xr3:uid="{3480FFBD-1572-4939-ADE8-7D67740EA1D4}" name="Column3576"/>
    <tableColumn id="3596" xr3:uid="{DD9AE196-83A4-4D08-8FEF-A4102D838C2D}" name="Column3577"/>
    <tableColumn id="3597" xr3:uid="{D947C131-ED0E-4037-9806-55472BED514F}" name="Column3578"/>
    <tableColumn id="3598" xr3:uid="{8A7EAD09-952E-4F32-B7CB-869318595B15}" name="Column3579"/>
    <tableColumn id="3599" xr3:uid="{348C17D3-CFDB-4540-A372-6A9DBC48FD6B}" name="Column3580"/>
    <tableColumn id="3600" xr3:uid="{81C27FAB-6F72-4D31-B250-CAF52A57EDED}" name="Column3581"/>
    <tableColumn id="3601" xr3:uid="{F957BEC1-FEB9-4CE5-9152-91D2E50CEC3A}" name="Column3582"/>
    <tableColumn id="3602" xr3:uid="{6446391C-6FBD-4AC9-8997-138C5860B5C3}" name="Column3583"/>
    <tableColumn id="3603" xr3:uid="{9E1A9DEF-8C24-484B-9E83-6C711C48358C}" name="Column3584"/>
    <tableColumn id="3604" xr3:uid="{07BC0CA0-0AE5-4459-B2E7-461A972373D8}" name="Column3585"/>
    <tableColumn id="3605" xr3:uid="{9E78FB4E-03D7-43B4-9FC2-713B31E8255F}" name="Column3586"/>
    <tableColumn id="3606" xr3:uid="{24267546-8D54-4436-B256-CF92A41193AE}" name="Column3587"/>
    <tableColumn id="3607" xr3:uid="{A11B7367-F0D1-4CE4-BCC9-90849D8BE54F}" name="Column3588"/>
    <tableColumn id="3608" xr3:uid="{15A1D30A-72A2-4444-88D2-D6117EC53C94}" name="Column3589"/>
    <tableColumn id="3609" xr3:uid="{8EE8272A-6C5F-4043-83C9-56086F8A2CFB}" name="Column3590"/>
    <tableColumn id="3610" xr3:uid="{CF33DC34-23A2-47F8-B0AC-0BD650F84903}" name="Column3591"/>
    <tableColumn id="3611" xr3:uid="{3C50D54C-6C34-49C8-A6A1-9B8B8D2E8FB2}" name="Column3592"/>
    <tableColumn id="3612" xr3:uid="{8F59BA66-A668-49EC-8E14-D0A7D8E50107}" name="Column3593"/>
    <tableColumn id="3613" xr3:uid="{CD162985-7E39-42AC-BCF8-1AF325A9D4EB}" name="Column3594"/>
    <tableColumn id="3614" xr3:uid="{39FD2194-3EA1-48D3-9BA7-8F3AEA2B4870}" name="Column3595"/>
    <tableColumn id="3615" xr3:uid="{30D2850A-C2AA-4C5B-A72C-6AF6DA8C4309}" name="Column3596"/>
    <tableColumn id="3616" xr3:uid="{BCED2874-18A4-4BAF-B0E4-7476EB45D323}" name="Column3597"/>
    <tableColumn id="3617" xr3:uid="{AB2C3789-1CFE-4EB4-9997-B89F452BB9E4}" name="Column3598"/>
    <tableColumn id="3618" xr3:uid="{F8EFEE07-2D36-460F-94C9-054B22341B94}" name="Column3599"/>
    <tableColumn id="3619" xr3:uid="{9B50C82A-6295-495E-A5F0-24405B036BEB}" name="Column3600"/>
    <tableColumn id="3620" xr3:uid="{511FB765-8DB3-43D8-934C-D3D06FFF54D6}" name="Column3601"/>
    <tableColumn id="3621" xr3:uid="{652BDCA6-6A58-4208-8CED-F03950D4DAD1}" name="Column3602"/>
    <tableColumn id="3622" xr3:uid="{DCCB4A00-A1B8-4E4E-8C07-43A3EFE7D75F}" name="Column3603"/>
    <tableColumn id="3623" xr3:uid="{71B3A2DF-0066-4C2E-9E3B-B9D2D5634391}" name="Column3604"/>
    <tableColumn id="3624" xr3:uid="{27E11780-CC2A-4057-8C3C-B3265B771890}" name="Column3605"/>
    <tableColumn id="3625" xr3:uid="{BEEEB239-22C7-4365-BF58-596B3E1BDEBC}" name="Column3606"/>
    <tableColumn id="3626" xr3:uid="{3DB48AE7-03B3-46CC-B609-6932EF48D73E}" name="Column3607"/>
    <tableColumn id="3627" xr3:uid="{42BAEE8F-082C-4A42-AB4A-13BDDD5DA41F}" name="Column3608"/>
    <tableColumn id="3628" xr3:uid="{86A72EAB-7593-4724-868B-9ECCA1E021FF}" name="Column3609"/>
    <tableColumn id="3629" xr3:uid="{0CC92BA4-4E60-4E81-BC13-4821F213F605}" name="Column3610"/>
    <tableColumn id="3630" xr3:uid="{2DA21B6B-7E20-4EEC-A4FA-8FD3D69F29AC}" name="Column3611"/>
    <tableColumn id="3631" xr3:uid="{B805AC4B-887C-4E35-A684-58F300A7E1E0}" name="Column3612"/>
    <tableColumn id="3632" xr3:uid="{F954E61C-4EB2-4E52-93E8-ABEB232EA52E}" name="Column3613"/>
    <tableColumn id="3633" xr3:uid="{24446DA7-F3D0-4454-A516-F55835DB100A}" name="Column3614"/>
    <tableColumn id="3634" xr3:uid="{8D9E5A08-B81D-4049-91C1-CE95895DB1C5}" name="Column3615"/>
    <tableColumn id="3635" xr3:uid="{3A832007-B15B-4195-92CF-953952755870}" name="Column3616"/>
    <tableColumn id="3636" xr3:uid="{90DF35C6-89D7-4692-A2F7-69EDE6530C2F}" name="Column3617"/>
    <tableColumn id="3637" xr3:uid="{5B5D11E9-343F-4393-8147-EC5831D108A1}" name="Column3618"/>
    <tableColumn id="3638" xr3:uid="{37679E77-FAD6-4177-B5F0-99408A109E0E}" name="Column3619"/>
    <tableColumn id="3639" xr3:uid="{3EF9B796-11A1-44C7-B5A3-6991AAD93577}" name="Column3620"/>
    <tableColumn id="3640" xr3:uid="{BCA9999B-8BF8-4FA9-A139-474AD1A7C4FB}" name="Column3621"/>
    <tableColumn id="3641" xr3:uid="{51E6E494-F8EF-4ED7-A420-477B13698E5A}" name="Column3622"/>
    <tableColumn id="3642" xr3:uid="{CBFFB15F-F2DB-4983-B2D1-4396A22ED872}" name="Column3623"/>
    <tableColumn id="3643" xr3:uid="{201ADA05-E544-44A0-A183-ECFDC55E5587}" name="Column3624"/>
    <tableColumn id="3644" xr3:uid="{3734583C-390E-4B4C-BA61-EDAF020B83D2}" name="Column3625"/>
    <tableColumn id="3645" xr3:uid="{13F95973-E407-4305-AEEA-849B99B79718}" name="Column3626"/>
    <tableColumn id="3646" xr3:uid="{E2FE8392-02C9-428B-9993-5EA0C77F6E8B}" name="Column3627"/>
    <tableColumn id="3647" xr3:uid="{0766D795-4C7F-4525-B9D3-41AF0D2F9BB4}" name="Column3628"/>
    <tableColumn id="3648" xr3:uid="{BC8444B7-0154-4D15-A7F4-5FC38CD33A2A}" name="Column3629"/>
    <tableColumn id="3649" xr3:uid="{349A2BD9-7830-4F09-A098-FCA9FCEC11D7}" name="Column3630"/>
    <tableColumn id="3650" xr3:uid="{E5C9201D-8CE3-480D-974A-B15E952E4C3E}" name="Column3631"/>
    <tableColumn id="3651" xr3:uid="{DEFBDE4C-4A30-432B-99F7-FD7B021C28F0}" name="Column3632"/>
    <tableColumn id="3652" xr3:uid="{882216D8-E1BC-4EA0-98C8-93B1BD37592F}" name="Column3633"/>
    <tableColumn id="3653" xr3:uid="{DECB2A74-9C83-4422-B0FC-65B5A1A1EE3C}" name="Column3634"/>
    <tableColumn id="3654" xr3:uid="{24C57712-5039-4617-BBAA-2F1A9E8038AF}" name="Column3635"/>
    <tableColumn id="3655" xr3:uid="{5792A950-65FA-4C27-BAC5-E66AF3C24175}" name="Column3636"/>
    <tableColumn id="3656" xr3:uid="{E06EAFB7-F533-4848-9C36-39E6E29E9ECB}" name="Column3637"/>
    <tableColumn id="3657" xr3:uid="{E4EADEC2-2F61-4A76-A689-D70F3A3B391D}" name="Column3638"/>
    <tableColumn id="3658" xr3:uid="{1A1008DE-5A34-4BCB-9E76-B1DBD1AD996D}" name="Column3639"/>
    <tableColumn id="3659" xr3:uid="{6D74FAFF-F548-41BF-90CC-5EA60957A9B7}" name="Column3640"/>
    <tableColumn id="3660" xr3:uid="{4297E05E-AAD7-4BA9-A5CF-B3132FAE928B}" name="Column3641"/>
    <tableColumn id="3661" xr3:uid="{BF502071-0D1B-43F9-8685-024DAEACB5AA}" name="Column3642"/>
    <tableColumn id="3662" xr3:uid="{4320F317-E72C-4367-8DB6-6CD65B76D19C}" name="Column3643"/>
    <tableColumn id="3663" xr3:uid="{B037E4A8-C970-49D2-95C4-D9A3039F937B}" name="Column3644"/>
    <tableColumn id="3664" xr3:uid="{834C5F14-D628-4BB6-A4CB-C7675BE07210}" name="Column3645"/>
    <tableColumn id="3665" xr3:uid="{BC73D09B-EEE9-4524-A1C2-4F3103E0D1D2}" name="Column3646"/>
    <tableColumn id="3666" xr3:uid="{11EF719E-501E-4962-9D95-99FF5C002B2C}" name="Column3647"/>
    <tableColumn id="3667" xr3:uid="{0F39AD55-AF28-43B2-A9B2-F459AF991383}" name="Column3648"/>
    <tableColumn id="3668" xr3:uid="{F6204A87-76AC-40DC-BB98-8D90F5964878}" name="Column3649"/>
    <tableColumn id="3669" xr3:uid="{F46C2067-6DC1-4C43-A136-25A3C038C5C5}" name="Column3650"/>
    <tableColumn id="3670" xr3:uid="{4C01246E-FB4A-4A11-8DA4-69F235257C8D}" name="Column3651"/>
    <tableColumn id="3671" xr3:uid="{5E2EB13C-7E44-4CF7-9FA2-3A777DB2E183}" name="Column3652"/>
    <tableColumn id="3672" xr3:uid="{22F964BC-16B4-4A04-9958-2E174677C6AD}" name="Column3653"/>
    <tableColumn id="3673" xr3:uid="{EF752353-D522-4E8D-9D2E-48ECEFED4B7E}" name="Column3654"/>
    <tableColumn id="3674" xr3:uid="{810DC322-7AF9-43B0-9EFE-34AA18697EE6}" name="Column3655"/>
    <tableColumn id="3675" xr3:uid="{85812C74-BB2B-47BB-8904-67DE996CA63D}" name="Column3656"/>
    <tableColumn id="3676" xr3:uid="{91A2D428-7A1C-4972-94F1-995F30AF09CC}" name="Column3657"/>
    <tableColumn id="3677" xr3:uid="{A67CEB4B-1704-420D-8EBB-1C2A1481F092}" name="Column3658"/>
    <tableColumn id="3678" xr3:uid="{1ED136F0-2E25-4B69-8EE4-EFE95F0724D5}" name="Column3659"/>
    <tableColumn id="3679" xr3:uid="{91FDB316-00A7-40AA-BD08-2F89AB317EDC}" name="Column3660"/>
    <tableColumn id="3680" xr3:uid="{18ED4591-6A43-414A-8D85-4973F589DCEC}" name="Column3661"/>
    <tableColumn id="3681" xr3:uid="{2A5A0C7F-2752-4F56-B993-E2CF489F3D66}" name="Column3662"/>
    <tableColumn id="3682" xr3:uid="{2C686EAE-BEB6-4F31-A198-B8E1B971DF92}" name="Column3663"/>
    <tableColumn id="3683" xr3:uid="{25FA7C74-1702-4F55-B00A-94874BF52803}" name="Column3664"/>
    <tableColumn id="3684" xr3:uid="{396A35D6-5CB4-43F0-AB06-7CB0D4F30E7A}" name="Column3665"/>
    <tableColumn id="3685" xr3:uid="{64A8867F-4E94-4577-9C72-31EB0FBACC95}" name="Column3666"/>
    <tableColumn id="3686" xr3:uid="{28632445-BDD7-4672-A511-9B2EC61FF6B6}" name="Column3667"/>
    <tableColumn id="3687" xr3:uid="{2C2BE036-C78A-47BE-B1EF-1925C348B271}" name="Column3668"/>
    <tableColumn id="3688" xr3:uid="{84ED312C-FF98-4BD5-89AC-B66DCC8DD2B7}" name="Column3669"/>
    <tableColumn id="3689" xr3:uid="{D3AAB3A3-38B1-4F01-A6D3-DF48C9B39807}" name="Column3670"/>
    <tableColumn id="3690" xr3:uid="{3A8C741C-1A74-4F90-A7E5-B2E8871AC609}" name="Column3671"/>
    <tableColumn id="3691" xr3:uid="{FBA9668B-F4DD-4D70-9CF3-5BD280C7BD77}" name="Column3672"/>
    <tableColumn id="3692" xr3:uid="{61D2350E-45C3-4BC2-98D6-E6E8D0C593E2}" name="Column3673"/>
    <tableColumn id="3693" xr3:uid="{CEBE09C9-3D97-4EE2-841B-44F109CE48E8}" name="Column3674"/>
    <tableColumn id="3694" xr3:uid="{97929C4C-E471-495A-894F-9B94B18A4CF8}" name="Column3675"/>
    <tableColumn id="3695" xr3:uid="{CBF3063A-58B3-4019-A347-307653F6C514}" name="Column3676"/>
    <tableColumn id="3696" xr3:uid="{2E586D59-4F26-4C79-BA29-DA821F4744ED}" name="Column3677"/>
    <tableColumn id="3697" xr3:uid="{87D0930E-F921-48A7-ADE7-CD73387887C0}" name="Column3678"/>
    <tableColumn id="3698" xr3:uid="{53246034-4C08-4CC7-BB88-1AEC8BD451FE}" name="Column3679"/>
    <tableColumn id="3699" xr3:uid="{791D7497-DA74-4722-9DA6-7D8B70FD0474}" name="Column3680"/>
    <tableColumn id="3700" xr3:uid="{A756ACA4-53D8-4A29-968F-68E97E948EC5}" name="Column3681"/>
    <tableColumn id="3701" xr3:uid="{F38C500D-81EE-4BE7-9DFD-8D9A386448F3}" name="Column3682"/>
    <tableColumn id="3702" xr3:uid="{3AD3A106-1E9B-4B4C-B654-198027FFEE8D}" name="Column3683"/>
    <tableColumn id="3703" xr3:uid="{924B42E4-5CEB-4F6B-AC46-E730493D0A0B}" name="Column3684"/>
    <tableColumn id="3704" xr3:uid="{3C4A7B15-23B1-4310-BE26-F5587D06C671}" name="Column3685"/>
    <tableColumn id="3705" xr3:uid="{325D09C6-054F-4BBF-817D-41160B31E365}" name="Column3686"/>
    <tableColumn id="3706" xr3:uid="{7FA248D0-703F-4634-AA0D-3FB546518740}" name="Column3687"/>
    <tableColumn id="3707" xr3:uid="{F7DF986F-AF91-49C5-A944-3AD852255774}" name="Column3688"/>
    <tableColumn id="3708" xr3:uid="{6930FA70-7B3D-4AEA-85CB-A8399992A03A}" name="Column3689"/>
    <tableColumn id="3709" xr3:uid="{623203A6-FF21-4AA7-8474-197D1FE3F137}" name="Column3690"/>
    <tableColumn id="3710" xr3:uid="{BFAEEB32-FD00-4D34-972D-1C1CC1AE7C06}" name="Column3691"/>
    <tableColumn id="3711" xr3:uid="{098CDB84-5026-44C5-8881-23BC8CD50942}" name="Column3692"/>
    <tableColumn id="3712" xr3:uid="{BD161ED0-C489-4237-BB6B-EC922A4C4B48}" name="Column3693"/>
    <tableColumn id="3713" xr3:uid="{6A1A6A24-CC5A-4177-8CDA-1B74BEB7FEBD}" name="Column3694"/>
    <tableColumn id="3714" xr3:uid="{3D3B8163-C45A-4B94-9541-698B3C19077F}" name="Column3695"/>
    <tableColumn id="3715" xr3:uid="{6F9BFFB2-0928-450B-AACB-68F3BDF41425}" name="Column3696"/>
    <tableColumn id="3716" xr3:uid="{FD94D06B-BD85-4833-A30B-67BAE8B74A34}" name="Column3697"/>
    <tableColumn id="3717" xr3:uid="{40E5C342-D79F-442B-86B7-FA41AC250549}" name="Column3698"/>
    <tableColumn id="3718" xr3:uid="{07BA066C-D371-48F5-B338-C5AB47974915}" name="Column3699"/>
    <tableColumn id="3719" xr3:uid="{35C0F2D4-384C-445D-8493-F624FD6DF129}" name="Column3700"/>
    <tableColumn id="3720" xr3:uid="{A226F337-7BB0-48C4-864E-20B1BD91FF7E}" name="Column3701"/>
    <tableColumn id="3721" xr3:uid="{0A18E05C-534E-422F-9C7F-E51DF7661F36}" name="Column3702"/>
    <tableColumn id="3722" xr3:uid="{C3EBBC7A-54EC-4F53-AA24-B8C1CC4A5FEC}" name="Column3703"/>
    <tableColumn id="3723" xr3:uid="{A4B700CB-4672-42AD-A0D5-64E37CDBFDF4}" name="Column3704"/>
    <tableColumn id="3724" xr3:uid="{589D10EB-B2FC-452D-B6B4-18B55FD60774}" name="Column3705"/>
    <tableColumn id="3725" xr3:uid="{434D23A5-63A8-42F0-93E3-A365BA821737}" name="Column3706"/>
    <tableColumn id="3726" xr3:uid="{76EA0809-A45C-4531-85A3-B11AC73E2EB9}" name="Column3707"/>
    <tableColumn id="3727" xr3:uid="{7B72F252-AC04-420D-A8EE-AC41E54E32EA}" name="Column3708"/>
    <tableColumn id="3728" xr3:uid="{064EBCC1-3FB8-4375-836B-11B839489D68}" name="Column3709"/>
    <tableColumn id="3729" xr3:uid="{857F6F2E-FB71-45FD-8F5B-88740064B600}" name="Column3710"/>
    <tableColumn id="3730" xr3:uid="{1F9AC0E4-ABC4-4B87-B9C6-F0649654E87A}" name="Column3711"/>
    <tableColumn id="3731" xr3:uid="{668BC012-3290-40FF-9A10-9F33609926D7}" name="Column3712"/>
    <tableColumn id="3732" xr3:uid="{6E426FCC-78AE-40CB-8B00-58900DDB37B9}" name="Column3713"/>
    <tableColumn id="3733" xr3:uid="{C23217A4-5B62-43C1-A713-F6447BDDABED}" name="Column3714"/>
    <tableColumn id="3734" xr3:uid="{AEC72F0B-30C6-4143-AE11-7D7CC9558D3F}" name="Column3715"/>
    <tableColumn id="3735" xr3:uid="{FCF61E12-406F-47BC-B512-2A10A47C9EC1}" name="Column3716"/>
    <tableColumn id="3736" xr3:uid="{09EC20A7-9BD7-4EC7-9DA3-284C4F298506}" name="Column3717"/>
    <tableColumn id="3737" xr3:uid="{0BE644B0-5643-464F-8D1F-10066E2C59A7}" name="Column3718"/>
    <tableColumn id="3738" xr3:uid="{AFAD2958-C180-4867-99C7-F1AC1B511B7F}" name="Column3719"/>
    <tableColumn id="3739" xr3:uid="{02A85450-73A1-4590-82CB-EF35169BF4EF}" name="Column3720"/>
    <tableColumn id="3740" xr3:uid="{26924A91-20F7-4069-B1EA-CAAA6FA32DCA}" name="Column3721"/>
    <tableColumn id="3741" xr3:uid="{26EE54AB-FF9E-42CA-AB03-BB972C5833E9}" name="Column3722"/>
    <tableColumn id="3742" xr3:uid="{59C9FE8F-6430-4AE2-AB07-C1AF15714ADE}" name="Column3723"/>
    <tableColumn id="3743" xr3:uid="{44159FF5-7C15-49AD-857A-CF3D437870B6}" name="Column3724"/>
    <tableColumn id="3744" xr3:uid="{A43F3844-8FE0-49AC-9C8D-180E88E1F02B}" name="Column3725"/>
    <tableColumn id="3745" xr3:uid="{9AF0006C-AA14-4A18-8052-08B961084F8F}" name="Column3726"/>
    <tableColumn id="3746" xr3:uid="{60BAC171-C2FC-407D-9F4F-3175017FFECC}" name="Column3727"/>
    <tableColumn id="3747" xr3:uid="{F23DBE3B-A30C-43BA-9EFA-293EC0FD985E}" name="Column3728"/>
    <tableColumn id="3748" xr3:uid="{5982224B-97DB-4EEE-AAF4-33E366154521}" name="Column3729"/>
    <tableColumn id="3749" xr3:uid="{991EC131-C3B2-4C64-96E4-16300E197BEF}" name="Column3730"/>
    <tableColumn id="3750" xr3:uid="{25C63FB2-6364-45AB-861E-E3CB215B9A40}" name="Column3731"/>
    <tableColumn id="3751" xr3:uid="{F28BEC80-982E-4A07-90B9-00BBE661C19D}" name="Column3732"/>
    <tableColumn id="3752" xr3:uid="{D4162ADA-62BE-4067-9D7A-26898F30C7A0}" name="Column3733"/>
    <tableColumn id="3753" xr3:uid="{49E2FA28-8E79-4AE0-9DEF-131E581F5517}" name="Column3734"/>
    <tableColumn id="3754" xr3:uid="{A3DFC5AF-018D-49D7-BD45-04CEAE05FB70}" name="Column3735"/>
    <tableColumn id="3755" xr3:uid="{9E8A987F-45BA-4ED5-84BC-49A9059B1843}" name="Column3736"/>
    <tableColumn id="3756" xr3:uid="{832367BF-CE08-4EB9-A162-E3AFAFBB3C76}" name="Column3737"/>
    <tableColumn id="3757" xr3:uid="{F42C9250-062B-4CF1-994C-4B5AF2A6EE96}" name="Column3738"/>
    <tableColumn id="3758" xr3:uid="{815DA751-B18F-40F3-81CE-9120FEAC37EB}" name="Column3739"/>
    <tableColumn id="3759" xr3:uid="{050DA2CF-8843-456D-8708-4DF7CE88CAE8}" name="Column3740"/>
    <tableColumn id="3760" xr3:uid="{5F8C0EA2-BC85-4071-A132-2912175F04D4}" name="Column3741"/>
    <tableColumn id="3761" xr3:uid="{4AA8A566-43C9-4820-ACC7-832BF1A64642}" name="Column3742"/>
    <tableColumn id="3762" xr3:uid="{1436080A-82A9-40D2-B2A4-5C09A12C3C0E}" name="Column3743"/>
    <tableColumn id="3763" xr3:uid="{42A989C6-9F2B-4D48-B9DA-FEF921E56636}" name="Column3744"/>
    <tableColumn id="3764" xr3:uid="{D043A14F-4072-4694-BAB3-FD7F622951BE}" name="Column3745"/>
    <tableColumn id="3765" xr3:uid="{0CC0208C-7B93-4852-BF4F-8D254656DAA3}" name="Column3746"/>
    <tableColumn id="3766" xr3:uid="{30A99A68-80C7-4661-8047-732E4438331A}" name="Column3747"/>
    <tableColumn id="3767" xr3:uid="{D2D399FE-B3DF-4077-A89B-C7B28D2A7534}" name="Column3748"/>
    <tableColumn id="3768" xr3:uid="{B9515D3B-7A02-4B92-9B52-9775B716EFB8}" name="Column3749"/>
    <tableColumn id="3769" xr3:uid="{C3B50BC7-6361-4330-94BF-95302CDF9DCD}" name="Column3750"/>
    <tableColumn id="3770" xr3:uid="{6FD06D93-4597-486A-BB1B-AD4DE36A3898}" name="Column3751"/>
    <tableColumn id="3771" xr3:uid="{357E51C2-0A38-42A2-AE77-9FB1CDF7DCE2}" name="Column3752"/>
    <tableColumn id="3772" xr3:uid="{29AEEB05-E0BA-4BA7-A68F-589DDE0404C1}" name="Column3753"/>
    <tableColumn id="3773" xr3:uid="{E3C7BE8A-DA38-4170-86FE-19258D70BA4E}" name="Column3754"/>
    <tableColumn id="3774" xr3:uid="{DAE42A5F-C6FE-47BD-B08F-00DAC044CFAF}" name="Column3755"/>
    <tableColumn id="3775" xr3:uid="{703A0CED-ED63-495C-8347-22BF105ACA4D}" name="Column3756"/>
    <tableColumn id="3776" xr3:uid="{594C7877-A1D4-4CCD-8AD4-48DB7973BFF9}" name="Column3757"/>
    <tableColumn id="3777" xr3:uid="{F34BE371-C26F-416A-8FB4-508107042533}" name="Column3758"/>
    <tableColumn id="3778" xr3:uid="{7258C41C-BC73-4375-B7B7-A8A8BCB2DF53}" name="Column3759"/>
    <tableColumn id="3779" xr3:uid="{1F1C0070-3A77-4C4D-BD2A-0B548873015D}" name="Column3760"/>
    <tableColumn id="3780" xr3:uid="{D62B3034-9401-4814-9CA9-242E2D447040}" name="Column3761"/>
    <tableColumn id="3781" xr3:uid="{CE531A6E-087E-4A09-9C2B-DEAFDD39B3E1}" name="Column3762"/>
    <tableColumn id="3782" xr3:uid="{2168082A-F523-4175-A859-036E2FEA962A}" name="Column3763"/>
    <tableColumn id="3783" xr3:uid="{AC542CC6-8337-4B7C-8462-CCDF0F2FAE5A}" name="Column3764"/>
    <tableColumn id="3784" xr3:uid="{B2101FD9-B661-49ED-A621-C8F944EF0BE9}" name="Column3765"/>
    <tableColumn id="3785" xr3:uid="{315FF544-201B-4192-BCCD-D186B1B3ECFF}" name="Column3766"/>
    <tableColumn id="3786" xr3:uid="{38E07329-882E-4F81-8E0F-67476428C4B1}" name="Column3767"/>
    <tableColumn id="3787" xr3:uid="{3E4A3E7A-DBD4-4657-8C8C-30D9D64DFCC7}" name="Column3768"/>
    <tableColumn id="3788" xr3:uid="{EC64BE30-F9A4-4C63-81C3-0EB186128288}" name="Column3769"/>
    <tableColumn id="3789" xr3:uid="{B40F63EA-497C-45C1-91CC-B7BDB1666808}" name="Column3770"/>
    <tableColumn id="3790" xr3:uid="{DC576CB6-0912-487D-9DC0-6D99C5236E83}" name="Column3771"/>
    <tableColumn id="3791" xr3:uid="{5BF03A8F-FB93-4700-AB1A-84F2083E0B1B}" name="Column3772"/>
    <tableColumn id="3792" xr3:uid="{6372199D-9752-48F3-8628-BB94F1261684}" name="Column3773"/>
    <tableColumn id="3793" xr3:uid="{E6561795-93D2-430E-BBD8-1BB019AE2CDB}" name="Column3774"/>
    <tableColumn id="3794" xr3:uid="{3CED490B-FB75-4BAA-BC21-4863F8083E40}" name="Column3775"/>
    <tableColumn id="3795" xr3:uid="{49DD3EE2-C5D8-4EBF-B6DC-294CF55F71C8}" name="Column3776"/>
    <tableColumn id="3796" xr3:uid="{AB65106C-384A-4157-8840-D3C778B84046}" name="Column3777"/>
    <tableColumn id="3797" xr3:uid="{5100E41B-3007-4C33-938E-90C86B431259}" name="Column3778"/>
    <tableColumn id="3798" xr3:uid="{0AAC57BA-F132-449A-BEA9-DAF0BD257BE0}" name="Column3779"/>
    <tableColumn id="3799" xr3:uid="{F84B11AD-EDA8-4EFE-B5E7-F57A81E838C6}" name="Column3780"/>
    <tableColumn id="3800" xr3:uid="{A539DFD2-10C2-4BB2-9073-1746246FA725}" name="Column3781"/>
    <tableColumn id="3801" xr3:uid="{AC9FA7AB-7ABC-43C8-ABF6-41E4C7488DC1}" name="Column3782"/>
    <tableColumn id="3802" xr3:uid="{B34BC118-4736-43C1-97D0-1FCE4F195162}" name="Column3783"/>
    <tableColumn id="3803" xr3:uid="{CA679F11-1F8F-4E04-9308-F3A019E3A554}" name="Column3784"/>
    <tableColumn id="3804" xr3:uid="{4B4F70E3-8D13-4110-A290-BF5429F35E7A}" name="Column3785"/>
    <tableColumn id="3805" xr3:uid="{15344AC7-30BA-444B-9E8D-100318C95057}" name="Column3786"/>
    <tableColumn id="3806" xr3:uid="{C0D9F93E-7D74-47ED-AA4E-0B8EAC981F95}" name="Column3787"/>
    <tableColumn id="3807" xr3:uid="{13BF83E7-FD33-4F52-B08A-85FA1FBBA330}" name="Column3788"/>
    <tableColumn id="3808" xr3:uid="{8FE48421-524A-41DA-A3D2-E354C6CD7BEF}" name="Column3789"/>
    <tableColumn id="3809" xr3:uid="{6DC8AFC1-D86F-4B7B-AAB9-791D9DCB0BD7}" name="Column3790"/>
    <tableColumn id="3810" xr3:uid="{4E376DDC-E8A9-472C-9143-1A8D065E622D}" name="Column3791"/>
    <tableColumn id="3811" xr3:uid="{14FAA89F-425C-404D-B19D-C3EC68C0D127}" name="Column3792"/>
    <tableColumn id="3812" xr3:uid="{0F33B4B3-238A-48CD-ADA8-26194D0525E1}" name="Column3793"/>
    <tableColumn id="3813" xr3:uid="{C54AF85A-6678-424F-AE51-2DF7575C444A}" name="Column3794"/>
    <tableColumn id="3814" xr3:uid="{AB4EC411-8257-4503-A3D1-E037328FB6E1}" name="Column3795"/>
    <tableColumn id="3815" xr3:uid="{683D7E78-B5F2-4199-AA05-F5D1377C669F}" name="Column3796"/>
    <tableColumn id="3816" xr3:uid="{7854C92B-7B48-486A-AF8F-349A4E7C1045}" name="Column3797"/>
    <tableColumn id="3817" xr3:uid="{190B1E59-9B5F-4C30-B5FE-F4BE418DE803}" name="Column3798"/>
    <tableColumn id="3818" xr3:uid="{20D89F0E-B73F-4EE4-9DBF-8BC741D1836A}" name="Column3799"/>
    <tableColumn id="3819" xr3:uid="{B8B8FEEE-B0CF-447A-8F9A-484C4ABC1166}" name="Column3800"/>
    <tableColumn id="3820" xr3:uid="{727CDE16-E223-439A-88AC-033D17F540C1}" name="Column3801"/>
    <tableColumn id="3821" xr3:uid="{95CD15EC-B0D4-46FE-AA0F-85799C26A6B6}" name="Column3802"/>
    <tableColumn id="3822" xr3:uid="{70EFC802-4E21-48BD-982B-8E3DB778AFB6}" name="Column3803"/>
    <tableColumn id="3823" xr3:uid="{7FCCABC5-56F1-4A0A-A0FD-4097BC7922EE}" name="Column3804"/>
    <tableColumn id="3824" xr3:uid="{FB5C87E0-D97B-4789-82B8-FA23BAE1C061}" name="Column3805"/>
    <tableColumn id="3825" xr3:uid="{11C6B264-0084-468C-B027-EB735D53ED61}" name="Column3806"/>
    <tableColumn id="3826" xr3:uid="{056BA746-D03E-4669-8CCB-D59516A44A10}" name="Column3807"/>
    <tableColumn id="3827" xr3:uid="{69C80E17-71DC-4A09-AB17-CE7986478324}" name="Column3808"/>
    <tableColumn id="3828" xr3:uid="{50B9BBC8-004B-4956-882A-34327B2B1EFF}" name="Column3809"/>
    <tableColumn id="3829" xr3:uid="{7C818362-C452-482D-99FA-EB501852F2AC}" name="Column3810"/>
    <tableColumn id="3830" xr3:uid="{B93C4EB6-08BE-48EB-8EE4-510F327BE9DD}" name="Column3811"/>
    <tableColumn id="3831" xr3:uid="{3710FDF7-B55F-400F-93B2-2A8EC9852E07}" name="Column3812"/>
    <tableColumn id="3832" xr3:uid="{B8639B2A-CC2C-4380-AD83-9E47150DCB95}" name="Column3813"/>
    <tableColumn id="3833" xr3:uid="{E0C07A56-3324-4144-9267-D35CF171A34B}" name="Column3814"/>
    <tableColumn id="3834" xr3:uid="{C58D948F-8962-47BE-A319-443D740DE5BE}" name="Column3815"/>
    <tableColumn id="3835" xr3:uid="{4000C2B4-B787-48F0-9509-8E64D5DF1A53}" name="Column3816"/>
    <tableColumn id="3836" xr3:uid="{E0834577-EFA4-4C4A-BB48-7B81E0C75DCB}" name="Column3817"/>
    <tableColumn id="3837" xr3:uid="{EF831F8C-8FB0-45DA-9E92-34A9D95CC3D0}" name="Column3818"/>
    <tableColumn id="3838" xr3:uid="{B1EEB99B-32E8-4E5C-9BC2-10B53183823E}" name="Column3819"/>
    <tableColumn id="3839" xr3:uid="{4ADA05B3-E393-44AF-B237-C8557E31BBE0}" name="Column3820"/>
    <tableColumn id="3840" xr3:uid="{EC7D8849-304B-45E3-B4B3-675D0182D45B}" name="Column3821"/>
    <tableColumn id="3841" xr3:uid="{5A7094C8-93B5-4468-A492-18F34BA7D7DF}" name="Column3822"/>
    <tableColumn id="3842" xr3:uid="{F5092C0C-56AF-4080-9D1E-6D848AC6C282}" name="Column3823"/>
    <tableColumn id="3843" xr3:uid="{F9F9E605-AEDD-4337-8205-1EE6CFB3A298}" name="Column3824"/>
    <tableColumn id="3844" xr3:uid="{2F5A1A65-4111-4D1D-97EA-0F94E0CD780D}" name="Column3825"/>
    <tableColumn id="3845" xr3:uid="{EC7934B6-5B7C-41AA-A6ED-FFD2C11868DF}" name="Column3826"/>
    <tableColumn id="3846" xr3:uid="{F504F7C4-C803-4F75-916E-43F56A9769E1}" name="Column3827"/>
    <tableColumn id="3847" xr3:uid="{46D7DDFB-8261-4B56-A705-29952F886888}" name="Column3828"/>
    <tableColumn id="3848" xr3:uid="{0558C094-4F81-4FFB-B160-D1AB76EF261E}" name="Column3829"/>
    <tableColumn id="3849" xr3:uid="{473269FD-4E78-4B9F-B4FB-3E2C47596466}" name="Column3830"/>
    <tableColumn id="3850" xr3:uid="{2AFB3860-1E06-45C4-9329-6B63A48B051B}" name="Column3831"/>
    <tableColumn id="3851" xr3:uid="{F98A08E1-867E-41CB-AAC9-0CC8BBF35C8E}" name="Column3832"/>
    <tableColumn id="3852" xr3:uid="{7650E254-5EF5-41B0-A18F-74C814D6F9B8}" name="Column3833"/>
    <tableColumn id="3853" xr3:uid="{22A852D2-A683-4B09-A215-8FCF0C515C11}" name="Column3834"/>
    <tableColumn id="3854" xr3:uid="{F28BFDBB-9372-4026-97DF-ED6360C93C20}" name="Column3835"/>
    <tableColumn id="3855" xr3:uid="{F38B05E7-B521-4A17-9B61-EDA81DC2BE77}" name="Column3836"/>
    <tableColumn id="3856" xr3:uid="{34540AA4-A367-4C38-9633-56FD76137D56}" name="Column3837"/>
    <tableColumn id="3857" xr3:uid="{B523EB1F-A1F8-433A-81CF-3E787479D8E6}" name="Column3838"/>
    <tableColumn id="3858" xr3:uid="{C7C55A3D-DB94-4269-8B0B-BB335D2EF135}" name="Column3839"/>
    <tableColumn id="3859" xr3:uid="{B9A765DE-7FB7-47B2-8E2E-EADF194C3B8E}" name="Column3840"/>
    <tableColumn id="3860" xr3:uid="{516616D7-F401-4892-9F5B-2B585FFB0411}" name="Column3841"/>
    <tableColumn id="3861" xr3:uid="{FEEBF60B-6E95-4A36-898D-F866D545381A}" name="Column3842"/>
    <tableColumn id="3862" xr3:uid="{5925B622-08B1-42CD-BAE7-B91F0E46C844}" name="Column3843"/>
    <tableColumn id="3863" xr3:uid="{DBD9D897-9F00-4412-AA24-C3E47C41656F}" name="Column3844"/>
    <tableColumn id="3864" xr3:uid="{B8D64566-4F91-434F-965E-28E18E4C41D1}" name="Column3845"/>
    <tableColumn id="3865" xr3:uid="{2B4DE924-5770-4718-AF34-D724027002FC}" name="Column3846"/>
    <tableColumn id="3866" xr3:uid="{F8ADD9A8-6518-48DD-A5C4-A9C13E835D7C}" name="Column3847"/>
    <tableColumn id="3867" xr3:uid="{DBCE9BE5-DD21-48D2-A74D-AEBB295F00B9}" name="Column3848"/>
    <tableColumn id="3868" xr3:uid="{4A2E5858-5979-413D-9EED-C03F24D9A2DC}" name="Column3849"/>
    <tableColumn id="3869" xr3:uid="{83DC7450-D31C-4910-B03A-7D4553D95F60}" name="Column3850"/>
    <tableColumn id="3870" xr3:uid="{63BDCCDE-EE9C-4969-9E14-6DA3FE9486F6}" name="Column3851"/>
    <tableColumn id="3871" xr3:uid="{89CB83BF-AEDB-4EA8-883C-90DE1A9610EE}" name="Column3852"/>
    <tableColumn id="3872" xr3:uid="{B81F6091-0EA5-45DF-94CB-1F39185583D8}" name="Column3853"/>
    <tableColumn id="3873" xr3:uid="{D80C84DE-0D3E-40EC-878D-07A74431E2A9}" name="Column3854"/>
    <tableColumn id="3874" xr3:uid="{5120764C-21D7-4B4A-BBCB-36295DC04C79}" name="Column3855"/>
    <tableColumn id="3875" xr3:uid="{62F18D02-A085-4AB3-90E4-F1923CABA5ED}" name="Column3856"/>
    <tableColumn id="3876" xr3:uid="{039C6C24-21E2-45C0-AD71-11D0864C39F1}" name="Column3857"/>
    <tableColumn id="3877" xr3:uid="{4DACC934-A7A4-40D9-A88A-B4CFC978D8E5}" name="Column3858"/>
    <tableColumn id="3878" xr3:uid="{4EC3907D-1CE9-4F5A-9918-42A5D2E3EA54}" name="Column3859"/>
    <tableColumn id="3879" xr3:uid="{233E06B1-376A-47F2-9D8B-087F5211664A}" name="Column3860"/>
    <tableColumn id="3880" xr3:uid="{81550EB8-3FBF-438C-B0E1-094BB1FE30DD}" name="Column3861"/>
    <tableColumn id="3881" xr3:uid="{5D039B68-3588-49F0-8A1F-7D0272AB8688}" name="Column3862"/>
    <tableColumn id="3882" xr3:uid="{EDFCA157-9645-4882-A721-F8CE8657094A}" name="Column3863"/>
    <tableColumn id="3883" xr3:uid="{2E573663-7F69-45AF-9AB3-C38E4B9C1226}" name="Column3864"/>
    <tableColumn id="3884" xr3:uid="{9321D29D-F43B-4C69-B8BE-B57CDB7FB77C}" name="Column3865"/>
    <tableColumn id="3885" xr3:uid="{9669BAF0-167A-4A84-B956-EE36540659FE}" name="Column3866"/>
    <tableColumn id="3886" xr3:uid="{85506CD7-8F7B-4583-A761-6EF7427FCFCB}" name="Column3867"/>
    <tableColumn id="3887" xr3:uid="{3CCE8B34-1E85-432B-8B52-09DD6F1A4CC9}" name="Column3868"/>
    <tableColumn id="3888" xr3:uid="{38D19B29-50D3-4AC8-BD2B-E5E6511183A9}" name="Column3869"/>
    <tableColumn id="3889" xr3:uid="{388D4816-D374-4495-B02C-0ECCB810EA47}" name="Column3870"/>
    <tableColumn id="3890" xr3:uid="{8CFAA0C3-F3E3-48D1-B41B-B514C0831F58}" name="Column3871"/>
    <tableColumn id="3891" xr3:uid="{8F0256E2-9D48-4FF4-A936-BE2763B6EBA5}" name="Column3872"/>
    <tableColumn id="3892" xr3:uid="{AA6C0771-8401-4D43-A876-3A8122E3CB75}" name="Column3873"/>
    <tableColumn id="3893" xr3:uid="{22ECEC1F-C8ED-4E41-9A97-31C7A09E47F8}" name="Column3874"/>
    <tableColumn id="3894" xr3:uid="{0F657C63-F427-4057-B5DF-E405CF79482F}" name="Column3875"/>
    <tableColumn id="3895" xr3:uid="{594750F3-3F01-4857-8C22-AC8A4022BAEF}" name="Column3876"/>
    <tableColumn id="3896" xr3:uid="{EB168DAC-0450-4658-8FFD-F8A8CAB1ECEC}" name="Column3877"/>
    <tableColumn id="3897" xr3:uid="{06F59FC1-F406-4068-8E41-A3BC892EAC0F}" name="Column3878"/>
    <tableColumn id="3898" xr3:uid="{44E86A53-C937-4571-856C-5743657BE3AA}" name="Column3879"/>
    <tableColumn id="3899" xr3:uid="{AC621F5F-D086-457A-9714-E13E100FF083}" name="Column3880"/>
    <tableColumn id="3900" xr3:uid="{9820A229-470A-47EA-8E74-6461171AA96A}" name="Column3881"/>
    <tableColumn id="3901" xr3:uid="{2871DB11-C959-4160-B343-7F13B3AEF3EB}" name="Column3882"/>
    <tableColumn id="3902" xr3:uid="{EACC0E02-E789-4C17-A7AE-FCF4F6E05ADC}" name="Column3883"/>
    <tableColumn id="3903" xr3:uid="{F1741DEA-06CE-4EA9-95A9-3C18E44A0D4D}" name="Column3884"/>
    <tableColumn id="3904" xr3:uid="{A1A87474-53C3-4687-9F40-103EE3B24611}" name="Column3885"/>
    <tableColumn id="3905" xr3:uid="{57B45ED4-2FB5-4BE0-96E0-94121682A6D8}" name="Column3886"/>
    <tableColumn id="3906" xr3:uid="{78D1F36B-43FD-4743-A846-67E4C9C14560}" name="Column3887"/>
    <tableColumn id="3907" xr3:uid="{7830A549-BFCB-4C38-80A8-E3BC57627D5B}" name="Column3888"/>
    <tableColumn id="3908" xr3:uid="{5ABB966C-6288-4B54-9346-71C0CB4DE5CE}" name="Column3889"/>
    <tableColumn id="3909" xr3:uid="{F8B1FFB2-7282-4BDD-8074-2BCCC22CCE12}" name="Column3890"/>
    <tableColumn id="3910" xr3:uid="{56553331-8B06-40CB-B74F-5985E3C533B3}" name="Column3891"/>
    <tableColumn id="3911" xr3:uid="{87DC68AA-263F-4F83-BB06-DF4C0F836CF6}" name="Column3892"/>
    <tableColumn id="3912" xr3:uid="{F30FD158-AE87-4598-8733-1FA5AC12BD3F}" name="Column3893"/>
    <tableColumn id="3913" xr3:uid="{20898196-ECA0-4777-A695-E12611B3D95E}" name="Column3894"/>
    <tableColumn id="3914" xr3:uid="{59C8C1AF-B115-4D77-8A01-69A80C20D60C}" name="Column3895"/>
    <tableColumn id="3915" xr3:uid="{2914FB44-7EE1-4195-B085-DDB79EFB17E9}" name="Column3896"/>
    <tableColumn id="3916" xr3:uid="{FE76ECFA-FD59-4E36-9BB8-F7E090A8B385}" name="Column3897"/>
    <tableColumn id="3917" xr3:uid="{C1CC4E9A-CD5D-4D70-9553-875487435F39}" name="Column3898"/>
    <tableColumn id="3918" xr3:uid="{257947FD-21FF-4E33-B343-80E21E774053}" name="Column3899"/>
    <tableColumn id="3919" xr3:uid="{8D968F01-F78D-40EA-A22C-2CED989EC299}" name="Column3900"/>
    <tableColumn id="3920" xr3:uid="{A3550374-02E7-4FCD-90AD-AEFD5B25FD86}" name="Column3901"/>
    <tableColumn id="3921" xr3:uid="{D605FCA2-6A75-41AB-A3E5-0B25FE6466F4}" name="Column3902"/>
    <tableColumn id="3922" xr3:uid="{C7F3999A-8E75-4271-887B-02E47A9363AE}" name="Column3903"/>
    <tableColumn id="3923" xr3:uid="{ECBEAD0E-DFE6-4A26-AA06-50B16C2C6833}" name="Column3904"/>
    <tableColumn id="3924" xr3:uid="{D1522978-F451-4F09-AA88-D7813ABEB403}" name="Column3905"/>
    <tableColumn id="3925" xr3:uid="{E4AAE440-F811-4F70-8B7A-0331C7FBF389}" name="Column3906"/>
    <tableColumn id="3926" xr3:uid="{B759AE0A-5900-4E87-9C92-130D1E2FCBC6}" name="Column3907"/>
    <tableColumn id="3927" xr3:uid="{4155D95F-2E26-47DD-ABFE-5DF77249DA07}" name="Column3908"/>
    <tableColumn id="3928" xr3:uid="{A46AF4FA-0ED3-4B5E-97F6-287C33481642}" name="Column3909"/>
    <tableColumn id="3929" xr3:uid="{2C13B8D6-2D5A-4F12-975B-7452D0C07BE4}" name="Column3910"/>
    <tableColumn id="3930" xr3:uid="{20BC5219-A9D2-4CE9-A065-7665B74EA146}" name="Column3911"/>
    <tableColumn id="3931" xr3:uid="{1C754EE5-79E6-41D7-BBE0-740F98C7B318}" name="Column3912"/>
    <tableColumn id="3932" xr3:uid="{D2B67736-C527-438B-8ADF-1E7C608F65EC}" name="Column3913"/>
    <tableColumn id="3933" xr3:uid="{C54FAEF7-1844-4312-8A03-7EB5D5462C54}" name="Column3914"/>
    <tableColumn id="3934" xr3:uid="{E9F12EED-D23B-402D-8F90-42ED06C8EE7A}" name="Column3915"/>
    <tableColumn id="3935" xr3:uid="{4E6EFBA7-DBA4-4C2C-8192-1FFEA153919F}" name="Column3916"/>
    <tableColumn id="3936" xr3:uid="{0C8F9ABB-306C-4967-852B-2A9B9B84CEAD}" name="Column3917"/>
    <tableColumn id="3937" xr3:uid="{F5318D69-73AD-4B0A-82B8-CE6594E8C19A}" name="Column3918"/>
    <tableColumn id="3938" xr3:uid="{456F9643-D0F8-4667-9180-14641315A0B3}" name="Column3919"/>
    <tableColumn id="3939" xr3:uid="{31353868-6106-4971-A633-6F7B5AB285B4}" name="Column3920"/>
    <tableColumn id="3940" xr3:uid="{287683ED-13CC-497A-ACC6-41E6D6B27FF2}" name="Column3921"/>
    <tableColumn id="3941" xr3:uid="{E6932331-C3D1-48A9-A485-F8E9C31695B5}" name="Column3922"/>
    <tableColumn id="3942" xr3:uid="{E2D8E7CA-8DD0-44A6-8D1F-FCBA1E510829}" name="Column3923"/>
    <tableColumn id="3943" xr3:uid="{0A601B0F-5B92-4B53-BD81-5D3EC04B7008}" name="Column3924"/>
    <tableColumn id="3944" xr3:uid="{3575BC33-AF48-4FE5-9255-0EFE162F8E6B}" name="Column3925"/>
    <tableColumn id="3945" xr3:uid="{5A0C20CC-8FAC-4F45-9A80-8DB2AFC95603}" name="Column3926"/>
    <tableColumn id="3946" xr3:uid="{D3E55F6D-C93E-403A-9688-631A43ABC7D4}" name="Column3927"/>
    <tableColumn id="3947" xr3:uid="{DD5B461F-9E47-417D-93C3-3721A649ABE2}" name="Column3928"/>
    <tableColumn id="3948" xr3:uid="{4EC055DA-C98A-4AC3-990B-3010C8118C8B}" name="Column3929"/>
    <tableColumn id="3949" xr3:uid="{EDB2736D-411D-44DB-A8CF-9BBE8E116744}" name="Column3930"/>
    <tableColumn id="3950" xr3:uid="{30DD586B-B7EB-4698-ACE6-12E0372D3567}" name="Column3931"/>
    <tableColumn id="3951" xr3:uid="{546675AD-3238-439B-8A22-0ABFB790F000}" name="Column3932"/>
    <tableColumn id="3952" xr3:uid="{E375BC2B-2735-4264-B912-0006A1E7A48B}" name="Column3933"/>
    <tableColumn id="3953" xr3:uid="{9DD459F4-72E2-49C4-AA27-E9085EF4C2DC}" name="Column3934"/>
    <tableColumn id="3954" xr3:uid="{563B9A44-9056-420B-B433-2E17AD4D823C}" name="Column3935"/>
    <tableColumn id="3955" xr3:uid="{D12B938A-8469-4263-B5AA-93A6199061D2}" name="Column3936"/>
    <tableColumn id="3956" xr3:uid="{C33D35D7-E30C-40E7-AAA8-5E3F184E8D2F}" name="Column3937"/>
    <tableColumn id="3957" xr3:uid="{C478EC62-0E2E-40AE-8DF1-FEA99AE22326}" name="Column3938"/>
    <tableColumn id="3958" xr3:uid="{CADD1DE3-8737-4369-B5FA-5E8DD42EF921}" name="Column3939"/>
    <tableColumn id="3959" xr3:uid="{2E2B20C4-BBD9-47BF-B097-7D7292D06C3D}" name="Column3940"/>
    <tableColumn id="3960" xr3:uid="{77149435-7ED6-4EFD-BF7D-70EDA63B54EC}" name="Column3941"/>
    <tableColumn id="3961" xr3:uid="{60B124B2-E684-4F05-8158-D07F3352F2F3}" name="Column3942"/>
    <tableColumn id="3962" xr3:uid="{C652FCD7-C2E9-407F-93FD-53F3794B5D61}" name="Column3943"/>
    <tableColumn id="3963" xr3:uid="{D3BEEE99-A5AA-4585-84F4-008EA2A13EBA}" name="Column3944"/>
    <tableColumn id="3964" xr3:uid="{8B1BD0AF-8A97-4062-A4D4-01723DEE6A4C}" name="Column3945"/>
    <tableColumn id="3965" xr3:uid="{8C2EB5E6-F45D-4EE1-A1D8-258B554A1F88}" name="Column3946"/>
    <tableColumn id="3966" xr3:uid="{9728F801-0FAC-4869-99F2-7B6F38053205}" name="Column3947"/>
    <tableColumn id="3967" xr3:uid="{5E8CC1C2-E321-4988-8757-E0341A35768E}" name="Column3948"/>
    <tableColumn id="3968" xr3:uid="{1A80E45B-97E0-4BD8-99D9-BAE06FED17FC}" name="Column3949"/>
    <tableColumn id="3969" xr3:uid="{49FE281F-68AE-4EFF-868F-99A60CB021F6}" name="Column3950"/>
    <tableColumn id="3970" xr3:uid="{CC70D40E-E3B7-4721-A9C2-1A7B679BE03B}" name="Column3951"/>
    <tableColumn id="3971" xr3:uid="{3AAD9565-7454-405A-B812-24D2D9B12F0B}" name="Column3952"/>
    <tableColumn id="3972" xr3:uid="{DABA1A5E-809C-4C56-BE3C-D7F0D6209D7D}" name="Column3953"/>
    <tableColumn id="3973" xr3:uid="{5F61817C-D966-4FC8-9B54-CA185DD51CE3}" name="Column3954"/>
    <tableColumn id="3974" xr3:uid="{C8F49A21-524D-4191-8AFF-C6693C33360F}" name="Column3955"/>
    <tableColumn id="3975" xr3:uid="{8A13CC5D-540F-49D9-A7B6-7F02AAFB2B52}" name="Column3956"/>
    <tableColumn id="3976" xr3:uid="{27FC2E08-7DA7-4522-920A-442BEA33016F}" name="Column3957"/>
    <tableColumn id="3977" xr3:uid="{8A1960A4-240D-471F-B136-B86A826F04CC}" name="Column3958"/>
    <tableColumn id="3978" xr3:uid="{6D499857-32B3-438D-8F8C-F64E32DD41A4}" name="Column3959"/>
    <tableColumn id="3979" xr3:uid="{7DE39F73-DCC2-4E4C-9985-FE1F7F2BC748}" name="Column3960"/>
    <tableColumn id="3980" xr3:uid="{9F4737D9-949F-4C26-97A5-5D726EDF0001}" name="Column3961"/>
    <tableColumn id="3981" xr3:uid="{F9F32C48-CC0B-462B-80FE-6401A08C03C6}" name="Column3962"/>
    <tableColumn id="3982" xr3:uid="{7ADCDFC4-59AC-4CD6-BA2F-091EB84446C5}" name="Column3963"/>
    <tableColumn id="3983" xr3:uid="{F1828C8D-6217-4B03-8DAA-9AE67975BB6A}" name="Column3964"/>
    <tableColumn id="3984" xr3:uid="{F283FF35-649E-49A1-8CA0-BCD637B29609}" name="Column3965"/>
    <tableColumn id="3985" xr3:uid="{5EE67A2A-F813-4DDC-AB69-230F2222C2ED}" name="Column3966"/>
    <tableColumn id="3986" xr3:uid="{5D8B9A11-9200-46BD-95D5-E57D9EA24431}" name="Column3967"/>
    <tableColumn id="3987" xr3:uid="{C51EEB3E-212D-4A76-9B57-EC72924FEC2E}" name="Column3968"/>
    <tableColumn id="3988" xr3:uid="{4C413BB9-EC5D-4599-A493-37B151F3C9BB}" name="Column3969"/>
    <tableColumn id="3989" xr3:uid="{7F9C4832-923D-4CF6-ABF8-B393B667FF4A}" name="Column3970"/>
    <tableColumn id="3990" xr3:uid="{FE4A14E8-CC9C-4D66-9BC4-6B5C2C7316FD}" name="Column3971"/>
    <tableColumn id="3991" xr3:uid="{324FDED6-DE58-4AB7-B28C-8A97CEC7E285}" name="Column3972"/>
    <tableColumn id="3992" xr3:uid="{27C02315-7810-494F-A22F-AE6FA19C7410}" name="Column3973"/>
    <tableColumn id="3993" xr3:uid="{60DB8905-C48B-4B48-915F-A88BA4F920F1}" name="Column3974"/>
    <tableColumn id="3994" xr3:uid="{94BBAD43-6F28-403E-91D2-08BF49FCA141}" name="Column3975"/>
    <tableColumn id="3995" xr3:uid="{D9216A43-B4DF-4E0A-BAEF-A9AE1300513A}" name="Column3976"/>
    <tableColumn id="3996" xr3:uid="{9E8D19D3-3ADF-4D2D-8FC3-F1170B4CB3B2}" name="Column3977"/>
    <tableColumn id="3997" xr3:uid="{FABDC93C-D198-4252-921A-74E48796FE5B}" name="Column3978"/>
    <tableColumn id="3998" xr3:uid="{8F9EF69C-835A-4573-809C-BB0C2196E9B2}" name="Column3979"/>
    <tableColumn id="3999" xr3:uid="{C5A29ECB-9DB4-4BEA-9A1B-F660019E245C}" name="Column3980"/>
    <tableColumn id="4000" xr3:uid="{F3EECE6A-98D1-4211-BDF7-BB1DB20CE534}" name="Column3981"/>
    <tableColumn id="4001" xr3:uid="{C4AC9E94-ACC0-4CD6-BD9E-686E9F984F1D}" name="Column3982"/>
    <tableColumn id="4002" xr3:uid="{AC8FF016-2A8C-4B0A-90D4-1A699DAA6629}" name="Column3983"/>
    <tableColumn id="4003" xr3:uid="{34DA3632-AD9F-4876-BBA3-66D4D6BA2120}" name="Column3984"/>
    <tableColumn id="4004" xr3:uid="{D54005F9-A82C-4DEB-BB18-053F0997A25B}" name="Column3985"/>
    <tableColumn id="4005" xr3:uid="{EA9E9888-A870-4833-896C-AEEFC4527881}" name="Column3986"/>
    <tableColumn id="4006" xr3:uid="{495B8E79-4974-4C3D-AAF2-8067F91275D4}" name="Column3987"/>
    <tableColumn id="4007" xr3:uid="{0303C81B-DD51-4C72-850B-A6F6FE9FEA85}" name="Column3988"/>
    <tableColumn id="4008" xr3:uid="{05B00738-83A5-4614-9375-C4747AEBE84E}" name="Column3989"/>
    <tableColumn id="4009" xr3:uid="{9298CB9F-222B-4562-8994-BD831E02ECE5}" name="Column3990"/>
    <tableColumn id="4010" xr3:uid="{4DFE9040-7B19-4714-A370-EF4B88B055BC}" name="Column3991"/>
    <tableColumn id="4011" xr3:uid="{D75AC833-3670-467D-8BD9-0E08AE156380}" name="Column3992"/>
    <tableColumn id="4012" xr3:uid="{A39AF1E3-EBF0-4C0C-BCD4-143F156EFB2B}" name="Column3993"/>
    <tableColumn id="4013" xr3:uid="{25600C72-50F6-47B8-A9EF-7D1E1F9F7F7F}" name="Column3994"/>
    <tableColumn id="4014" xr3:uid="{6580ECD1-CB4F-4E26-BB97-C01A9074CB31}" name="Column3995"/>
    <tableColumn id="4015" xr3:uid="{A8B84ECC-1F76-4F13-A87D-4DE1D38D478A}" name="Column3996"/>
    <tableColumn id="4016" xr3:uid="{70CB9BAF-6F04-497D-B311-C8A53C1B8C1E}" name="Column3997"/>
    <tableColumn id="4017" xr3:uid="{5CF1E201-256C-448E-B1B4-8F9B408535B9}" name="Column3998"/>
    <tableColumn id="4018" xr3:uid="{A5F55E75-99EF-4F96-858E-FFFFA735C94F}" name="Column3999"/>
    <tableColumn id="4019" xr3:uid="{696311ED-8843-416F-BFA4-56EBD1537AD0}" name="Column4000"/>
    <tableColumn id="4020" xr3:uid="{E8E0AF89-A959-4F99-B4FE-9E2864693B28}" name="Column4001"/>
    <tableColumn id="4021" xr3:uid="{46A67996-511A-4559-9190-E2392845CE6B}" name="Column4002"/>
    <tableColumn id="4022" xr3:uid="{890A6DBC-8932-4028-8F5B-C01E64D24557}" name="Column4003"/>
    <tableColumn id="4023" xr3:uid="{89ECE804-7322-4DA9-B915-092584917635}" name="Column4004"/>
    <tableColumn id="4024" xr3:uid="{7C4E5F01-BFB0-4A04-8C7E-FF44A0600777}" name="Column4005"/>
    <tableColumn id="4025" xr3:uid="{567F63C9-3F0A-45FA-9BFA-F1A000334F42}" name="Column4006"/>
    <tableColumn id="4026" xr3:uid="{8496566B-A9F9-487E-9AB3-A8B430D92F56}" name="Column4007"/>
    <tableColumn id="4027" xr3:uid="{D065FC61-FC3F-4B86-B112-422BB1C6700F}" name="Column4008"/>
    <tableColumn id="4028" xr3:uid="{3C7E151C-6EED-47A9-A611-C5F6769CFAD4}" name="Column4009"/>
    <tableColumn id="4029" xr3:uid="{FDE20429-28A7-428E-ACDC-9E15C3D3464E}" name="Column4010"/>
    <tableColumn id="4030" xr3:uid="{604D21CA-2C40-4A04-A9A7-17E637191051}" name="Column4011"/>
    <tableColumn id="4031" xr3:uid="{3A0D41B7-EA2A-487D-84AF-A2A8CF4E75E1}" name="Column4012"/>
    <tableColumn id="4032" xr3:uid="{01BAB9CB-52C3-44CB-AA09-B38E2644FD8C}" name="Column4013"/>
    <tableColumn id="4033" xr3:uid="{0741242A-2F10-427F-A452-BECA0CD93933}" name="Column4014"/>
    <tableColumn id="4034" xr3:uid="{3294CA4F-E771-4323-ACE9-B35C62B88D65}" name="Column4015"/>
    <tableColumn id="4035" xr3:uid="{6A1CC546-CA50-494B-8324-35095F539D43}" name="Column4016"/>
    <tableColumn id="4036" xr3:uid="{B5D904F9-A3B4-4110-ACFD-2AFD4C42749B}" name="Column4017"/>
    <tableColumn id="4037" xr3:uid="{474F62B8-4653-492B-AD36-8E3CF6E943A7}" name="Column4018"/>
    <tableColumn id="4038" xr3:uid="{A9226A26-2E7D-437D-988B-938686BC5061}" name="Column4019"/>
    <tableColumn id="4039" xr3:uid="{F7F98EF6-E9CE-4B87-8564-960D7A699513}" name="Column4020"/>
    <tableColumn id="4040" xr3:uid="{B2FBAA5D-8004-4F10-8ACB-DA2AD83B42DE}" name="Column4021"/>
    <tableColumn id="4041" xr3:uid="{4E7F5C3C-D691-4546-A991-345C98D14AA4}" name="Column4022"/>
    <tableColumn id="4042" xr3:uid="{B7F8D2E6-C3C2-4822-BA3D-DE7D1B205B9D}" name="Column4023"/>
    <tableColumn id="4043" xr3:uid="{E0504846-64CC-4DDF-9420-F2A473E628F9}" name="Column4024"/>
    <tableColumn id="4044" xr3:uid="{35429FFC-5C0E-48BB-8DDA-4F2DD5BF703B}" name="Column4025"/>
    <tableColumn id="4045" xr3:uid="{D4976D77-2DBA-41EB-A069-66D6CFE2D70C}" name="Column4026"/>
    <tableColumn id="4046" xr3:uid="{FEA19039-A603-4B8E-A43D-B133421E9CC2}" name="Column4027"/>
    <tableColumn id="4047" xr3:uid="{887485F0-3E34-4990-87A3-373DFBF63771}" name="Column4028"/>
    <tableColumn id="4048" xr3:uid="{40873DC9-18E1-4D90-97FD-45156ECF4F8D}" name="Column4029"/>
    <tableColumn id="4049" xr3:uid="{DC3A8B1B-FA2B-4240-B92A-841A8722427B}" name="Column4030"/>
    <tableColumn id="4050" xr3:uid="{91D323BE-4783-44B8-B282-BE68DCE25FE8}" name="Column4031"/>
    <tableColumn id="4051" xr3:uid="{87682D0D-B18D-46DB-887B-7DF7CC887138}" name="Column4032"/>
    <tableColumn id="4052" xr3:uid="{C333260F-8FB2-474B-A25D-2A865E3D383B}" name="Column4033"/>
    <tableColumn id="4053" xr3:uid="{ADA34680-1420-475A-A23A-A9E3FFFA1A83}" name="Column4034"/>
    <tableColumn id="4054" xr3:uid="{133F66AD-B320-4615-B7BF-41F71390AC64}" name="Column4035"/>
    <tableColumn id="4055" xr3:uid="{C2D5FC1E-BAF8-4E5A-B3D8-65648325A728}" name="Column4036"/>
    <tableColumn id="4056" xr3:uid="{EE1716D4-6243-4C0C-8FBB-6F139A34A647}" name="Column4037"/>
    <tableColumn id="4057" xr3:uid="{F2C2D259-DB19-4DFE-9270-FD2356810577}" name="Column4038"/>
    <tableColumn id="4058" xr3:uid="{DF0BAB2F-4EF9-4012-9A9F-3C6352E0CA63}" name="Column4039"/>
    <tableColumn id="4059" xr3:uid="{FA6D50B9-93BC-4D82-8D8E-B7B126B8A24F}" name="Column4040"/>
    <tableColumn id="4060" xr3:uid="{84DC9C71-C908-440C-8FF4-94B2F8C43CF4}" name="Column4041"/>
    <tableColumn id="4061" xr3:uid="{E11B230B-C18A-4CF2-A6FA-7D3F3E625B9F}" name="Column4042"/>
    <tableColumn id="4062" xr3:uid="{F857B46C-B450-4FC4-9F7A-FF316689B0E4}" name="Column4043"/>
    <tableColumn id="4063" xr3:uid="{8F26A597-276D-419F-A9B8-CACC0B2DA72A}" name="Column4044"/>
    <tableColumn id="4064" xr3:uid="{FFCA7696-5E67-42DE-92B2-B89C5B704D91}" name="Column4045"/>
    <tableColumn id="4065" xr3:uid="{B04B935E-DA52-468E-B166-2274D442A15C}" name="Column4046"/>
    <tableColumn id="4066" xr3:uid="{C78A7FB5-EE1B-474B-9A97-AEF18878EF05}" name="Column4047"/>
    <tableColumn id="4067" xr3:uid="{948E4607-DEFA-4D10-8FC7-7F9935EE8EEA}" name="Column4048"/>
    <tableColumn id="4068" xr3:uid="{2020C7EA-B8D2-42BA-A431-F39E8A015B06}" name="Column4049"/>
    <tableColumn id="4069" xr3:uid="{ADD0E1F8-3BD0-40FF-8679-1687E2B5D690}" name="Column4050"/>
    <tableColumn id="4070" xr3:uid="{50AE91CC-E86A-4996-B09B-A292DBF06867}" name="Column4051"/>
    <tableColumn id="4071" xr3:uid="{5C999678-C8F2-4630-B9D6-B23772EC9CBA}" name="Column4052"/>
    <tableColumn id="4072" xr3:uid="{F354DBD9-D55E-432F-9C97-382798C26A69}" name="Column4053"/>
    <tableColumn id="4073" xr3:uid="{6208B156-3C8A-47F5-AD11-31E6ADF6EB46}" name="Column4054"/>
    <tableColumn id="4074" xr3:uid="{B5BB8E4C-4EBC-467C-B49C-C051F670D6F0}" name="Column4055"/>
    <tableColumn id="4075" xr3:uid="{1E4AD5CC-9A34-4206-9EC9-D03761DB7616}" name="Column4056"/>
    <tableColumn id="4076" xr3:uid="{0C80DECC-A215-49F9-8D56-F0CF1A1636EE}" name="Column4057"/>
    <tableColumn id="4077" xr3:uid="{F73920E6-49FC-4E62-ADDE-4D9D864E1B79}" name="Column4058"/>
    <tableColumn id="4078" xr3:uid="{538C0E4D-6264-4551-93C1-5B460BD5E268}" name="Column4059"/>
    <tableColumn id="4079" xr3:uid="{68B8CEB3-70B6-46A5-9BEC-A52B6DE1B7B5}" name="Column4060"/>
    <tableColumn id="4080" xr3:uid="{AF1A7B31-B0A2-4E2A-94EA-7FAB2EB55EBA}" name="Column4061"/>
    <tableColumn id="4081" xr3:uid="{5D87C65E-82D0-4853-8BF5-412902CBE66D}" name="Column4062"/>
    <tableColumn id="4082" xr3:uid="{C72C43AB-96C2-4287-AF00-B86F2D21F9AC}" name="Column4063"/>
    <tableColumn id="4083" xr3:uid="{D347DDB4-E043-4E2E-A0C9-D7A51D6129CD}" name="Column4064"/>
    <tableColumn id="4084" xr3:uid="{D1D64B65-E7E7-40FC-BA90-411CF0E50492}" name="Column4065"/>
    <tableColumn id="4085" xr3:uid="{496A5705-632D-41AC-8237-86A0C160BCDA}" name="Column4066"/>
    <tableColumn id="4086" xr3:uid="{351DC861-BFF1-4C9F-A1ED-39A425FB12A6}" name="Column4067"/>
    <tableColumn id="4087" xr3:uid="{32DC8AB7-5D71-4137-995F-9178922ED24F}" name="Column4068"/>
    <tableColumn id="4088" xr3:uid="{7A942BF6-CAD3-4F57-B0D3-093B035B9F35}" name="Column4069"/>
    <tableColumn id="4089" xr3:uid="{B54760FA-5618-4DB4-83E0-BE335374DE5C}" name="Column4070"/>
    <tableColumn id="4090" xr3:uid="{6632FBF1-CFE5-4C1D-A411-0D94520B29EE}" name="Column4071"/>
    <tableColumn id="4091" xr3:uid="{642C0F31-8CC6-4244-B2B5-08BAF5456B5E}" name="Column4072"/>
    <tableColumn id="4092" xr3:uid="{3D6C47A2-8A46-4D28-A7C8-0E9434DBF8E4}" name="Column4073"/>
    <tableColumn id="4093" xr3:uid="{B6A1B342-AFA5-4185-B986-098AFC363B3C}" name="Column4074"/>
    <tableColumn id="4094" xr3:uid="{15A9E663-53C7-4828-812B-15764020C8E0}" name="Column4075"/>
    <tableColumn id="4095" xr3:uid="{A15DCF0C-A8C6-47BE-A59E-D1E729780DBB}" name="Column4076"/>
    <tableColumn id="4096" xr3:uid="{493BB662-3D07-4D8C-BC4D-73547A1BBEE0}" name="Column4077"/>
    <tableColumn id="4097" xr3:uid="{0B2AE6FB-D980-41A8-B739-623E799C0B9F}" name="Column4078"/>
    <tableColumn id="4098" xr3:uid="{ADB1CEEF-C61D-4448-BECA-06EA83B15036}" name="Column4079"/>
    <tableColumn id="4099" xr3:uid="{128F1140-22B9-4F6F-AA18-B22F90DDC9E3}" name="Column4080"/>
    <tableColumn id="4100" xr3:uid="{11169117-C0CA-42E5-BD04-D38962C10FC2}" name="Column4081"/>
    <tableColumn id="4101" xr3:uid="{B9D33938-DB08-408A-8E40-11D08EFB82A7}" name="Column4082"/>
    <tableColumn id="4102" xr3:uid="{1A43CE55-28D7-4E69-822F-0D3326FDF9CD}" name="Column4083"/>
    <tableColumn id="4103" xr3:uid="{F0DA346D-9125-4DAB-9C84-04CED07CC4E8}" name="Column4084"/>
    <tableColumn id="4104" xr3:uid="{162AF4EC-676D-4870-A0E0-03DDA139806E}" name="Column4085"/>
    <tableColumn id="4105" xr3:uid="{DB09A552-752F-4932-918D-39DE0E76A696}" name="Column4086"/>
    <tableColumn id="4106" xr3:uid="{C492A69B-0574-4E30-9797-242655658CB9}" name="Column4087"/>
    <tableColumn id="4107" xr3:uid="{B7C9B665-B239-4A76-BE85-BBEA6AD16815}" name="Column4088"/>
    <tableColumn id="4108" xr3:uid="{F71E5318-8DA2-4765-B769-1ADD55845C33}" name="Column4089"/>
    <tableColumn id="4109" xr3:uid="{B37DC704-DA76-4E7F-AFA8-0C933EDAB3F9}" name="Column4090"/>
    <tableColumn id="4110" xr3:uid="{776999F9-BD27-4AFE-A558-90733B67EA32}" name="Column4091"/>
    <tableColumn id="4111" xr3:uid="{D86944FB-3E5D-410E-997F-16C2AA1D3A53}" name="Column4092"/>
    <tableColumn id="4112" xr3:uid="{4F71D7C1-CA97-46B1-975A-8E27DF708970}" name="Column4093"/>
    <tableColumn id="4113" xr3:uid="{399AC9D6-0492-4725-BCDC-3F82E6FCE541}" name="Column4094"/>
    <tableColumn id="4114" xr3:uid="{9539FD90-877D-43B9-9EFF-A9BE50EC092E}" name="Column4095"/>
    <tableColumn id="4115" xr3:uid="{E793AD45-D5CB-4D89-992D-F5627230383A}" name="Column4096"/>
    <tableColumn id="4116" xr3:uid="{70B3D859-2E7C-4DE6-A87D-001930CD6E36}" name="Column4097"/>
    <tableColumn id="4117" xr3:uid="{85B4D597-EC7D-491B-BEE6-2DFEB7E8769B}" name="Column4098"/>
    <tableColumn id="4118" xr3:uid="{99DFA59F-D9DF-4B9E-9155-CFA5C55BBA4B}" name="Column4099"/>
    <tableColumn id="4119" xr3:uid="{84D2BA7E-93B6-4FEB-A329-79FAA54F8FCB}" name="Column4100"/>
    <tableColumn id="4120" xr3:uid="{FFE3BDB8-B141-47C5-BDB7-976033EA5791}" name="Column4101"/>
    <tableColumn id="4121" xr3:uid="{F59227BF-840F-44C3-B501-06DDEB4C0C04}" name="Column4102"/>
    <tableColumn id="4122" xr3:uid="{D57FEF6B-51C4-4F4D-8A17-B81525E59C4E}" name="Column4103"/>
    <tableColumn id="4123" xr3:uid="{266E60AD-468C-4658-A811-3BDA971EB20B}" name="Column4104"/>
    <tableColumn id="4124" xr3:uid="{A9A75A48-31AA-48B3-8343-83775CEEF2CB}" name="Column4105"/>
    <tableColumn id="4125" xr3:uid="{1C16FFEE-DB80-468F-8175-C71A0B455783}" name="Column4106"/>
    <tableColumn id="4126" xr3:uid="{E2901CBA-2E11-4452-BEB4-30D263369203}" name="Column4107"/>
    <tableColumn id="4127" xr3:uid="{B72C6263-4921-43E9-BBCC-8B67C1833406}" name="Column4108"/>
    <tableColumn id="4128" xr3:uid="{C453FA18-F99B-46ED-B5F3-80EED184908B}" name="Column4109"/>
    <tableColumn id="4129" xr3:uid="{C4034AD2-8305-42BF-9782-4639649B5418}" name="Column4110"/>
    <tableColumn id="4130" xr3:uid="{41E1B443-9CC9-4A34-9B86-459F8D367CA6}" name="Column4111"/>
    <tableColumn id="4131" xr3:uid="{4B780B41-3FCF-48EE-B9C8-72B7C9BF88E9}" name="Column4112"/>
    <tableColumn id="4132" xr3:uid="{C42A856D-0F88-4396-8BB1-06043E1B8A7A}" name="Column4113"/>
    <tableColumn id="4133" xr3:uid="{A466B9C5-43EE-4FC9-B521-588F04442E42}" name="Column4114"/>
    <tableColumn id="4134" xr3:uid="{790D1DD4-D12F-4C3F-AE71-F218A770D6E8}" name="Column4115"/>
    <tableColumn id="4135" xr3:uid="{A02CE592-5FF4-491D-BCBF-54543B1A589E}" name="Column4116"/>
    <tableColumn id="4136" xr3:uid="{DF67BE59-B073-4B07-8E3B-39F23D3EF33B}" name="Column4117"/>
    <tableColumn id="4137" xr3:uid="{7F4D6981-AC49-40E7-B9B9-DC30A69CB088}" name="Column4118"/>
    <tableColumn id="4138" xr3:uid="{2C26FC99-7A69-4BB5-BE56-09D57C8B208C}" name="Column4119"/>
    <tableColumn id="4139" xr3:uid="{A0F8C22D-EB8A-48C4-B96F-734315F5C3DC}" name="Column4120"/>
    <tableColumn id="4140" xr3:uid="{2043E728-C303-4785-ABA7-4C7CA1AC04C6}" name="Column4121"/>
    <tableColumn id="4141" xr3:uid="{06D6C7DE-B2B1-4EF9-8C26-2F37268FCDD7}" name="Column4122"/>
    <tableColumn id="4142" xr3:uid="{2D6B656E-D985-4998-A265-372F58C2716B}" name="Column4123"/>
    <tableColumn id="4143" xr3:uid="{B090DC78-16E9-48F0-AB16-ACBC4FD5DB8B}" name="Column4124"/>
    <tableColumn id="4144" xr3:uid="{2C0D02DE-5BF3-44A4-8A78-46753C168450}" name="Column4125"/>
    <tableColumn id="4145" xr3:uid="{38A0A003-C54C-4555-8AC3-24329A73F625}" name="Column4126"/>
    <tableColumn id="4146" xr3:uid="{F67AE53F-216F-49EA-B040-97EFE4F26C3F}" name="Column4127"/>
    <tableColumn id="4147" xr3:uid="{18E507B6-81A9-4E24-BB19-3B4F073AEED8}" name="Column4128"/>
    <tableColumn id="4148" xr3:uid="{F5D21766-BE1C-4300-B323-051468C467BE}" name="Column4129"/>
    <tableColumn id="4149" xr3:uid="{879F9047-E06D-4C87-8C26-070DE7BDBFA3}" name="Column4130"/>
    <tableColumn id="4150" xr3:uid="{2108E6C4-A836-4E22-90B4-EEAC9F8C60C0}" name="Column4131"/>
    <tableColumn id="4151" xr3:uid="{981ACC68-079B-40D4-A5C6-D0F04C45B3F1}" name="Column4132"/>
    <tableColumn id="4152" xr3:uid="{062F6CCE-7DFF-4B2F-B16D-15CBD6404F42}" name="Column4133"/>
    <tableColumn id="4153" xr3:uid="{F403D6FD-730F-4239-BDBF-CA0154C80779}" name="Column4134"/>
    <tableColumn id="4154" xr3:uid="{2F99272E-CE2A-4B67-BE06-FF03B67C2930}" name="Column4135"/>
    <tableColumn id="4155" xr3:uid="{00B654A2-89EA-4FF7-B2DE-789A133EA453}" name="Column4136"/>
    <tableColumn id="4156" xr3:uid="{1E738458-4DF3-4559-A456-E59548AA229F}" name="Column4137"/>
    <tableColumn id="4157" xr3:uid="{6D725D49-8036-45E7-AC82-1E4FF4406E14}" name="Column4138"/>
    <tableColumn id="4158" xr3:uid="{8D7E88D5-322F-4584-99AD-4DA6EBF53402}" name="Column4139"/>
    <tableColumn id="4159" xr3:uid="{2D9810FA-7B22-4251-B1EA-84785D85929C}" name="Column4140"/>
    <tableColumn id="4160" xr3:uid="{8C623921-2EB8-4DD2-BC19-E3BD1F1ACD08}" name="Column4141"/>
    <tableColumn id="4161" xr3:uid="{36685B7B-B318-4143-8675-4B25D29ACF5A}" name="Column4142"/>
    <tableColumn id="4162" xr3:uid="{570E58CD-4BBD-4F33-AC2F-1971AA30E597}" name="Column4143"/>
    <tableColumn id="4163" xr3:uid="{0FDD5F91-7BD9-4597-AFC6-801697A8F2DF}" name="Column4144"/>
    <tableColumn id="4164" xr3:uid="{C049AF84-3ADE-4D21-8F34-3465B0153C0A}" name="Column4145"/>
    <tableColumn id="4165" xr3:uid="{F1270FB5-8C07-4DA9-AE6D-75C701D75984}" name="Column4146"/>
    <tableColumn id="4166" xr3:uid="{422960AE-1394-4F6B-83ED-06278DD9FA9B}" name="Column4147"/>
    <tableColumn id="4167" xr3:uid="{B753E358-3BEF-439D-994F-695BCDFC84FD}" name="Column4148"/>
    <tableColumn id="4168" xr3:uid="{B13B3266-1241-4448-A346-5E7E948B3279}" name="Column4149"/>
    <tableColumn id="4169" xr3:uid="{64819474-65C9-415E-A60D-14A8B9A0861A}" name="Column4150"/>
    <tableColumn id="4170" xr3:uid="{A8FBAFAC-C336-4DE4-8C8E-6BD9302927E7}" name="Column4151"/>
    <tableColumn id="4171" xr3:uid="{0B18AE08-AE31-43CD-8F0D-6D9F91473814}" name="Column4152"/>
    <tableColumn id="4172" xr3:uid="{F4AF53CD-D6F7-4159-8C2D-A30E06736C94}" name="Column4153"/>
    <tableColumn id="4173" xr3:uid="{FFEB6B4D-AD3A-4D71-A287-0401B7ADC3DF}" name="Column4154"/>
    <tableColumn id="4174" xr3:uid="{BD89F377-7DDD-4523-80DE-E75DE899FA86}" name="Column4155"/>
    <tableColumn id="4175" xr3:uid="{4388F47A-7F0B-41F0-A985-6596FF8D9615}" name="Column4156"/>
    <tableColumn id="4176" xr3:uid="{3EC2A6BC-4C25-451C-A606-0E8AADC22BAC}" name="Column4157"/>
    <tableColumn id="4177" xr3:uid="{EC78CA75-49A9-462D-9230-82A3BFBD542A}" name="Column4158"/>
    <tableColumn id="4178" xr3:uid="{6F3D461A-CBBC-4435-920A-B8F92FEF47F0}" name="Column4159"/>
    <tableColumn id="4179" xr3:uid="{500896AE-C59D-45C6-876B-710D1335151B}" name="Column4160"/>
    <tableColumn id="4180" xr3:uid="{B156989B-0C37-473B-908F-284D1621E4B7}" name="Column4161"/>
    <tableColumn id="4181" xr3:uid="{8C7EEF51-39C3-4146-8EAD-3C3A8FF0F2F2}" name="Column4162"/>
    <tableColumn id="4182" xr3:uid="{5A412F85-CBE7-4470-87B8-9E9FDC7A84DF}" name="Column4163"/>
    <tableColumn id="4183" xr3:uid="{7DC94A7E-B279-4593-9C87-CB5D54564800}" name="Column4164"/>
    <tableColumn id="4184" xr3:uid="{6CBCFEAB-FFE2-402C-B27E-CE3FBBBDC917}" name="Column4165"/>
    <tableColumn id="4185" xr3:uid="{5BB86BC9-0356-4CE4-B032-182551821F01}" name="Column4166"/>
    <tableColumn id="4186" xr3:uid="{FE476440-B0B4-4513-9795-5C4E8A4CCD2F}" name="Column4167"/>
    <tableColumn id="4187" xr3:uid="{45DEB788-4D82-4AC3-B6C1-FEACC3F45822}" name="Column4168"/>
    <tableColumn id="4188" xr3:uid="{14D34DB9-A313-4AB7-B62A-E7668855703D}" name="Column4169"/>
    <tableColumn id="4189" xr3:uid="{0FE8F42E-7A80-4C29-9797-A305BA86CB87}" name="Column4170"/>
    <tableColumn id="4190" xr3:uid="{D3301878-4F6C-416F-ACC2-AF5087C3BABF}" name="Column4171"/>
    <tableColumn id="4191" xr3:uid="{B83FF754-9433-4882-B471-E6FD3DF79329}" name="Column4172"/>
    <tableColumn id="4192" xr3:uid="{46690B32-4348-45F3-A2AB-0CD5CC09FEE6}" name="Column4173"/>
    <tableColumn id="4193" xr3:uid="{53AE6F4D-D235-42E5-B33A-6448FCBAFD08}" name="Column4174"/>
    <tableColumn id="4194" xr3:uid="{AEDA34E1-2661-46E6-B52B-1D2FB513FC85}" name="Column4175"/>
    <tableColumn id="4195" xr3:uid="{199DDAAA-CA50-4F95-A86B-E4E0DB65E508}" name="Column4176"/>
    <tableColumn id="4196" xr3:uid="{A482DA37-1B28-440C-ABDE-D70280C288A1}" name="Column4177"/>
    <tableColumn id="4197" xr3:uid="{E37378DB-B105-4C82-9399-E42F9120258C}" name="Column4178"/>
    <tableColumn id="4198" xr3:uid="{0BE30F10-6837-4666-ADED-6CF451301BAB}" name="Column4179"/>
    <tableColumn id="4199" xr3:uid="{933C3E50-A6B0-44E6-A8EA-0DAF000FBA8E}" name="Column4180"/>
    <tableColumn id="4200" xr3:uid="{C12C6303-D730-404F-B49C-8D1387A61F39}" name="Column4181"/>
    <tableColumn id="4201" xr3:uid="{1D7987A8-6300-4D1C-81BD-A99BC708E415}" name="Column4182"/>
    <tableColumn id="4202" xr3:uid="{039F9DAF-6F3D-4BF2-A2DB-07490C950774}" name="Column4183"/>
    <tableColumn id="4203" xr3:uid="{B7E2FA6F-72E5-4ABC-83E5-41B58B6FF297}" name="Column4184"/>
    <tableColumn id="4204" xr3:uid="{12631536-436E-4522-8E7A-39A0650E7B00}" name="Column4185"/>
    <tableColumn id="4205" xr3:uid="{3D4B5C1C-9421-4580-B023-D2D3C08DE3BA}" name="Column4186"/>
    <tableColumn id="4206" xr3:uid="{CC4F87FF-D7A2-4DBE-8C75-A94C4A5946D5}" name="Column4187"/>
    <tableColumn id="4207" xr3:uid="{F4DA79F1-DB77-49CB-87D3-CD51043BE28E}" name="Column4188"/>
    <tableColumn id="4208" xr3:uid="{FE854DB4-5BEF-4211-B2BA-53D47DBB8E5A}" name="Column4189"/>
    <tableColumn id="4209" xr3:uid="{53644B5F-1A30-4F8B-B324-BD42D89703D6}" name="Column4190"/>
    <tableColumn id="4210" xr3:uid="{63D0F3EF-74E4-49CA-9437-45500D346748}" name="Column4191"/>
    <tableColumn id="4211" xr3:uid="{B217E6D5-6E26-47A0-9AB0-CAFD5F70558D}" name="Column4192"/>
    <tableColumn id="4212" xr3:uid="{8C89CBC0-7BFB-4F83-8356-B724F50AB527}" name="Column4193"/>
    <tableColumn id="4213" xr3:uid="{1F46C2B8-A5CE-480B-94F0-0BAA9B08B57E}" name="Column4194"/>
    <tableColumn id="4214" xr3:uid="{75EAA884-3968-4578-B0A9-A5253DC4D552}" name="Column4195"/>
    <tableColumn id="4215" xr3:uid="{82C55128-DF75-4871-BF10-F8778F4D75A2}" name="Column4196"/>
    <tableColumn id="4216" xr3:uid="{BD55F374-4E91-4C48-9B24-CD3DE38A85C7}" name="Column4197"/>
    <tableColumn id="4217" xr3:uid="{5B109C3C-CC3A-449E-80D3-4FD187BBB517}" name="Column4198"/>
    <tableColumn id="4218" xr3:uid="{2705E190-CB1E-413A-A879-4B5D219CC455}" name="Column4199"/>
    <tableColumn id="4219" xr3:uid="{F7B7DD71-FCCC-4A71-86D3-C2E36E39206A}" name="Column4200"/>
    <tableColumn id="4220" xr3:uid="{86CD2CD2-A408-4696-AA41-D82AFD2BB646}" name="Column4201"/>
    <tableColumn id="4221" xr3:uid="{87DD4E9C-506C-4566-B24E-22931D5BD2B0}" name="Column4202"/>
    <tableColumn id="4222" xr3:uid="{D0306833-290C-47BA-A4F4-E8EDD681BD94}" name="Column4203"/>
    <tableColumn id="4223" xr3:uid="{1A7E25C9-CA4D-4CC5-8F1C-FCA2250844CB}" name="Column4204"/>
    <tableColumn id="4224" xr3:uid="{8E034A23-5D1F-4AA6-9DEC-40C26AA3A5CF}" name="Column4205"/>
    <tableColumn id="4225" xr3:uid="{0F1E0604-752B-4E08-8A74-36944276FA48}" name="Column4206"/>
    <tableColumn id="4226" xr3:uid="{C1EC3A08-ECC8-412B-9D93-4A7E578F7096}" name="Column4207"/>
    <tableColumn id="4227" xr3:uid="{1F9C1B8B-8B91-4706-9516-7FEF2B5C287E}" name="Column4208"/>
    <tableColumn id="4228" xr3:uid="{C7EFA337-3E42-41F6-8974-CF5653332F17}" name="Column4209"/>
    <tableColumn id="4229" xr3:uid="{BC9313EE-90C4-43F9-A4BB-F9E86F4E8C92}" name="Column4210"/>
    <tableColumn id="4230" xr3:uid="{B498ABD8-132A-46B1-9DFD-77B9DA145E39}" name="Column4211"/>
    <tableColumn id="4231" xr3:uid="{A0994EE5-9D34-4074-9B95-B2494DAC5A7C}" name="Column4212"/>
    <tableColumn id="4232" xr3:uid="{4F20F3DE-5D52-490A-A823-C995ABCE8965}" name="Column4213"/>
    <tableColumn id="4233" xr3:uid="{BADA902F-5531-4DB2-883B-6BF61BE37E0B}" name="Column4214"/>
    <tableColumn id="4234" xr3:uid="{5B65FA6E-5714-4740-9788-FF0F00715C66}" name="Column4215"/>
    <tableColumn id="4235" xr3:uid="{2E62B110-58F2-454E-804D-EA4621DA5093}" name="Column4216"/>
    <tableColumn id="4236" xr3:uid="{DBB38442-0C32-40F0-894C-2F9C62046512}" name="Column4217"/>
    <tableColumn id="4237" xr3:uid="{7A19782F-31E8-48AD-849C-714054E92639}" name="Column4218"/>
    <tableColumn id="4238" xr3:uid="{CE256A65-83F9-49A5-B54C-1D6BBFD82BFA}" name="Column4219"/>
    <tableColumn id="4239" xr3:uid="{C4E5AA2A-EAD6-4BE2-8781-4B97517E1EB9}" name="Column4220"/>
    <tableColumn id="4240" xr3:uid="{A5EEC28E-B1E1-40A4-A505-FB8B4614F496}" name="Column4221"/>
    <tableColumn id="4241" xr3:uid="{32316F47-BC82-4D62-8EF2-192F65D4F80A}" name="Column4222"/>
    <tableColumn id="4242" xr3:uid="{33C2E7BC-0DAE-4902-AB58-8DCC8EEA24BF}" name="Column4223"/>
    <tableColumn id="4243" xr3:uid="{69FCA093-D3B9-44B8-887D-656E2D38806F}" name="Column4224"/>
    <tableColumn id="4244" xr3:uid="{1A0A316B-ACC3-4B93-9F82-1733005E9923}" name="Column4225"/>
    <tableColumn id="4245" xr3:uid="{FFF44874-BAF7-4840-97C8-92AF6CDA43E4}" name="Column4226"/>
    <tableColumn id="4246" xr3:uid="{38E1C67E-F19E-41AD-98C3-D6D596F97B72}" name="Column4227"/>
    <tableColumn id="4247" xr3:uid="{5E72DCF3-F84B-4B12-B809-9CE0DB32FBE7}" name="Column4228"/>
    <tableColumn id="4248" xr3:uid="{C42F303D-A44F-423B-BD5A-3934DF71616F}" name="Column4229"/>
    <tableColumn id="4249" xr3:uid="{809320B6-4F98-4BF3-814D-570675C30364}" name="Column4230"/>
    <tableColumn id="4250" xr3:uid="{53D5733D-1A18-4B06-AA81-D0967A318043}" name="Column4231"/>
    <tableColumn id="4251" xr3:uid="{3CB5A5F9-2A56-4373-928C-74779901D655}" name="Column4232"/>
    <tableColumn id="4252" xr3:uid="{58501BF5-D82B-4376-A7FE-4509D8BAE468}" name="Column4233"/>
    <tableColumn id="4253" xr3:uid="{FA25646B-727A-4C0B-9324-F41B1C36E266}" name="Column4234"/>
    <tableColumn id="4254" xr3:uid="{6C51FA8A-2691-475C-BF77-43A1FD409A33}" name="Column4235"/>
    <tableColumn id="4255" xr3:uid="{9D8EECCA-9CB9-4EE6-B8A0-63C2ECC5FB78}" name="Column4236"/>
    <tableColumn id="4256" xr3:uid="{954FF0CA-BC32-423F-B12A-4D240DFCD7D4}" name="Column4237"/>
    <tableColumn id="4257" xr3:uid="{611B219B-1827-4FB7-BB1D-B03DD9EB6401}" name="Column4238"/>
    <tableColumn id="4258" xr3:uid="{285FC065-F678-46AC-BA22-36BD8EB32BFB}" name="Column4239"/>
    <tableColumn id="4259" xr3:uid="{B855F849-654F-4814-BAE1-515AC915E215}" name="Column4240"/>
    <tableColumn id="4260" xr3:uid="{29C25A43-85BA-4AD7-980F-1400BEC92D3B}" name="Column4241"/>
    <tableColumn id="4261" xr3:uid="{B3712FD0-D79C-4620-BAEA-1A783953B2EC}" name="Column4242"/>
    <tableColumn id="4262" xr3:uid="{0104CF7D-7ED0-4315-9887-74D1B7AB0D7F}" name="Column4243"/>
    <tableColumn id="4263" xr3:uid="{45F5D25F-33FB-440B-8821-D8DF4964209B}" name="Column4244"/>
    <tableColumn id="4264" xr3:uid="{92E73842-7A75-4555-8A52-62344EE2AD28}" name="Column4245"/>
    <tableColumn id="4265" xr3:uid="{28451369-1160-4D30-B8E7-BED3E63C7DA8}" name="Column4246"/>
    <tableColumn id="4266" xr3:uid="{E0B5BC8B-0C3C-4427-8868-B07059E8E8A2}" name="Column4247"/>
    <tableColumn id="4267" xr3:uid="{DD81A03A-FE77-4862-9E55-3D4D91EEDDB3}" name="Column4248"/>
    <tableColumn id="4268" xr3:uid="{ED5CF6EF-FBDD-4483-B2A1-43C179898107}" name="Column4249"/>
    <tableColumn id="4269" xr3:uid="{D00581A4-C58B-4722-9E1D-7D7373FCFC74}" name="Column4250"/>
    <tableColumn id="4270" xr3:uid="{49452995-EEB3-4EE6-974D-E52F4E5D9CC0}" name="Column4251"/>
    <tableColumn id="4271" xr3:uid="{14958F12-BC74-4849-AC3B-C0E5191D0976}" name="Column4252"/>
    <tableColumn id="4272" xr3:uid="{D24C5A82-DC3B-4646-BE8A-B71A0AC73A8F}" name="Column4253"/>
    <tableColumn id="4273" xr3:uid="{14878217-0DEC-49DA-9D51-C85ED815FABB}" name="Column4254"/>
    <tableColumn id="4274" xr3:uid="{2F3081F6-AD94-42BF-9189-573A7939CBB2}" name="Column4255"/>
    <tableColumn id="4275" xr3:uid="{F536842D-FD4F-4C35-AB29-5F24AFB8ADEA}" name="Column4256"/>
    <tableColumn id="4276" xr3:uid="{2014DA62-18CD-4E0E-B375-773E0D3CDCF8}" name="Column4257"/>
    <tableColumn id="4277" xr3:uid="{DB339592-F184-46E8-866C-97BDCAC2B3F5}" name="Column4258"/>
    <tableColumn id="4278" xr3:uid="{02C52A90-15F7-49CB-9332-9C1F919B7948}" name="Column4259"/>
    <tableColumn id="4279" xr3:uid="{17425EC1-F810-4391-9C17-4FE594E15EDC}" name="Column4260"/>
    <tableColumn id="4280" xr3:uid="{D77E6610-24FA-4126-848C-D69D23BC488E}" name="Column4261"/>
    <tableColumn id="4281" xr3:uid="{A013D163-D6D7-4EFA-BE55-67141CAC937B}" name="Column4262"/>
    <tableColumn id="4282" xr3:uid="{1C69D3E2-905D-4CFE-9F4D-B586A961B782}" name="Column4263"/>
    <tableColumn id="4283" xr3:uid="{A80EF732-EBB9-442A-885C-B6EE559E7B71}" name="Column4264"/>
    <tableColumn id="4284" xr3:uid="{9D933833-2146-4B37-BC73-E89F82BCE5FF}" name="Column4265"/>
    <tableColumn id="4285" xr3:uid="{0DED0861-2740-4313-AB65-5763EE6A045A}" name="Column4266"/>
    <tableColumn id="4286" xr3:uid="{1559B90B-2EC2-4555-9DC9-BDD8D7D4B037}" name="Column4267"/>
    <tableColumn id="4287" xr3:uid="{A5664F24-1591-48A6-9F10-82AAE966F28A}" name="Column4268"/>
    <tableColumn id="4288" xr3:uid="{514D7901-03D1-48AA-98EC-396EEAA94FF2}" name="Column4269"/>
    <tableColumn id="4289" xr3:uid="{F45CB7F5-4FC5-404B-9F41-16C152C54EE0}" name="Column4270"/>
    <tableColumn id="4290" xr3:uid="{42CA21E5-F2A1-42FB-8F8A-251A62E2A915}" name="Column4271"/>
    <tableColumn id="4291" xr3:uid="{CDC1D675-FC8E-4ABB-AE25-BCDDC8FD499A}" name="Column4272"/>
    <tableColumn id="4292" xr3:uid="{8E764E32-2C77-4727-BE5F-80C633E03AF6}" name="Column4273"/>
    <tableColumn id="4293" xr3:uid="{2619F9C7-CCD4-471E-944A-AEA66683CEF5}" name="Column4274"/>
    <tableColumn id="4294" xr3:uid="{66DF5200-7080-4052-A778-84DEE684E43F}" name="Column4275"/>
    <tableColumn id="4295" xr3:uid="{3E66882F-71F1-4F67-891D-503904A94468}" name="Column4276"/>
    <tableColumn id="4296" xr3:uid="{1393205A-1F18-4481-80F0-13D0477B9566}" name="Column4277"/>
    <tableColumn id="4297" xr3:uid="{37174F6D-F3D1-48FE-B090-7FEE80B83518}" name="Column4278"/>
    <tableColumn id="4298" xr3:uid="{56268044-F8CA-42E7-8F0D-BB24EDA95B90}" name="Column4279"/>
    <tableColumn id="4299" xr3:uid="{42C63DCE-972C-4909-BDD2-D93FD46DA30F}" name="Column4280"/>
    <tableColumn id="4300" xr3:uid="{CBD1455F-E2A9-4B4D-8F59-DFF8F398B2DF}" name="Column4281"/>
    <tableColumn id="4301" xr3:uid="{F94D4F39-0230-40E9-AEB4-133C4226C647}" name="Column4282"/>
    <tableColumn id="4302" xr3:uid="{A2DF27FF-B174-4B1F-A88E-6567816F8E83}" name="Column4283"/>
    <tableColumn id="4303" xr3:uid="{90C50717-F4E4-4254-8C1A-441FD8344008}" name="Column4284"/>
    <tableColumn id="4304" xr3:uid="{735027BA-5228-40FA-AB86-A542FDE2AA16}" name="Column4285"/>
    <tableColumn id="4305" xr3:uid="{E5593547-A5A3-418F-AC6B-80AF9E1249E4}" name="Column4286"/>
    <tableColumn id="4306" xr3:uid="{054A71B6-D590-46DD-823A-820E91F93F6D}" name="Column4287"/>
    <tableColumn id="4307" xr3:uid="{0CB53FE1-A7E0-4681-88DB-BA122D28428F}" name="Column4288"/>
    <tableColumn id="4308" xr3:uid="{859EF007-B3DD-4908-8205-1056D39850C4}" name="Column4289"/>
    <tableColumn id="4309" xr3:uid="{F36AB5E7-CD85-4F88-AED2-27F1F597D40A}" name="Column4290"/>
    <tableColumn id="4310" xr3:uid="{2B9A46F5-1186-4AF1-90F2-6E1000BBDA3E}" name="Column4291"/>
    <tableColumn id="4311" xr3:uid="{6443C0DA-DE44-4A59-8837-2F93F63AEE9D}" name="Column4292"/>
    <tableColumn id="4312" xr3:uid="{C469E157-0CF6-4983-8E61-BD35C852E2DC}" name="Column4293"/>
    <tableColumn id="4313" xr3:uid="{883C5EC7-580D-4240-BBDE-FA793E2E12BF}" name="Column4294"/>
    <tableColumn id="4314" xr3:uid="{20518B96-B1F2-4078-BC81-88DCC38F8524}" name="Column4295"/>
    <tableColumn id="4315" xr3:uid="{F771ACF1-6DEC-4029-821B-F90EF707668B}" name="Column4296"/>
    <tableColumn id="4316" xr3:uid="{73DA3239-2784-4C20-840E-4FE2203DB660}" name="Column4297"/>
    <tableColumn id="4317" xr3:uid="{2546B70F-DCFE-4C6A-9960-0FB59FD607C0}" name="Column4298"/>
    <tableColumn id="4318" xr3:uid="{3E244FCB-2862-4908-80D4-19BBD7C029E4}" name="Column4299"/>
    <tableColumn id="4319" xr3:uid="{7E78DB68-B064-4277-9F85-6CD5BD865A13}" name="Column4300"/>
    <tableColumn id="4320" xr3:uid="{0EE04873-4CB5-447A-85D8-F56667166079}" name="Column4301"/>
    <tableColumn id="4321" xr3:uid="{B0EEF4E0-BC6A-4CA6-95A3-8FB4E26D69E4}" name="Column4302"/>
    <tableColumn id="4322" xr3:uid="{B6A4E5A8-D2A0-4C6E-B066-E48D8320441D}" name="Column4303"/>
    <tableColumn id="4323" xr3:uid="{53640451-AB3E-462C-9DD2-B178240C098C}" name="Column4304"/>
    <tableColumn id="4324" xr3:uid="{7083A5E2-AEBC-4205-9843-FF53AEC5F123}" name="Column4305"/>
    <tableColumn id="4325" xr3:uid="{F864DDC0-A7E5-47AD-8636-2E50D52E6CF9}" name="Column4306"/>
    <tableColumn id="4326" xr3:uid="{E5918068-5085-42A8-A0EA-97AA98CE811C}" name="Column4307"/>
    <tableColumn id="4327" xr3:uid="{22D02CE7-8C91-47BF-B96B-8A2E3189384F}" name="Column4308"/>
    <tableColumn id="4328" xr3:uid="{822CB485-5036-4D3C-B47A-B98912736664}" name="Column4309"/>
    <tableColumn id="4329" xr3:uid="{0B365D23-78E4-4266-B09E-0CA671EABF86}" name="Column4310"/>
    <tableColumn id="4330" xr3:uid="{445251B5-FC9D-438F-AB74-C18695CC4A7C}" name="Column4311"/>
    <tableColumn id="4331" xr3:uid="{462884B4-1C1B-4115-B3A2-B84EFA00ACF2}" name="Column4312"/>
    <tableColumn id="4332" xr3:uid="{B8D60664-BCD2-477B-9AC0-246458D38FEE}" name="Column4313"/>
    <tableColumn id="4333" xr3:uid="{C12F7946-C66B-418C-8ED6-238DBF031EFB}" name="Column4314"/>
    <tableColumn id="4334" xr3:uid="{B0238568-2C2B-471B-AD69-DC7520F7FA37}" name="Column4315"/>
    <tableColumn id="4335" xr3:uid="{20358A1D-CCC8-41EC-8FE7-F16CF1C92E4F}" name="Column4316"/>
    <tableColumn id="4336" xr3:uid="{6EE4FE01-CBC0-4F63-8F32-CA4642B04F8F}" name="Column4317"/>
    <tableColumn id="4337" xr3:uid="{0602FE59-50E5-4747-9AF7-E678AAEA11A1}" name="Column4318"/>
    <tableColumn id="4338" xr3:uid="{F0E18B80-B6C1-46CA-982E-ECC2508BAEBD}" name="Column4319"/>
    <tableColumn id="4339" xr3:uid="{BA57BC35-2C4A-46D6-B9C9-C257A8859BA7}" name="Column4320"/>
    <tableColumn id="4340" xr3:uid="{C3513263-0810-4B7B-AE61-E6827FEA16FC}" name="Column4321"/>
    <tableColumn id="4341" xr3:uid="{6D03804B-EEC5-4B92-8967-EAC8CA831CEB}" name="Column4322"/>
    <tableColumn id="4342" xr3:uid="{82C20FD7-18E8-4259-B076-352865D8570B}" name="Column4323"/>
    <tableColumn id="4343" xr3:uid="{C101B7AD-E88F-445E-9244-B2C313644454}" name="Column4324"/>
    <tableColumn id="4344" xr3:uid="{007A91FF-8119-4547-82FF-0E0BF20ABAE7}" name="Column4325"/>
    <tableColumn id="4345" xr3:uid="{1B4FD5D1-C065-4014-AEE0-91AEA155A713}" name="Column4326"/>
    <tableColumn id="4346" xr3:uid="{E5DBC94B-1A62-40FD-BA51-E83AEC5B66F3}" name="Column4327"/>
    <tableColumn id="4347" xr3:uid="{120766E6-1C40-4527-88EB-0C06B5C2A19B}" name="Column4328"/>
    <tableColumn id="4348" xr3:uid="{57F490C6-FAE5-4B0D-91A9-674AF3E7C181}" name="Column4329"/>
    <tableColumn id="4349" xr3:uid="{EAA459B7-F8CF-47C8-9CF1-A2A93A1C41C7}" name="Column4330"/>
    <tableColumn id="4350" xr3:uid="{890619FA-E40F-49B3-856A-18F6B4CD5A1C}" name="Column4331"/>
    <tableColumn id="4351" xr3:uid="{7CE23EAC-F216-42E8-AF27-D1ABDB7830EB}" name="Column4332"/>
    <tableColumn id="4352" xr3:uid="{8965BCC9-36F3-4DB3-8C77-2C77673E6B88}" name="Column4333"/>
    <tableColumn id="4353" xr3:uid="{40BB5C8D-C9E5-47F6-8B9D-92D5E4AEE7FF}" name="Column4334"/>
    <tableColumn id="4354" xr3:uid="{A2CA7440-DD50-45C8-9E0F-FE681B9DD85D}" name="Column4335"/>
    <tableColumn id="4355" xr3:uid="{E264367E-95C6-40E8-80A0-8D17381F737E}" name="Column4336"/>
    <tableColumn id="4356" xr3:uid="{B631C156-9D87-4288-A29D-7AA57D052A02}" name="Column4337"/>
    <tableColumn id="4357" xr3:uid="{D5BEC9D1-BC98-41D0-9188-A4CD8F1C9E80}" name="Column4338"/>
    <tableColumn id="4358" xr3:uid="{38DBC941-0500-4A88-80CC-14447F95738E}" name="Column4339"/>
    <tableColumn id="4359" xr3:uid="{4005CC93-294C-48FE-97F7-001A65AD1908}" name="Column4340"/>
    <tableColumn id="4360" xr3:uid="{1BCB46DE-057A-4CBB-B232-724680E41100}" name="Column4341"/>
    <tableColumn id="4361" xr3:uid="{05642623-8AA4-46EF-8183-EB20A5552443}" name="Column4342"/>
    <tableColumn id="4362" xr3:uid="{1C4F77DC-59D8-4040-9E12-E3961821F401}" name="Column4343"/>
    <tableColumn id="4363" xr3:uid="{92C06887-DBEF-451D-95FD-8453613C827E}" name="Column4344"/>
    <tableColumn id="4364" xr3:uid="{99566CAB-738D-4DBE-B664-0AD4E4C79EFC}" name="Column4345"/>
    <tableColumn id="4365" xr3:uid="{D1C4DE81-8917-4275-85A7-32AA8F8E825C}" name="Column4346"/>
    <tableColumn id="4366" xr3:uid="{29BB9C55-BE0D-424C-93FC-4EBDE3565182}" name="Column4347"/>
    <tableColumn id="4367" xr3:uid="{F9C3EBC6-B912-48FC-A2AD-9866E559DAF3}" name="Column4348"/>
    <tableColumn id="4368" xr3:uid="{A2A36529-DB62-4AA4-B3B0-0B856C3595B5}" name="Column4349"/>
    <tableColumn id="4369" xr3:uid="{DE500392-115B-4A20-B9D0-7D852D38329F}" name="Column4350"/>
    <tableColumn id="4370" xr3:uid="{FF248665-8FF4-44AB-9119-63C830F97F63}" name="Column4351"/>
    <tableColumn id="4371" xr3:uid="{50940CB6-2AEC-49F9-8E71-04DE9DF2D717}" name="Column4352"/>
    <tableColumn id="4372" xr3:uid="{5BC74D50-4CB5-416C-A989-CC292C1A48B0}" name="Column4353"/>
    <tableColumn id="4373" xr3:uid="{4237277B-F8EF-4B9F-A3DC-5276FBEBEF7B}" name="Column4354"/>
    <tableColumn id="4374" xr3:uid="{B5476385-9216-4FC1-9199-DB7823749002}" name="Column4355"/>
    <tableColumn id="4375" xr3:uid="{773DF311-8979-42B8-883C-B941C43FD65D}" name="Column4356"/>
    <tableColumn id="4376" xr3:uid="{4EE74EC5-694E-4433-A377-0AAE620E3DF0}" name="Column4357"/>
    <tableColumn id="4377" xr3:uid="{BE9FB61A-E4DE-4CA9-B74F-B924300CCAA7}" name="Column4358"/>
    <tableColumn id="4378" xr3:uid="{D9BE56A5-0E39-4E19-8864-D18740CD194B}" name="Column4359"/>
    <tableColumn id="4379" xr3:uid="{ACA0AB7B-031D-4DAA-992C-D7E206EE0446}" name="Column4360"/>
    <tableColumn id="4380" xr3:uid="{262A73C2-ACBC-4034-B3FC-C3B1A00527AF}" name="Column4361"/>
    <tableColumn id="4381" xr3:uid="{3B4E4874-4DE9-4038-9A4B-3AAF22142703}" name="Column4362"/>
    <tableColumn id="4382" xr3:uid="{9F23FF07-64D1-48C2-BDED-2F82F1B10487}" name="Column4363"/>
    <tableColumn id="4383" xr3:uid="{854CF43C-C5F7-4692-9A8B-00918F581DAE}" name="Column4364"/>
    <tableColumn id="4384" xr3:uid="{AEB8919A-F24F-4B5C-B2D0-A51B6CDBC76F}" name="Column4365"/>
    <tableColumn id="4385" xr3:uid="{D09F252C-1AAF-4982-AD6B-1DAC5B7AD307}" name="Column4366"/>
    <tableColumn id="4386" xr3:uid="{4C225857-C5BB-4E16-9AE8-7A8CCADC28E3}" name="Column4367"/>
    <tableColumn id="4387" xr3:uid="{50BB7B74-0594-49D8-9391-34A5144776B3}" name="Column4368"/>
    <tableColumn id="4388" xr3:uid="{68C6AC5A-1631-48B5-A6D2-F00A4A685093}" name="Column4369"/>
    <tableColumn id="4389" xr3:uid="{EB97B3CA-DEC2-4C5A-BEF3-599C9DA727A6}" name="Column4370"/>
    <tableColumn id="4390" xr3:uid="{09C17D33-E4A0-4B9E-B756-8E04B2153CF1}" name="Column4371"/>
    <tableColumn id="4391" xr3:uid="{FC3C135A-1E1D-41C3-B3FE-AF221F5EA3CF}" name="Column4372"/>
    <tableColumn id="4392" xr3:uid="{C4FE7E10-60E1-4BFD-BB23-285418C4C256}" name="Column4373"/>
    <tableColumn id="4393" xr3:uid="{8993EE62-7CCE-4C0F-8349-D5E2E5C19F50}" name="Column4374"/>
    <tableColumn id="4394" xr3:uid="{D1491781-1B92-4CFA-AA59-03A15C416166}" name="Column4375"/>
    <tableColumn id="4395" xr3:uid="{35056AF7-583D-4564-9145-786FB7C7BE2D}" name="Column4376"/>
    <tableColumn id="4396" xr3:uid="{B04F728D-71AC-4A3E-853D-540A27A895C4}" name="Column4377"/>
    <tableColumn id="4397" xr3:uid="{63CBE14D-FAC1-452E-BDFB-F69D901D7693}" name="Column4378"/>
    <tableColumn id="4398" xr3:uid="{5C9BA7D0-C112-4DFD-A142-896E49FF0BD8}" name="Column4379"/>
    <tableColumn id="4399" xr3:uid="{53933221-4639-44A9-BECF-D855A37F8D4E}" name="Column4380"/>
    <tableColumn id="4400" xr3:uid="{B519B73C-A696-4936-BB8C-AE08E53F35A2}" name="Column4381"/>
    <tableColumn id="4401" xr3:uid="{652B3699-E662-4EED-92E9-4849D68CA82D}" name="Column4382"/>
    <tableColumn id="4402" xr3:uid="{63613388-E409-40A1-90AD-60A2CF5B0819}" name="Column4383"/>
    <tableColumn id="4403" xr3:uid="{D2010B5D-001F-401C-AA96-D642ECB40DA2}" name="Column4384"/>
    <tableColumn id="4404" xr3:uid="{4643EC49-8E7A-4E31-8E4B-56DDE3E8EDEF}" name="Column4385"/>
    <tableColumn id="4405" xr3:uid="{343ED8D4-ED02-4A26-A014-32D4E4397C5E}" name="Column4386"/>
    <tableColumn id="4406" xr3:uid="{BBE7C7C9-C37D-4ED8-89F0-14CAC2BE2306}" name="Column4387"/>
    <tableColumn id="4407" xr3:uid="{1EFED424-BD9F-44AE-AFD7-A5029C933D43}" name="Column4388"/>
    <tableColumn id="4408" xr3:uid="{16209C8C-4D36-4BC3-AC37-DE82E97536B8}" name="Column4389"/>
    <tableColumn id="4409" xr3:uid="{FA6A9EAB-866E-436D-9A56-6BD619CE0333}" name="Column4390"/>
    <tableColumn id="4410" xr3:uid="{03C71ED0-DBC8-4453-9591-96EA2B90EF41}" name="Column4391"/>
    <tableColumn id="4411" xr3:uid="{3E3C9BD4-B793-4B2F-818A-E911C17A5A6F}" name="Column4392"/>
    <tableColumn id="4412" xr3:uid="{371AA962-2148-4547-9A2B-071F36117EC7}" name="Column4393"/>
    <tableColumn id="4413" xr3:uid="{6780B20F-1821-4427-B27E-5C900E2FAC5B}" name="Column4394"/>
    <tableColumn id="4414" xr3:uid="{2D8450F6-A2D7-4793-93AA-06C48A951F40}" name="Column4395"/>
    <tableColumn id="4415" xr3:uid="{83DB4F65-08D0-4734-8833-5B391F351C10}" name="Column4396"/>
    <tableColumn id="4416" xr3:uid="{6407C96D-5E1D-4932-A00A-85E09300A24C}" name="Column4397"/>
    <tableColumn id="4417" xr3:uid="{B8497F77-E74C-45A4-B2D4-4F7F1162E744}" name="Column4398"/>
    <tableColumn id="4418" xr3:uid="{39CD49C6-0A8F-4DC9-A6C8-60A523C944AF}" name="Column4399"/>
    <tableColumn id="4419" xr3:uid="{4D3FE9AA-05EB-43D4-8EF2-D26C8D65D3BA}" name="Column4400"/>
    <tableColumn id="4420" xr3:uid="{C9EE1227-3C81-4B67-88EF-793CD7C15CAE}" name="Column4401"/>
    <tableColumn id="4421" xr3:uid="{6D6631D3-8564-4877-87EE-3B2827F03598}" name="Column4402"/>
    <tableColumn id="4422" xr3:uid="{7B38966B-45D6-4B94-B2B1-20CB46FF0091}" name="Column4403"/>
    <tableColumn id="4423" xr3:uid="{2AEFCC21-EEA5-4CF4-9AF8-2B64ACB1E4CF}" name="Column4404"/>
    <tableColumn id="4424" xr3:uid="{899FE919-485A-42B0-8333-2607CBBCD71E}" name="Column4405"/>
    <tableColumn id="4425" xr3:uid="{B6065E05-F5BE-43B7-AFE3-A5C829249884}" name="Column4406"/>
    <tableColumn id="4426" xr3:uid="{099C275F-603D-4F0B-9857-BF13ACEE85FB}" name="Column4407"/>
    <tableColumn id="4427" xr3:uid="{A24E5A2E-BE30-4B64-892F-65CFE9DD88B7}" name="Column4408"/>
    <tableColumn id="4428" xr3:uid="{2FED24B5-1693-4FFD-845B-394B7019EDA1}" name="Column4409"/>
    <tableColumn id="4429" xr3:uid="{0C8EEAC5-012F-4F0C-9BB2-3B95A698E0A6}" name="Column4410"/>
    <tableColumn id="4430" xr3:uid="{103576FC-ED69-40EC-83E5-945F32D60CDD}" name="Column4411"/>
    <tableColumn id="4431" xr3:uid="{3EBCB1AB-F469-44C1-91BC-DB283D079D1D}" name="Column4412"/>
    <tableColumn id="4432" xr3:uid="{F38514E4-00F9-423C-9EF1-352EFBF73C67}" name="Column4413"/>
    <tableColumn id="4433" xr3:uid="{88325C4F-2477-44B0-840A-43272092CE6B}" name="Column4414"/>
    <tableColumn id="4434" xr3:uid="{ED77E791-8C56-4EE3-B0A1-393C873ED6C9}" name="Column4415"/>
    <tableColumn id="4435" xr3:uid="{E2CF0284-AB91-4205-9C04-686D2CDC1300}" name="Column4416"/>
    <tableColumn id="4436" xr3:uid="{60044916-8228-47DB-9E94-6C4DB238B222}" name="Column4417"/>
    <tableColumn id="4437" xr3:uid="{4A0E8B6D-41BE-4633-9CF8-D366B798B0E0}" name="Column4418"/>
    <tableColumn id="4438" xr3:uid="{08D8D30D-9B17-4D5B-8FF9-1D9A78D77C8B}" name="Column4419"/>
    <tableColumn id="4439" xr3:uid="{D3A6B14B-4332-41E4-855D-B60B85A6E808}" name="Column4420"/>
    <tableColumn id="4440" xr3:uid="{EC26CFB3-9D79-49EB-81C8-0F02AF405C08}" name="Column4421"/>
    <tableColumn id="4441" xr3:uid="{EFD69104-F219-49EF-809C-F0405171555F}" name="Column4422"/>
    <tableColumn id="4442" xr3:uid="{A4E85274-B582-4F21-904D-D6990696CB56}" name="Column4423"/>
    <tableColumn id="4443" xr3:uid="{9DF5B424-0AEB-4B27-B41D-17D0964D3137}" name="Column4424"/>
    <tableColumn id="4444" xr3:uid="{234A508D-EDC9-4D9E-B2EB-E19538CE7496}" name="Column4425"/>
    <tableColumn id="4445" xr3:uid="{DF2DAF13-2149-4521-84D0-F89792055511}" name="Column4426"/>
    <tableColumn id="4446" xr3:uid="{20B2E8CD-5AE4-4859-9F6D-21F8F69CADA9}" name="Column4427"/>
    <tableColumn id="4447" xr3:uid="{AC6D5A74-4DAD-421A-B88B-1ED700CC1DD9}" name="Column4428"/>
    <tableColumn id="4448" xr3:uid="{8E96CE95-B1D8-4A65-BE9F-EC80644F185B}" name="Column4429"/>
    <tableColumn id="4449" xr3:uid="{DDB062EA-E4D4-4B68-8ED1-E56DCDA1A212}" name="Column4430"/>
    <tableColumn id="4450" xr3:uid="{546E36CB-976C-4722-9B84-F7DAB1B3F9DA}" name="Column4431"/>
    <tableColumn id="4451" xr3:uid="{25F5C6BA-F5A9-4EFA-838D-861E224F8879}" name="Column4432"/>
    <tableColumn id="4452" xr3:uid="{2F1D8006-3017-4A6E-B4E4-0F615F3CAF7A}" name="Column4433"/>
    <tableColumn id="4453" xr3:uid="{841FEB4F-298F-46A6-9EF0-5E41530092CE}" name="Column4434"/>
    <tableColumn id="4454" xr3:uid="{C0B26B0D-8087-447F-8B7E-03ECD23A8DEF}" name="Column4435"/>
    <tableColumn id="4455" xr3:uid="{E427B088-A4D6-4AC6-A746-0970F0BB567E}" name="Column4436"/>
    <tableColumn id="4456" xr3:uid="{788B2A62-20CC-4250-AFB7-A28C2BFD3B20}" name="Column4437"/>
    <tableColumn id="4457" xr3:uid="{61167691-751B-4144-A2C8-52B85A0792F8}" name="Column4438"/>
    <tableColumn id="4458" xr3:uid="{D91DAD3C-474C-4AB3-B6EF-EA9669C0E59D}" name="Column4439"/>
    <tableColumn id="4459" xr3:uid="{3C2F7A21-A570-4104-BD20-C0DC579BD940}" name="Column4440"/>
    <tableColumn id="4460" xr3:uid="{3B8FB58A-DA10-467C-84D4-88094DC94191}" name="Column4441"/>
    <tableColumn id="4461" xr3:uid="{329EE742-A682-4798-B9D2-CDCF3E7FDAFD}" name="Column4442"/>
    <tableColumn id="4462" xr3:uid="{D63DAD79-54BD-4551-B8B9-F1E29B107846}" name="Column4443"/>
    <tableColumn id="4463" xr3:uid="{D7CC9385-10C8-41D2-B82D-445920B577D7}" name="Column4444"/>
    <tableColumn id="4464" xr3:uid="{F4530DF8-FD66-47D1-8A1B-7ADD5C3DCC33}" name="Column4445"/>
    <tableColumn id="4465" xr3:uid="{6DB293FE-58E6-456A-846E-1EB79451C9B4}" name="Column4446"/>
    <tableColumn id="4466" xr3:uid="{87EBBDF3-354E-4B9E-984B-886AA872A433}" name="Column4447"/>
    <tableColumn id="4467" xr3:uid="{ADCA1C69-B7DD-4284-A48A-A5DE78C7B01C}" name="Column4448"/>
    <tableColumn id="4468" xr3:uid="{764BF259-379A-49C1-9C3E-ABB057DE110D}" name="Column4449"/>
    <tableColumn id="4469" xr3:uid="{3BBBB401-B75E-48F7-B814-3F1A7699C5C1}" name="Column4450"/>
    <tableColumn id="4470" xr3:uid="{9F26121A-A4DA-4B96-85FD-5CC6EDB86258}" name="Column4451"/>
    <tableColumn id="4471" xr3:uid="{4A900E33-DDB5-4C73-A1D6-DEECE5DB654E}" name="Column4452"/>
    <tableColumn id="4472" xr3:uid="{D2324544-CAB5-4935-81C6-5E4BD4E8984A}" name="Column4453"/>
    <tableColumn id="4473" xr3:uid="{CAB6043D-6146-4C27-AF76-F7E36B79841B}" name="Column4454"/>
    <tableColumn id="4474" xr3:uid="{7AF397BD-B1E1-4E06-94C0-5DE682DD9495}" name="Column4455"/>
    <tableColumn id="4475" xr3:uid="{2A50BF17-8C88-4852-B4CB-196F40B0D5B3}" name="Column4456"/>
    <tableColumn id="4476" xr3:uid="{879308B1-AE4A-4396-A4D4-E2B0AFF60EC2}" name="Column4457"/>
    <tableColumn id="4477" xr3:uid="{ABACE5BF-04BE-479C-BA75-BBBDFCFDEF24}" name="Column4458"/>
    <tableColumn id="4478" xr3:uid="{32452CE5-B6A6-4747-912A-E9EEDA02AEBD}" name="Column4459"/>
    <tableColumn id="4479" xr3:uid="{561ED36B-6462-4BA0-8546-3DFD8D1F60BB}" name="Column4460"/>
    <tableColumn id="4480" xr3:uid="{D8911664-A507-4CF8-A4B8-84185279999C}" name="Column4461"/>
    <tableColumn id="4481" xr3:uid="{4B704DD3-805C-472C-8A6F-C71F941B8291}" name="Column4462"/>
    <tableColumn id="4482" xr3:uid="{9D1D1AEB-2925-4155-B36A-2162E045C828}" name="Column4463"/>
    <tableColumn id="4483" xr3:uid="{932D68F5-0C61-4072-A8D3-E461B27D7F02}" name="Column4464"/>
    <tableColumn id="4484" xr3:uid="{AF0CF70C-1022-4FF9-835D-FAAD912BA83B}" name="Column4465"/>
    <tableColumn id="4485" xr3:uid="{BBF2154B-D792-4713-890E-83762A44EB29}" name="Column4466"/>
    <tableColumn id="4486" xr3:uid="{BAFBF658-40D6-4EE0-B5E4-E7CF61403BA4}" name="Column4467"/>
    <tableColumn id="4487" xr3:uid="{E47FE08F-BDEA-4022-802D-2238C544530B}" name="Column4468"/>
    <tableColumn id="4488" xr3:uid="{0E7702A7-8719-4134-AF70-9568ABCCC515}" name="Column4469"/>
    <tableColumn id="4489" xr3:uid="{1CA5D9CD-1497-426D-B2C4-B7569D6A11A4}" name="Column4470"/>
    <tableColumn id="4490" xr3:uid="{6D21B962-6EF2-454C-8F1B-A82878F3D88C}" name="Column4471"/>
    <tableColumn id="4491" xr3:uid="{1D6AFAEA-B766-4802-BCE6-DD00A3866E1A}" name="Column4472"/>
    <tableColumn id="4492" xr3:uid="{8A2557BA-E5D8-43A1-AA08-F8399D10CB2D}" name="Column4473"/>
    <tableColumn id="4493" xr3:uid="{21A588D8-7A8B-429A-A10F-7D53E2909A17}" name="Column4474"/>
    <tableColumn id="4494" xr3:uid="{353CF7B2-FD7B-4506-B169-140E945428A7}" name="Column4475"/>
    <tableColumn id="4495" xr3:uid="{F182735C-F685-4AF1-A790-99BB9B93023C}" name="Column4476"/>
    <tableColumn id="4496" xr3:uid="{15CDABB2-98B0-4267-9C4B-424824868AF3}" name="Column4477"/>
    <tableColumn id="4497" xr3:uid="{4ED5D064-C9AB-4F89-937C-5FE799E54AD1}" name="Column4478"/>
    <tableColumn id="4498" xr3:uid="{7A51A8B0-19AA-4FB9-B2C7-F079B373B583}" name="Column4479"/>
    <tableColumn id="4499" xr3:uid="{C3BFEE29-5CED-410E-9613-1311E86E294E}" name="Column4480"/>
    <tableColumn id="4500" xr3:uid="{280DEBD9-9794-472A-B2E5-F0A1CA68BD4B}" name="Column4481"/>
    <tableColumn id="4501" xr3:uid="{21E3894F-F7B6-4CB2-889C-E23952482741}" name="Column4482"/>
    <tableColumn id="4502" xr3:uid="{107B89AF-D7F6-4C4C-8920-65F62D4D363F}" name="Column4483"/>
    <tableColumn id="4503" xr3:uid="{BD90FEB0-53C5-45FD-842C-2E4A02B33E42}" name="Column4484"/>
    <tableColumn id="4504" xr3:uid="{300F989A-8623-499B-B42B-B944A7EE7677}" name="Column4485"/>
    <tableColumn id="4505" xr3:uid="{8A8A1B76-F3CC-43F2-AEE4-8D3EFE85C1C2}" name="Column4486"/>
    <tableColumn id="4506" xr3:uid="{18BF7289-D4CE-4AB4-AB1E-557BBC90B43B}" name="Column4487"/>
    <tableColumn id="4507" xr3:uid="{DEFE22A5-3ACD-4BB0-AA32-B6077C7A17C1}" name="Column4488"/>
    <tableColumn id="4508" xr3:uid="{E6F8D565-A34A-4F58-A40F-66909DC60B41}" name="Column4489"/>
    <tableColumn id="4509" xr3:uid="{141A6853-2514-47B5-83E6-F63BD38559F9}" name="Column4490"/>
    <tableColumn id="4510" xr3:uid="{17229604-BD1C-49D0-8803-816DE5EE6268}" name="Column4491"/>
    <tableColumn id="4511" xr3:uid="{B5A3A804-A29F-4D9B-BF0C-6EAF27990AA9}" name="Column4492"/>
    <tableColumn id="4512" xr3:uid="{A818F7AD-A6C8-4E7F-8334-3D2421D572BE}" name="Column4493"/>
    <tableColumn id="4513" xr3:uid="{53F0CA0E-5B02-4BFC-AB3B-3E023CA0EB6A}" name="Column4494"/>
    <tableColumn id="4514" xr3:uid="{0508420D-5672-4620-A652-4FF7994AAE14}" name="Column4495"/>
    <tableColumn id="4515" xr3:uid="{A556960E-8687-4143-9ED1-9D3E7B5CC083}" name="Column4496"/>
    <tableColumn id="4516" xr3:uid="{AABB5A5D-2120-46E1-A04B-4F69F81334C1}" name="Column4497"/>
    <tableColumn id="4517" xr3:uid="{FB14AEF0-26B6-41E4-BE19-886CC9D6203F}" name="Column4498"/>
    <tableColumn id="4518" xr3:uid="{77082D8E-A81B-4F2B-BCEE-B883AC2C71C1}" name="Column4499"/>
    <tableColumn id="4519" xr3:uid="{B548AB83-659A-4C20-BFCF-6B288A5478E9}" name="Column4500"/>
    <tableColumn id="4520" xr3:uid="{F69CEB74-28A9-4E07-91A4-CDAE8855AB07}" name="Column4501"/>
    <tableColumn id="4521" xr3:uid="{BC3622E8-8290-49D9-84FD-14EF4832B94F}" name="Column4502"/>
    <tableColumn id="4522" xr3:uid="{2D681596-1B3C-4773-B1AB-C24DEE0495A4}" name="Column4503"/>
    <tableColumn id="4523" xr3:uid="{4F0E4A61-B085-4D7D-A99B-353A47A0C626}" name="Column4504"/>
    <tableColumn id="4524" xr3:uid="{EDF3B4B3-3765-499C-93F2-2387FDF1EF8C}" name="Column4505"/>
    <tableColumn id="4525" xr3:uid="{24FFFDF1-CAAB-4F5D-B7EC-7BD35EEC1EE4}" name="Column4506"/>
    <tableColumn id="4526" xr3:uid="{28B95126-1506-46F0-9DA0-047A7D68FC8A}" name="Column4507"/>
    <tableColumn id="4527" xr3:uid="{B080FF41-B57B-4604-908A-011866EBC795}" name="Column4508"/>
    <tableColumn id="4528" xr3:uid="{BB48E501-9E6B-4E5B-AE9C-D9C77476A797}" name="Column4509"/>
    <tableColumn id="4529" xr3:uid="{4209C467-6A76-4B80-9B21-41AE99A0CBE3}" name="Column4510"/>
    <tableColumn id="4530" xr3:uid="{D44429BD-699B-4D65-BB90-817AEF2E96BA}" name="Column4511"/>
    <tableColumn id="4531" xr3:uid="{0E01C779-4A8D-4DF0-B401-053A93A4297F}" name="Column4512"/>
    <tableColumn id="4532" xr3:uid="{EEA4534E-A942-46FC-83B6-A308E0966D9C}" name="Column4513"/>
    <tableColumn id="4533" xr3:uid="{8A0B5BFF-7776-43BA-974A-35947C678E83}" name="Column4514"/>
    <tableColumn id="4534" xr3:uid="{189E70AA-A481-455F-8908-0B7E3CC61144}" name="Column4515"/>
    <tableColumn id="4535" xr3:uid="{F1866FFB-B365-40CC-9DB8-5301C387F275}" name="Column4516"/>
    <tableColumn id="4536" xr3:uid="{BBDB92FD-E4A9-4EB2-8155-A0E6B66961A6}" name="Column4517"/>
    <tableColumn id="4537" xr3:uid="{AAE12AAA-71F1-4EFA-B4E4-0B61E2FA0FFB}" name="Column4518"/>
    <tableColumn id="4538" xr3:uid="{92C8E810-D0F8-446C-9541-FA2535056F64}" name="Column4519"/>
    <tableColumn id="4539" xr3:uid="{BE1EBCB2-0C9E-47E9-AD43-B28B8B290821}" name="Column4520"/>
    <tableColumn id="4540" xr3:uid="{930840E8-9F9E-4BEC-8C63-52C9A9297C12}" name="Column4521"/>
    <tableColumn id="4541" xr3:uid="{94FDB23E-8300-419E-9250-3029C5903A9F}" name="Column4522"/>
    <tableColumn id="4542" xr3:uid="{8AA76544-F860-4062-AAC2-BC3535DEA57E}" name="Column4523"/>
    <tableColumn id="4543" xr3:uid="{8CA477AE-E32B-46BC-B168-68A9EDEE28A1}" name="Column4524"/>
    <tableColumn id="4544" xr3:uid="{6320FBA1-1A5D-412E-B8A9-3C8E36EC574C}" name="Column4525"/>
    <tableColumn id="4545" xr3:uid="{FEDDA700-B751-426E-A190-87BAF0CD9BEC}" name="Column4526"/>
    <tableColumn id="4546" xr3:uid="{1DF525F1-3A7E-4B19-B61F-4058D9CF43B1}" name="Column4527"/>
    <tableColumn id="4547" xr3:uid="{8926AD49-3C3C-44A9-818D-8EA9E43EBCA8}" name="Column4528"/>
    <tableColumn id="4548" xr3:uid="{DE61A9E5-68CB-4B8F-8FCC-A6C7116ADEF1}" name="Column4529"/>
    <tableColumn id="4549" xr3:uid="{0EA05438-E35F-4C44-BF5D-026852008F1A}" name="Column4530"/>
    <tableColumn id="4550" xr3:uid="{1696CB6E-4F51-4A17-8C19-0C290F195756}" name="Column4531"/>
    <tableColumn id="4551" xr3:uid="{5BA974EC-AD27-42A2-A152-FFB9674264A2}" name="Column4532"/>
    <tableColumn id="4552" xr3:uid="{4BDC8D31-9B3F-422A-B96B-377C375E114B}" name="Column4533"/>
    <tableColumn id="4553" xr3:uid="{90D61C78-410C-4DD5-B947-D9A09F8BC320}" name="Column4534"/>
    <tableColumn id="4554" xr3:uid="{B41C66E5-36F1-4782-8BE5-663999452CC3}" name="Column4535"/>
    <tableColumn id="4555" xr3:uid="{617054EB-4D5A-484B-8B79-C2B581856B4D}" name="Column4536"/>
    <tableColumn id="4556" xr3:uid="{25657797-BD14-426A-B344-FE242184F3E1}" name="Column4537"/>
    <tableColumn id="4557" xr3:uid="{87A4887A-8A23-4B33-9898-6920528BA7A7}" name="Column4538"/>
    <tableColumn id="4558" xr3:uid="{11F691C8-237C-4B4A-9DB4-C6BC561BF0A8}" name="Column4539"/>
    <tableColumn id="4559" xr3:uid="{19C491E6-30D4-4605-8EE1-1F315B0E6C46}" name="Column4540"/>
    <tableColumn id="4560" xr3:uid="{85253280-DCFF-4D69-ACD1-186DEB4104AB}" name="Column4541"/>
    <tableColumn id="4561" xr3:uid="{3D2021DF-E2E8-41C9-800D-7D5A62C14E46}" name="Column4542"/>
    <tableColumn id="4562" xr3:uid="{46A2CA37-C4A0-45E9-86AE-346A549A5B73}" name="Column4543"/>
    <tableColumn id="4563" xr3:uid="{7A77A1CA-B83B-4593-92FC-1EC02934F995}" name="Column4544"/>
    <tableColumn id="4564" xr3:uid="{55D2EF41-DAA7-4711-B7A1-B7580649A4D0}" name="Column4545"/>
    <tableColumn id="4565" xr3:uid="{B78FE767-3700-40A6-BF93-924C542B45F8}" name="Column4546"/>
    <tableColumn id="4566" xr3:uid="{FDA76BFE-DB92-494D-8089-0BDC19492326}" name="Column4547"/>
    <tableColumn id="4567" xr3:uid="{AA22F11A-BBED-45C0-890B-B037B947F7EB}" name="Column4548"/>
    <tableColumn id="4568" xr3:uid="{A815F488-ACFB-4E11-968C-E8E606F90635}" name="Column4549"/>
    <tableColumn id="4569" xr3:uid="{27DDCCD3-42D0-4D25-BBA9-DA5EFB93704D}" name="Column4550"/>
    <tableColumn id="4570" xr3:uid="{E087660F-DED1-4D81-9095-795971EB5B98}" name="Column4551"/>
    <tableColumn id="4571" xr3:uid="{54B841B6-4DB9-4154-9CD1-0BED2EC32579}" name="Column4552"/>
    <tableColumn id="4572" xr3:uid="{7F43A668-CDEB-4687-9FEB-0BE8FDCDF9DB}" name="Column4553"/>
    <tableColumn id="4573" xr3:uid="{6B4EE8E0-6B53-430C-BD4E-FA50FC05FCAC}" name="Column4554"/>
    <tableColumn id="4574" xr3:uid="{9C7D4501-4408-4D6B-B8F5-2F3F4E56DDCD}" name="Column4555"/>
    <tableColumn id="4575" xr3:uid="{AD28596F-8F02-4925-857D-D67D9DBEF91D}" name="Column4556"/>
    <tableColumn id="4576" xr3:uid="{165D6EBB-7365-4712-86B0-B14919F3787F}" name="Column4557"/>
    <tableColumn id="4577" xr3:uid="{0CA31B9B-B477-4382-AA28-B81C798CFEBE}" name="Column4558"/>
    <tableColumn id="4578" xr3:uid="{4D2E56AA-49C3-4152-A051-749C98A50D54}" name="Column4559"/>
    <tableColumn id="4579" xr3:uid="{9617615C-D730-4BF2-B39C-387A77C36A8A}" name="Column4560"/>
    <tableColumn id="4580" xr3:uid="{91EF148A-431B-466A-A919-B7009E171318}" name="Column4561"/>
    <tableColumn id="4581" xr3:uid="{DBBF6242-8086-4EC0-A81B-62A84109C48C}" name="Column4562"/>
    <tableColumn id="4582" xr3:uid="{1B7DA3EB-D84B-42DA-B6EC-3C72F18F6365}" name="Column4563"/>
    <tableColumn id="4583" xr3:uid="{B50F6FDF-6D63-4683-8D93-0A5BE996D0A5}" name="Column4564"/>
    <tableColumn id="4584" xr3:uid="{00619B12-59AC-4705-99AF-522217A341BE}" name="Column4565"/>
    <tableColumn id="4585" xr3:uid="{91082BAF-58A0-4B26-A38A-CB99E4F63A09}" name="Column4566"/>
    <tableColumn id="4586" xr3:uid="{BCF517EF-F8E2-4525-BEB0-DBA607146EED}" name="Column4567"/>
    <tableColumn id="4587" xr3:uid="{D188B037-910A-4D3A-8D0B-7686A1F2FAD8}" name="Column4568"/>
    <tableColumn id="4588" xr3:uid="{933185FD-01C1-40C0-ACA2-8D786BD41398}" name="Column4569"/>
    <tableColumn id="4589" xr3:uid="{D2932C6E-8C97-43A6-AEE5-D1E18776D22F}" name="Column4570"/>
    <tableColumn id="4590" xr3:uid="{A54EE5F0-AA6B-4D2C-8B07-4C54012B0104}" name="Column4571"/>
    <tableColumn id="4591" xr3:uid="{C0F30F6C-8A7E-46A4-9A19-F365DB1E0E73}" name="Column4572"/>
    <tableColumn id="4592" xr3:uid="{19021B65-8008-43B4-8733-654997717A73}" name="Column4573"/>
    <tableColumn id="4593" xr3:uid="{F12A7161-2F89-41E5-8F1A-301633A5F05B}" name="Column4574"/>
    <tableColumn id="4594" xr3:uid="{78665A37-9466-41CD-A98E-909269A974AB}" name="Column4575"/>
    <tableColumn id="4595" xr3:uid="{A700D2CC-E3FD-4BA2-B231-28747486D7DD}" name="Column4576"/>
    <tableColumn id="4596" xr3:uid="{B7CBCDCE-92B8-4327-BEAE-92BDCAFAA589}" name="Column4577"/>
    <tableColumn id="4597" xr3:uid="{2C49B0A8-BE01-4505-9850-FA885B240F13}" name="Column4578"/>
    <tableColumn id="4598" xr3:uid="{A985E65D-DE8D-4F1A-B164-11D15917CB5E}" name="Column4579"/>
    <tableColumn id="4599" xr3:uid="{8E09D689-D3BC-487E-89EC-552B59F81866}" name="Column4580"/>
    <tableColumn id="4600" xr3:uid="{C23650DB-8A1B-4849-8A79-C8D25BAA599B}" name="Column4581"/>
    <tableColumn id="4601" xr3:uid="{EC004C9D-2FFC-4DF1-843E-5E64AC64449F}" name="Column4582"/>
    <tableColumn id="4602" xr3:uid="{44B3803B-9DBE-4D16-A0FF-3E98CDE3E3EF}" name="Column4583"/>
    <tableColumn id="4603" xr3:uid="{73A73AD2-CEC5-4D6A-AE2C-C6E880974167}" name="Column4584"/>
    <tableColumn id="4604" xr3:uid="{D6180633-BDDA-45F9-9186-A9F98240641F}" name="Column4585"/>
    <tableColumn id="4605" xr3:uid="{E099420B-9BF7-4F97-B1E3-2A93C8B99150}" name="Column4586"/>
    <tableColumn id="4606" xr3:uid="{9AF118C4-5183-49E2-90DE-0877E1483D5A}" name="Column4587"/>
    <tableColumn id="4607" xr3:uid="{C883F7A5-DBA8-4C6A-8AF5-C02E0B0273C9}" name="Column4588"/>
    <tableColumn id="4608" xr3:uid="{4E4378FA-017F-4DC1-B1B3-0C828D33EBFB}" name="Column4589"/>
    <tableColumn id="4609" xr3:uid="{55192677-3CC9-40D9-B993-1AAF4D0835ED}" name="Column4590"/>
    <tableColumn id="4610" xr3:uid="{06125024-901A-4948-A131-444C5562A37E}" name="Column4591"/>
    <tableColumn id="4611" xr3:uid="{F645CFFD-FF31-48BD-BDE3-9394FA4611BB}" name="Column4592"/>
    <tableColumn id="4612" xr3:uid="{25CB9E34-711A-414A-ABF8-F494251C62C0}" name="Column4593"/>
    <tableColumn id="4613" xr3:uid="{F2FF03EA-D0F4-48AA-BD13-F05296AD8B09}" name="Column4594"/>
    <tableColumn id="4614" xr3:uid="{22175E5A-54CD-4151-996B-40DE9CCA9DC5}" name="Column4595"/>
    <tableColumn id="4615" xr3:uid="{2CCA1E07-3266-4301-B337-15A993D87A8A}" name="Column4596"/>
    <tableColumn id="4616" xr3:uid="{BA356E69-3A7F-4008-AEE5-2DF71698785C}" name="Column4597"/>
    <tableColumn id="4617" xr3:uid="{E4BFECBE-921B-45EC-98CB-6B5FD365A3D4}" name="Column4598"/>
    <tableColumn id="4618" xr3:uid="{029BA2A4-514D-4443-8F44-51987F2E1C07}" name="Column4599"/>
    <tableColumn id="4619" xr3:uid="{3CD7A417-A026-4E79-8AA7-5363AE42C78A}" name="Column4600"/>
    <tableColumn id="4620" xr3:uid="{06A130BE-16D0-4C79-81F2-7469D77ACF53}" name="Column4601"/>
    <tableColumn id="4621" xr3:uid="{3AEBFF4C-AA78-427A-81DF-C93055E7E3E0}" name="Column4602"/>
    <tableColumn id="4622" xr3:uid="{1E1911C9-D2EE-4B70-9FAA-ACD029EEDDB3}" name="Column4603"/>
    <tableColumn id="4623" xr3:uid="{59E58882-DD51-429A-9467-2BEE4F66F910}" name="Column4604"/>
    <tableColumn id="4624" xr3:uid="{B6C66A7E-78CD-43EF-8A36-84BDF5DC6B7D}" name="Column4605"/>
    <tableColumn id="4625" xr3:uid="{6EA7C439-6283-445F-B258-68C470CE0E3B}" name="Column4606"/>
    <tableColumn id="4626" xr3:uid="{46737153-DF6A-49BB-8A52-9625E4886BA0}" name="Column4607"/>
    <tableColumn id="4627" xr3:uid="{7DBEB5F0-95DC-4BD5-9A4D-2B04DEBE4AD5}" name="Column4608"/>
    <tableColumn id="4628" xr3:uid="{D08D4D5A-5499-4B3B-8A7F-A161C7607B7B}" name="Column4609"/>
    <tableColumn id="4629" xr3:uid="{A856BC5B-BCAB-4F72-ABD9-3C81462D0106}" name="Column4610"/>
    <tableColumn id="4630" xr3:uid="{D435CF44-B673-4B4B-AC23-34DB46745B52}" name="Column4611"/>
    <tableColumn id="4631" xr3:uid="{A74CDC35-B87D-43A8-A712-1B8B39B7AD8A}" name="Column4612"/>
    <tableColumn id="4632" xr3:uid="{DF01DA3B-1E5D-4967-BA0A-10D2392A2966}" name="Column4613"/>
    <tableColumn id="4633" xr3:uid="{10F07E28-9954-49CD-B240-24BFB3C39786}" name="Column4614"/>
    <tableColumn id="4634" xr3:uid="{FBCB2BAF-D10D-442C-8205-95DA6AB62E12}" name="Column4615"/>
    <tableColumn id="4635" xr3:uid="{A41C7C22-C042-4A7E-BCEE-88FEF5185019}" name="Column4616"/>
    <tableColumn id="4636" xr3:uid="{E0D00BDA-DCD3-4FA6-9862-D5F400894AD6}" name="Column4617"/>
    <tableColumn id="4637" xr3:uid="{819F3B70-6EB3-467C-B740-D26265CA4DE5}" name="Column4618"/>
    <tableColumn id="4638" xr3:uid="{3AEE5616-6A9B-47A9-9FE4-F118A35E1DC5}" name="Column4619"/>
    <tableColumn id="4639" xr3:uid="{3783715F-5117-436A-AA87-616E5866CD27}" name="Column4620"/>
    <tableColumn id="4640" xr3:uid="{616CC8FB-BFAD-4EFA-B296-EA6EF57FBF9A}" name="Column4621"/>
    <tableColumn id="4641" xr3:uid="{F2D671FA-9EB8-409A-8650-C86595840997}" name="Column4622"/>
    <tableColumn id="4642" xr3:uid="{DC43BFFD-72D3-43FD-A937-CD0742039EA5}" name="Column4623"/>
    <tableColumn id="4643" xr3:uid="{2A6FB837-EC28-4683-AC03-5A470BBFC292}" name="Column4624"/>
    <tableColumn id="4644" xr3:uid="{0E88D526-72E4-49A0-A38B-B1D05A227521}" name="Column4625"/>
    <tableColumn id="4645" xr3:uid="{019A9AFD-5300-492F-9386-ABDCDA5BABA1}" name="Column4626"/>
    <tableColumn id="4646" xr3:uid="{EB6C5C71-5B72-44D3-A83E-DC11A8F02B6A}" name="Column4627"/>
    <tableColumn id="4647" xr3:uid="{C3F1887E-2A07-47C8-AD57-8E39AF11092F}" name="Column4628"/>
    <tableColumn id="4648" xr3:uid="{38BF42C4-B240-4FCA-B411-3B4DCC011F70}" name="Column4629"/>
    <tableColumn id="4649" xr3:uid="{F7309480-B4B6-43FE-894D-56947FAD812F}" name="Column4630"/>
    <tableColumn id="4650" xr3:uid="{CC4CBA1B-4539-4D98-BDF2-1CD9A0CC590D}" name="Column4631"/>
    <tableColumn id="4651" xr3:uid="{9E456054-34BB-45F6-B5EE-2D5A11E9A851}" name="Column4632"/>
    <tableColumn id="4652" xr3:uid="{574480F3-6A1F-4BD6-B6D0-061C66EA229F}" name="Column4633"/>
    <tableColumn id="4653" xr3:uid="{1DDA9F0E-7195-480B-AD4C-310CDA734457}" name="Column4634"/>
    <tableColumn id="4654" xr3:uid="{82976CE0-3F17-4D62-AE13-50AA55ACFD6F}" name="Column4635"/>
    <tableColumn id="4655" xr3:uid="{6C57DE66-7D43-4737-A095-A0F6F35C5737}" name="Column4636"/>
    <tableColumn id="4656" xr3:uid="{84CD8533-28EA-42C8-B3DE-A3C03A5C6980}" name="Column4637"/>
    <tableColumn id="4657" xr3:uid="{362A5D5F-6CC6-4127-A3EC-BB629E175F88}" name="Column4638"/>
    <tableColumn id="4658" xr3:uid="{1FE549DC-8325-498F-BF40-7076F0CF33E4}" name="Column4639"/>
    <tableColumn id="4659" xr3:uid="{77574D9C-2353-4545-AE62-5C78EDEEB1A9}" name="Column4640"/>
    <tableColumn id="4660" xr3:uid="{2B3BD305-134E-44A9-88E1-051ABAFF0BD0}" name="Column4641"/>
    <tableColumn id="4661" xr3:uid="{7EC461C2-CE9D-4E5D-B49E-BDFEB7FF07D6}" name="Column4642"/>
    <tableColumn id="4662" xr3:uid="{931A7D69-1BE3-4357-9C31-7EE3DC4A9877}" name="Column4643"/>
    <tableColumn id="4663" xr3:uid="{54D2E5C2-D0CC-4B97-8223-7741F167658F}" name="Column4644"/>
    <tableColumn id="4664" xr3:uid="{F2DC64ED-A7DF-465B-B6A7-FECF51CCE62E}" name="Column4645"/>
    <tableColumn id="4665" xr3:uid="{34A12FA8-534C-449B-9C78-1B9E16586AEE}" name="Column4646"/>
    <tableColumn id="4666" xr3:uid="{E0E3DB80-4208-4738-A6AC-4811BB7D91AC}" name="Column4647"/>
    <tableColumn id="4667" xr3:uid="{7EF5378B-756D-4DFC-B558-894A3BF35AB2}" name="Column4648"/>
    <tableColumn id="4668" xr3:uid="{6325DE06-B568-450A-98C8-E2889704DC6A}" name="Column4649"/>
    <tableColumn id="4669" xr3:uid="{95010942-5624-43CE-B97F-F2B003955399}" name="Column4650"/>
    <tableColumn id="4670" xr3:uid="{6BF75709-0A63-48FA-A527-BEE67B04BF20}" name="Column4651"/>
    <tableColumn id="4671" xr3:uid="{E38B6820-CE4A-4474-ABF8-4282FFD83C41}" name="Column4652"/>
    <tableColumn id="4672" xr3:uid="{4790BDC8-828C-4F6F-A6C0-B9FD233E25DA}" name="Column4653"/>
    <tableColumn id="4673" xr3:uid="{B8657D18-0A1B-46C8-AE28-F5D42988E835}" name="Column4654"/>
    <tableColumn id="4674" xr3:uid="{36E4F44C-6265-4F88-B2AC-EFA79986D7A4}" name="Column4655"/>
    <tableColumn id="4675" xr3:uid="{D37A5724-5E71-45E6-B03C-533CB662CE77}" name="Column4656"/>
    <tableColumn id="4676" xr3:uid="{43164347-7B0A-4A36-AE23-5EA10394EACE}" name="Column4657"/>
    <tableColumn id="4677" xr3:uid="{0D97AF91-5DE7-4E75-A7E0-16D2B00A05AD}" name="Column4658"/>
    <tableColumn id="4678" xr3:uid="{EC4E732D-0440-4461-9DFD-72DF36496E8F}" name="Column4659"/>
    <tableColumn id="4679" xr3:uid="{274B8E9D-FA5F-47DC-AE63-A9DA3625E2EB}" name="Column4660"/>
    <tableColumn id="4680" xr3:uid="{C7D2E05D-60FD-4BDA-A1AA-4CBE31079959}" name="Column4661"/>
    <tableColumn id="4681" xr3:uid="{51706771-35AC-449B-9095-FA3DF8EF5AFC}" name="Column4662"/>
    <tableColumn id="4682" xr3:uid="{C2A041AA-7932-44E7-BB76-ACCF4A38ECDF}" name="Column4663"/>
    <tableColumn id="4683" xr3:uid="{95573962-0955-4FA9-A8A3-0544A1B47EC1}" name="Column4664"/>
    <tableColumn id="4684" xr3:uid="{652DF0F6-ECFA-49AD-809A-7B9112D0929C}" name="Column4665"/>
    <tableColumn id="4685" xr3:uid="{B654723C-DFAB-4C72-AE0F-FFCDAD048153}" name="Column4666"/>
    <tableColumn id="4686" xr3:uid="{D957C277-1D34-44FD-A8EC-C1C46DD736E7}" name="Column4667"/>
    <tableColumn id="4687" xr3:uid="{1CBAFD5A-0CA8-4A36-ABC8-04041FD52F65}" name="Column4668"/>
    <tableColumn id="4688" xr3:uid="{B3DE7D1D-0D2D-4935-B90C-77226C2052BA}" name="Column4669"/>
    <tableColumn id="4689" xr3:uid="{3D81570E-D7EF-4A51-BB82-C67F585CEEF0}" name="Column4670"/>
    <tableColumn id="4690" xr3:uid="{D1342B1C-58C8-4B03-8989-BFDC8B6A91FC}" name="Column4671"/>
    <tableColumn id="4691" xr3:uid="{AC44DA8D-7637-4EEE-B0E8-30CA43A0C349}" name="Column4672"/>
    <tableColumn id="4692" xr3:uid="{4B8BC03D-75F0-41B0-AD9D-9E791D02A900}" name="Column4673"/>
    <tableColumn id="4693" xr3:uid="{AB5C936E-A376-4402-BF44-3619E36A59E2}" name="Column4674"/>
    <tableColumn id="4694" xr3:uid="{68181B01-D015-467E-9A39-8837F5F6D015}" name="Column4675"/>
    <tableColumn id="4695" xr3:uid="{8149C5AA-EE8B-4D69-A983-A3278A8DF849}" name="Column4676"/>
    <tableColumn id="4696" xr3:uid="{EE81FCB6-F205-49B7-A88A-28C0E510B25F}" name="Column4677"/>
    <tableColumn id="4697" xr3:uid="{233AB040-2235-4595-82AA-1172FEF4B896}" name="Column4678"/>
    <tableColumn id="4698" xr3:uid="{4873D619-6C0F-463E-952C-7FAB7226C070}" name="Column4679"/>
    <tableColumn id="4699" xr3:uid="{72BB4E06-53D9-4CA8-8A24-06046031516E}" name="Column4680"/>
    <tableColumn id="4700" xr3:uid="{C1AC0169-B1EE-49E5-AFF4-9D96E9CF85E6}" name="Column4681"/>
    <tableColumn id="4701" xr3:uid="{851D152C-8A37-4608-B28A-B50A2D597B23}" name="Column4682"/>
    <tableColumn id="4702" xr3:uid="{3BEE59A0-DA2F-43D0-B192-6EDA6F266953}" name="Column4683"/>
    <tableColumn id="4703" xr3:uid="{D9FA542E-5245-49DD-B8F7-CD40C42B4D33}" name="Column4684"/>
    <tableColumn id="4704" xr3:uid="{FAECE390-A114-431C-8758-AC91181733BC}" name="Column4685"/>
    <tableColumn id="4705" xr3:uid="{EFC04EBE-C148-434B-8B35-431FCA0C5F47}" name="Column4686"/>
    <tableColumn id="4706" xr3:uid="{91C1F253-3CC6-4BF8-B013-81FFE8602A2E}" name="Column4687"/>
    <tableColumn id="4707" xr3:uid="{CB5FE12E-77A0-4FE1-A75B-19C0CD295FE0}" name="Column4688"/>
    <tableColumn id="4708" xr3:uid="{92FCC775-1F8A-4D92-88AB-A15AEFFD08D3}" name="Column4689"/>
    <tableColumn id="4709" xr3:uid="{9C19F5FA-3E0A-4041-A7B6-BB10645DBD0E}" name="Column4690"/>
    <tableColumn id="4710" xr3:uid="{910B3C71-9CA1-412E-8935-1156E3076B2E}" name="Column4691"/>
    <tableColumn id="4711" xr3:uid="{9CBEE8E7-85C8-427A-BABD-94E0314CD624}" name="Column4692"/>
    <tableColumn id="4712" xr3:uid="{C00267B0-890A-4898-BD90-D3F1ED060466}" name="Column4693"/>
    <tableColumn id="4713" xr3:uid="{67CB3E84-13A5-4D92-B4FF-1B585FD8F47D}" name="Column4694"/>
    <tableColumn id="4714" xr3:uid="{43C55DAE-E7E4-46B0-91D7-EA06FA051B52}" name="Column4695"/>
    <tableColumn id="4715" xr3:uid="{23B9EDBE-5903-42F2-94A7-6C1B5DDCB6B6}" name="Column4696"/>
    <tableColumn id="4716" xr3:uid="{44319292-E827-4A5E-B958-551884EB5EAE}" name="Column4697"/>
    <tableColumn id="4717" xr3:uid="{2D5D1004-2BE6-408F-95C1-0B8286E58C95}" name="Column4698"/>
    <tableColumn id="4718" xr3:uid="{52612A14-CBD5-4184-B50D-0A54F2633F54}" name="Column4699"/>
    <tableColumn id="4719" xr3:uid="{B5ED7E43-AB4F-4D7D-ADA4-F04D37C4F95A}" name="Column4700"/>
    <tableColumn id="4720" xr3:uid="{BBE1FFA1-D82D-44AC-A6C7-33A24355B9BA}" name="Column4701"/>
    <tableColumn id="4721" xr3:uid="{1AEF7832-9AFD-40AC-9C17-3034E1126C44}" name="Column4702"/>
    <tableColumn id="4722" xr3:uid="{C5771880-78B8-44C3-9DA7-7792541615FC}" name="Column4703"/>
    <tableColumn id="4723" xr3:uid="{D3476AC1-E03D-4DD4-AD76-CA0A4E927A39}" name="Column4704"/>
    <tableColumn id="4724" xr3:uid="{A9F81B6F-CB4A-4FA0-85FC-3B4FC57DEE8B}" name="Column4705"/>
    <tableColumn id="4725" xr3:uid="{AC237ED7-055E-4C88-9D1F-633EA70448C6}" name="Column4706"/>
    <tableColumn id="4726" xr3:uid="{B3A3D24C-F406-4BDD-8F8B-22519A92FBD6}" name="Column4707"/>
    <tableColumn id="4727" xr3:uid="{28C9A344-2DD8-4DA8-A697-E800AC2394D5}" name="Column4708"/>
    <tableColumn id="4728" xr3:uid="{09D1CD13-CF60-40A0-8CAD-1D91F2AF5612}" name="Column4709"/>
    <tableColumn id="4729" xr3:uid="{02B71067-E684-49D6-994C-BC17AE1FDC4D}" name="Column4710"/>
    <tableColumn id="4730" xr3:uid="{4C691924-7B8F-4FA7-8CD1-DBF1FD3F47E1}" name="Column4711"/>
    <tableColumn id="4731" xr3:uid="{6DE53774-2DF1-4B00-967C-F48E7EAE9B44}" name="Column4712"/>
    <tableColumn id="4732" xr3:uid="{40806096-1EF6-4174-A4B5-0B41950883B0}" name="Column4713"/>
    <tableColumn id="4733" xr3:uid="{A1AFDE74-E0EE-49D3-B4B5-5A041069C538}" name="Column4714"/>
    <tableColumn id="4734" xr3:uid="{EE2841BE-7F94-4254-90A1-023DF0586513}" name="Column4715"/>
    <tableColumn id="4735" xr3:uid="{0D916CF9-CBA2-444B-8FAB-292D2EC6E2E4}" name="Column4716"/>
    <tableColumn id="4736" xr3:uid="{CCD86F7E-202F-46D4-AFED-B6B0750B2294}" name="Column4717"/>
    <tableColumn id="4737" xr3:uid="{84C06F03-4C6B-444D-B07A-1ACF8AB64B8F}" name="Column4718"/>
    <tableColumn id="4738" xr3:uid="{0E0E6DC1-49B2-4D7D-B384-56351B8DC243}" name="Column4719"/>
    <tableColumn id="4739" xr3:uid="{3A326A23-B269-4D03-8D81-308BB95162D9}" name="Column4720"/>
    <tableColumn id="4740" xr3:uid="{AE229C64-8581-47E3-A9CC-14B373F5E5A3}" name="Column4721"/>
    <tableColumn id="4741" xr3:uid="{FB32C467-C10D-4C1B-8FE0-AAE23B5C6DF3}" name="Column4722"/>
    <tableColumn id="4742" xr3:uid="{0C4D4AE0-9495-4B38-8C85-350861B3D5E4}" name="Column4723"/>
    <tableColumn id="4743" xr3:uid="{950881FB-1E49-47A7-A66F-6BEE1DCDE305}" name="Column4724"/>
    <tableColumn id="4744" xr3:uid="{57A8CF26-9551-4963-B670-6F6B0C422F35}" name="Column4725"/>
    <tableColumn id="4745" xr3:uid="{F7730108-7EAB-4BD1-8C4A-D031AA75CFFD}" name="Column4726"/>
    <tableColumn id="4746" xr3:uid="{6D695001-386E-4C4F-B017-FE53937D6F05}" name="Column4727"/>
    <tableColumn id="4747" xr3:uid="{8321CB4C-F6B4-451A-9649-8A160CF46B95}" name="Column4728"/>
    <tableColumn id="4748" xr3:uid="{9744D4A6-FF33-46FF-93A3-EA572C8CB7DD}" name="Column4729"/>
    <tableColumn id="4749" xr3:uid="{9711A8C2-4FAA-4963-9FDC-FC3F697EC233}" name="Column4730"/>
    <tableColumn id="4750" xr3:uid="{DD824619-9614-4B89-984F-DB124381674B}" name="Column4731"/>
    <tableColumn id="4751" xr3:uid="{9F14F117-5A12-4BDF-8F4D-7A9354030D3B}" name="Column4732"/>
    <tableColumn id="4752" xr3:uid="{06EF344B-39C4-4CA3-A227-CC7E4A778BE9}" name="Column4733"/>
    <tableColumn id="4753" xr3:uid="{3252E412-62C0-40AE-9142-1512AB22F6D0}" name="Column4734"/>
    <tableColumn id="4754" xr3:uid="{C16789CB-CC68-48AB-A5EA-5E4DA208AD53}" name="Column4735"/>
    <tableColumn id="4755" xr3:uid="{D5F302EC-E325-46BB-BE69-F9D443293C9D}" name="Column4736"/>
    <tableColumn id="4756" xr3:uid="{58B7A99B-9A02-410E-B72B-6BF94C9E581D}" name="Column4737"/>
    <tableColumn id="4757" xr3:uid="{810336FE-8D66-4C8C-BA48-9FA147DFBE87}" name="Column4738"/>
    <tableColumn id="4758" xr3:uid="{550B956B-5A0D-4ECB-8EDC-898E53221363}" name="Column4739"/>
    <tableColumn id="4759" xr3:uid="{2F54FEA5-62A4-47F4-90EA-D39CC21CCBF6}" name="Column4740"/>
    <tableColumn id="4760" xr3:uid="{925F40A3-911B-4443-BBDA-271D0CB24271}" name="Column4741"/>
    <tableColumn id="4761" xr3:uid="{143666E7-5DC6-4D06-BD8F-D42D2340267A}" name="Column4742"/>
    <tableColumn id="4762" xr3:uid="{29FB91AB-723F-4E0D-A069-2CCE2FC56D32}" name="Column4743"/>
    <tableColumn id="4763" xr3:uid="{B82DDBC1-B395-47A1-891F-B86082BBE669}" name="Column4744"/>
    <tableColumn id="4764" xr3:uid="{A60DF890-E712-4799-B70C-BDB96A135005}" name="Column4745"/>
    <tableColumn id="4765" xr3:uid="{F3098343-2174-41CE-8A31-9E99E6DAC90A}" name="Column4746"/>
    <tableColumn id="4766" xr3:uid="{B17C9F7B-972E-4AD8-863A-E6205F38A076}" name="Column4747"/>
    <tableColumn id="4767" xr3:uid="{885576DA-EA9E-44FD-A0CC-4E1C04B982FD}" name="Column4748"/>
    <tableColumn id="4768" xr3:uid="{8F96161E-763E-4962-ABDF-ADB0FB3383DA}" name="Column4749"/>
    <tableColumn id="4769" xr3:uid="{606B271D-EF33-49D4-8F9F-82D1CDE4B24A}" name="Column4750"/>
    <tableColumn id="4770" xr3:uid="{6E5D207D-EAF2-4412-BCE1-5BC9455B0C11}" name="Column4751"/>
    <tableColumn id="4771" xr3:uid="{6B498D03-CE5B-4528-9EE5-4DD3A5EADB75}" name="Column4752"/>
    <tableColumn id="4772" xr3:uid="{A4E60B21-9B7E-437E-909A-EAD33DF50561}" name="Column4753"/>
    <tableColumn id="4773" xr3:uid="{A3BE8500-36E3-48D2-96E1-43A4EF45458B}" name="Column4754"/>
    <tableColumn id="4774" xr3:uid="{A549AFEC-DF02-4725-9402-E17240B1BF4F}" name="Column4755"/>
    <tableColumn id="4775" xr3:uid="{F230876E-A146-449D-94E0-74CE5DFD74F8}" name="Column4756"/>
    <tableColumn id="4776" xr3:uid="{32AE7D9E-A90C-4708-B936-F6983AFF6EF5}" name="Column4757"/>
    <tableColumn id="4777" xr3:uid="{2C9C91BA-FCD4-491B-8639-BC79F66BBCD9}" name="Column4758"/>
    <tableColumn id="4778" xr3:uid="{046EB20F-D6E2-4185-A91E-0E3A996D7BBF}" name="Column4759"/>
    <tableColumn id="4779" xr3:uid="{CB16A3B5-6FCB-4276-9E27-43EC4E20A525}" name="Column4760"/>
    <tableColumn id="4780" xr3:uid="{9569A125-0D88-49F2-A9C0-43673915F4C7}" name="Column4761"/>
    <tableColumn id="4781" xr3:uid="{6217DC75-6E52-4548-97ED-EB17A98B1C50}" name="Column4762"/>
    <tableColumn id="4782" xr3:uid="{7F33906A-6A3C-4DDF-8FAA-989A14FBCA34}" name="Column4763"/>
    <tableColumn id="4783" xr3:uid="{946AB0F3-1189-4F05-B46C-84C1D47E6163}" name="Column4764"/>
    <tableColumn id="4784" xr3:uid="{1A9050A7-3BA1-41A9-ADDB-1C54676BB18B}" name="Column4765"/>
    <tableColumn id="4785" xr3:uid="{D7B358E4-476B-4F19-94CC-252FC50BE8F8}" name="Column4766"/>
    <tableColumn id="4786" xr3:uid="{9F9FF03E-141B-4452-9A0F-D045C4EED0E3}" name="Column4767"/>
    <tableColumn id="4787" xr3:uid="{7EA2AC8C-A155-41F1-BEFB-0C68F1BC4126}" name="Column4768"/>
    <tableColumn id="4788" xr3:uid="{74FC46CE-0314-472B-959A-A1DF9A0F7903}" name="Column4769"/>
    <tableColumn id="4789" xr3:uid="{122D3785-2096-4D8D-9C9B-A5FFBFF84FDA}" name="Column4770"/>
    <tableColumn id="4790" xr3:uid="{57536EA0-AB36-4510-9483-72D9BA3009EB}" name="Column4771"/>
    <tableColumn id="4791" xr3:uid="{037D56E6-4D0F-42BA-9D11-467B737B76CE}" name="Column4772"/>
    <tableColumn id="4792" xr3:uid="{F0BD9362-131A-47E0-820C-41EFBDBC53BC}" name="Column4773"/>
    <tableColumn id="4793" xr3:uid="{61F6230D-1B6A-470A-B683-C6D24E215CFC}" name="Column4774"/>
    <tableColumn id="4794" xr3:uid="{7CB43340-87BA-4223-AE19-384CC98192BD}" name="Column4775"/>
    <tableColumn id="4795" xr3:uid="{B05F18F7-5BCF-40F5-A986-5D8D6EF22727}" name="Column4776"/>
    <tableColumn id="4796" xr3:uid="{C61ECE21-9029-404E-8192-C588CD29C821}" name="Column4777"/>
    <tableColumn id="4797" xr3:uid="{ADBA7310-9216-4D6A-8DEE-C1F9605AC7B8}" name="Column4778"/>
    <tableColumn id="4798" xr3:uid="{25DE44D5-2F7C-48E1-8B4F-DDE6E2EAA76E}" name="Column4779"/>
    <tableColumn id="4799" xr3:uid="{FD0D3527-57D1-43AA-B2D6-2FA022E4315B}" name="Column4780"/>
    <tableColumn id="4800" xr3:uid="{305DAB2A-AAA6-4439-9FC5-F21844B86F67}" name="Column4781"/>
    <tableColumn id="4801" xr3:uid="{0FCCD991-C428-475E-965E-1C101294E028}" name="Column4782"/>
    <tableColumn id="4802" xr3:uid="{ACAF7F6E-8C38-4FE6-BFB4-BEB788973BEA}" name="Column4783"/>
    <tableColumn id="4803" xr3:uid="{A2528115-78FC-408E-9EB0-7D7A2EAF6D39}" name="Column4784"/>
    <tableColumn id="4804" xr3:uid="{016172BC-1BBB-41AB-BE71-9537FA9A0208}" name="Column4785"/>
    <tableColumn id="4805" xr3:uid="{5040FBA9-6733-4FE8-9D3F-5CA67DBBD6A5}" name="Column4786"/>
    <tableColumn id="4806" xr3:uid="{18D9B954-68E9-46AE-9896-2B67620CB1B6}" name="Column4787"/>
    <tableColumn id="4807" xr3:uid="{11728A04-1F15-4231-B33F-25FCA5A5A2F0}" name="Column4788"/>
    <tableColumn id="4808" xr3:uid="{7B24E286-544E-40C9-B7BD-E8E7B123F685}" name="Column4789"/>
    <tableColumn id="4809" xr3:uid="{0D040195-17DB-4201-91EE-CA4928A59BE0}" name="Column4790"/>
    <tableColumn id="4810" xr3:uid="{490153CE-02F7-494F-A274-ABAA474BC052}" name="Column4791"/>
    <tableColumn id="4811" xr3:uid="{F06D1BBE-A6E6-4415-9725-59162EF59259}" name="Column4792"/>
    <tableColumn id="4812" xr3:uid="{FA460B81-AE6A-4120-9B91-8431F9462A18}" name="Column4793"/>
    <tableColumn id="4813" xr3:uid="{246FFD26-D959-470E-A8BC-0D7FA3398CE2}" name="Column4794"/>
    <tableColumn id="4814" xr3:uid="{0FFE390F-6343-4F76-AF27-64969D47E3A9}" name="Column4795"/>
    <tableColumn id="4815" xr3:uid="{AF4F6A06-D53E-4E21-AA6F-5E7CD8999CD1}" name="Column4796"/>
    <tableColumn id="4816" xr3:uid="{6C776E29-DF38-4780-814B-0079BC66F749}" name="Column4797"/>
    <tableColumn id="4817" xr3:uid="{A3C9C862-7D47-4A92-8C2D-1ED4B54511C5}" name="Column4798"/>
    <tableColumn id="4818" xr3:uid="{4E056F84-4A2F-45FA-ABF8-AFF8DFCE3E1D}" name="Column4799"/>
    <tableColumn id="4819" xr3:uid="{40423D95-BB84-42EA-A079-50927946CAA2}" name="Column4800"/>
    <tableColumn id="4820" xr3:uid="{5DDFF174-542F-4939-BD97-EDDF0973D693}" name="Column4801"/>
    <tableColumn id="4821" xr3:uid="{0EB2CCBB-79AE-42E3-A427-354D05A58052}" name="Column4802"/>
    <tableColumn id="4822" xr3:uid="{3AC9E677-CE7E-4184-BDBA-9A63FE04CAA7}" name="Column4803"/>
    <tableColumn id="4823" xr3:uid="{D22A062B-45B5-45B9-9805-C0D46178B791}" name="Column4804"/>
    <tableColumn id="4824" xr3:uid="{5B17FC11-B809-4E7D-94BF-6CFF888849CB}" name="Column4805"/>
    <tableColumn id="4825" xr3:uid="{8216C36D-1FA2-4468-9E69-022FB029359F}" name="Column4806"/>
    <tableColumn id="4826" xr3:uid="{E14BFDA6-1A60-438B-8FAF-90BF345DD99A}" name="Column4807"/>
    <tableColumn id="4827" xr3:uid="{9EF46DB4-4A58-4245-9973-559F77700203}" name="Column4808"/>
    <tableColumn id="4828" xr3:uid="{AAEB95DE-3585-4ED6-A89F-AB131507082A}" name="Column4809"/>
    <tableColumn id="4829" xr3:uid="{5ADAB07A-ACC9-45A2-A73E-9D0D2A8B825F}" name="Column4810"/>
    <tableColumn id="4830" xr3:uid="{A85AA084-7800-4D77-AF4A-C35FCA3C5636}" name="Column4811"/>
    <tableColumn id="4831" xr3:uid="{99B03884-237F-4B0F-B5AC-1DED9A6F9442}" name="Column4812"/>
    <tableColumn id="4832" xr3:uid="{3C48192A-729A-444E-8F36-E5BCDD86FACF}" name="Column4813"/>
    <tableColumn id="4833" xr3:uid="{EED33491-5C7D-4B2E-AD1F-DFB7BBF4337B}" name="Column4814"/>
    <tableColumn id="4834" xr3:uid="{ED5750CC-54A1-40C8-9918-8F98634DC167}" name="Column4815"/>
    <tableColumn id="4835" xr3:uid="{2DF3D4BF-A1DD-4764-8F77-F0741622FC5A}" name="Column4816"/>
    <tableColumn id="4836" xr3:uid="{C34B6733-1008-402F-B1A4-159A97783CBE}" name="Column4817"/>
    <tableColumn id="4837" xr3:uid="{984C624F-8817-4D6C-9694-1842F23DD1EA}" name="Column4818"/>
    <tableColumn id="4838" xr3:uid="{6ECA9D8F-76E4-4BFD-9EFE-26C78E55C9C8}" name="Column4819"/>
    <tableColumn id="4839" xr3:uid="{4793247B-83A8-4371-912D-DD3BC789F724}" name="Column4820"/>
    <tableColumn id="4840" xr3:uid="{C23ACA9D-9B1C-4735-AFEB-CCEB9F0ED4CF}" name="Column4821"/>
    <tableColumn id="4841" xr3:uid="{EEE6FD68-1354-4455-AC8E-D695335BE9E5}" name="Column4822"/>
    <tableColumn id="4842" xr3:uid="{F5CB3A3F-2C0F-44B7-BB03-9F474F7FAF17}" name="Column4823"/>
    <tableColumn id="4843" xr3:uid="{FC24E922-03CC-406D-8C12-6C35594E8FC7}" name="Column4824"/>
    <tableColumn id="4844" xr3:uid="{1DDAE46C-FC93-4F72-9A18-0B236546B013}" name="Column4825"/>
    <tableColumn id="4845" xr3:uid="{56E4D987-3A7C-4368-9357-34009C661B7A}" name="Column4826"/>
    <tableColumn id="4846" xr3:uid="{D3FF359F-FC85-4308-A6C4-06C020BC93DF}" name="Column4827"/>
    <tableColumn id="4847" xr3:uid="{DAC49652-7A5D-450C-B552-B4739278B0C3}" name="Column4828"/>
    <tableColumn id="4848" xr3:uid="{0A1A8898-D2A7-4F2B-9339-C4DC94450E7D}" name="Column4829"/>
    <tableColumn id="4849" xr3:uid="{5F97B1A3-1E12-44A0-B306-B2CE4FD1B1EA}" name="Column4830"/>
    <tableColumn id="4850" xr3:uid="{CFC1A486-5E61-4F3B-8796-82B52C6C3385}" name="Column4831"/>
    <tableColumn id="4851" xr3:uid="{47F972BB-8B77-4043-B691-2EECC96ADBE0}" name="Column4832"/>
    <tableColumn id="4852" xr3:uid="{64BC331E-2D7C-4BC5-8A04-66DD14E561F5}" name="Column4833"/>
    <tableColumn id="4853" xr3:uid="{7FE937B7-1C6A-4781-97F3-BE01E0E0AE45}" name="Column4834"/>
    <tableColumn id="4854" xr3:uid="{67A7DE1B-A791-4DBC-AEFB-5104E6A50BB6}" name="Column4835"/>
    <tableColumn id="4855" xr3:uid="{22E12E7E-6E31-4118-B48C-A2BCB46F1F83}" name="Column4836"/>
    <tableColumn id="4856" xr3:uid="{56F9E45C-202F-409A-AC7E-792824E019EF}" name="Column4837"/>
    <tableColumn id="4857" xr3:uid="{76EB834E-7544-4603-A7AF-D4B04B696F8D}" name="Column4838"/>
    <tableColumn id="4858" xr3:uid="{0B7CC563-DA68-4E0E-8CE5-FCC7C8E966A3}" name="Column4839"/>
    <tableColumn id="4859" xr3:uid="{AB1C3122-7D34-4252-BA88-5B1C5EAC19AA}" name="Column4840"/>
    <tableColumn id="4860" xr3:uid="{CEB1611C-25D3-4789-B9DF-6B12A9C73781}" name="Column4841"/>
    <tableColumn id="4861" xr3:uid="{23C8BEDD-5D2D-4A6B-A611-968426253345}" name="Column4842"/>
    <tableColumn id="4862" xr3:uid="{C811B989-51BE-40D0-958E-3D03790C300B}" name="Column4843"/>
    <tableColumn id="4863" xr3:uid="{319A26F5-D57F-4215-895A-277D36BADFD5}" name="Column4844"/>
    <tableColumn id="4864" xr3:uid="{ED88E9EA-1BFF-4B3C-B203-15CD5DBDA114}" name="Column4845"/>
    <tableColumn id="4865" xr3:uid="{2E981559-73BB-4A1A-AF4A-395F2C055AEF}" name="Column4846"/>
    <tableColumn id="4866" xr3:uid="{BB9562A4-F519-40FD-9176-847434F9B747}" name="Column4847"/>
    <tableColumn id="4867" xr3:uid="{B88C92A1-A5B1-4C93-9DE9-733E64DB2397}" name="Column4848"/>
    <tableColumn id="4868" xr3:uid="{40119429-1EE3-482B-BD81-0F70C6BCD0A6}" name="Column4849"/>
    <tableColumn id="4869" xr3:uid="{AAF14410-92A9-499B-85E7-CB9611BEB888}" name="Column4850"/>
    <tableColumn id="4870" xr3:uid="{18936866-9079-42F5-BF9B-F4F397A6478C}" name="Column4851"/>
    <tableColumn id="4871" xr3:uid="{12B8E8D5-18D0-4EDE-951B-9A587B4552C1}" name="Column4852"/>
    <tableColumn id="4872" xr3:uid="{07B6A4B4-43E1-445F-8F3F-E8B074EE35A4}" name="Column4853"/>
    <tableColumn id="4873" xr3:uid="{112627E9-4385-4073-BB3E-C5844CBC8476}" name="Column4854"/>
    <tableColumn id="4874" xr3:uid="{8E872A61-1C84-4B77-91C0-C0E8E94B02E0}" name="Column4855"/>
    <tableColumn id="4875" xr3:uid="{E8E3BE45-F7FB-415F-A5A5-4CED1DBE7280}" name="Column4856"/>
    <tableColumn id="4876" xr3:uid="{BD83031E-4198-4D6A-90AB-7D2FF688EBBD}" name="Column4857"/>
    <tableColumn id="4877" xr3:uid="{C1F17C1E-9E55-459E-B1F5-A2F1AF8114C2}" name="Column4858"/>
    <tableColumn id="4878" xr3:uid="{95C2B2A1-2FF9-4023-A239-F660F33D4E31}" name="Column4859"/>
    <tableColumn id="4879" xr3:uid="{BD7B8ED8-1B4B-4C3D-8E8D-C131E43E710C}" name="Column4860"/>
    <tableColumn id="4880" xr3:uid="{08BCE029-77CC-4639-ADF1-06198EDAC5CF}" name="Column4861"/>
    <tableColumn id="4881" xr3:uid="{5836DBC0-85A6-431D-A45E-E2B5CB7B902A}" name="Column4862"/>
    <tableColumn id="4882" xr3:uid="{247369C1-8455-4C64-8053-77800C6785B8}" name="Column4863"/>
    <tableColumn id="4883" xr3:uid="{D8B1A76B-CE62-451A-9305-B74A2CCC0BDE}" name="Column4864"/>
    <tableColumn id="4884" xr3:uid="{289EB7BA-EB12-488C-B20B-12180B51A4C4}" name="Column4865"/>
    <tableColumn id="4885" xr3:uid="{2F9EE8A4-EE1F-4F7A-9B6A-769832CA232C}" name="Column4866"/>
    <tableColumn id="4886" xr3:uid="{5CB37935-86E4-40DC-9760-392A9FF51976}" name="Column4867"/>
    <tableColumn id="4887" xr3:uid="{7C8E37A3-2DF1-494D-B929-0476992C8408}" name="Column4868"/>
    <tableColumn id="4888" xr3:uid="{3CE4DBA8-7355-44ED-B9D5-4F29A4510CAF}" name="Column4869"/>
    <tableColumn id="4889" xr3:uid="{659358FD-DCB2-44B1-85DF-B089AD8E1471}" name="Column4870"/>
    <tableColumn id="4890" xr3:uid="{271F73BA-2F2A-4A4D-B0ED-1518E27A594F}" name="Column4871"/>
    <tableColumn id="4891" xr3:uid="{C56CFD61-5A34-41C5-AB04-7D6882A2EDA8}" name="Column4872"/>
    <tableColumn id="4892" xr3:uid="{FAF03D75-5395-40DC-92EF-86A4DA6FBEA4}" name="Column4873"/>
    <tableColumn id="4893" xr3:uid="{D7E39D62-E005-4FE7-87CA-510B96060F50}" name="Column4874"/>
    <tableColumn id="4894" xr3:uid="{2BCA72D3-1795-48A9-BE99-3071CE36E2FD}" name="Column4875"/>
    <tableColumn id="4895" xr3:uid="{F26C486E-3700-47AB-9360-BF73E4783698}" name="Column4876"/>
    <tableColumn id="4896" xr3:uid="{47FF7CCC-B0BA-4413-A167-E055B7D861F4}" name="Column4877"/>
    <tableColumn id="4897" xr3:uid="{1700B650-8E9E-4082-96CD-25C0A3B37633}" name="Column4878"/>
    <tableColumn id="4898" xr3:uid="{75403C87-FD7D-4ED7-9F7E-791F3C38F1FC}" name="Column4879"/>
    <tableColumn id="4899" xr3:uid="{EBADB626-CB13-49E9-B8CE-21EE68D847A0}" name="Column4880"/>
    <tableColumn id="4900" xr3:uid="{6DBE4074-0C64-4A7D-AF58-E1994580B8CC}" name="Column4881"/>
    <tableColumn id="4901" xr3:uid="{DFA5BC65-F34F-475D-8DF6-6FD51107D9CA}" name="Column4882"/>
    <tableColumn id="4902" xr3:uid="{94BBA76C-55BA-41B9-A995-4A46C60915B5}" name="Column4883"/>
    <tableColumn id="4903" xr3:uid="{FD202976-92B2-400B-9D39-45345AA2D684}" name="Column4884"/>
    <tableColumn id="4904" xr3:uid="{D716695E-1696-4FB8-9B8C-10C93DD3CE6C}" name="Column4885"/>
    <tableColumn id="4905" xr3:uid="{D7F26108-A863-4BBD-9474-EAF9FD730384}" name="Column4886"/>
    <tableColumn id="4906" xr3:uid="{ED84BA9C-692C-4BC5-A6F1-34D900816FFC}" name="Column4887"/>
    <tableColumn id="4907" xr3:uid="{07FE0228-EEAB-47F2-B752-32DA10F04595}" name="Column4888"/>
    <tableColumn id="4908" xr3:uid="{EFD9EAB2-8231-4627-8088-4DFA12BD7625}" name="Column4889"/>
    <tableColumn id="4909" xr3:uid="{004B6C28-485D-49E9-8691-A3C98FD1B179}" name="Column4890"/>
    <tableColumn id="4910" xr3:uid="{8908397C-3254-486A-8CF7-B6C9C6771C7D}" name="Column4891"/>
    <tableColumn id="4911" xr3:uid="{BF5066AF-C0F1-4DB0-808C-7A9CE51A6704}" name="Column4892"/>
    <tableColumn id="4912" xr3:uid="{459297CF-A5EC-4373-A393-80E9E18A36C5}" name="Column4893"/>
    <tableColumn id="4913" xr3:uid="{B6964308-E1A5-4496-BEE0-B69D171FA4C0}" name="Column4894"/>
    <tableColumn id="4914" xr3:uid="{35459A07-1069-460B-94F7-AFD0773F037C}" name="Column4895"/>
    <tableColumn id="4915" xr3:uid="{3CB8009A-499C-4E5C-9E84-D544AF30BC38}" name="Column4896"/>
    <tableColumn id="4916" xr3:uid="{A5A4C6FD-270C-4676-BB8B-82DC88BFC8A0}" name="Column4897"/>
    <tableColumn id="4917" xr3:uid="{B24900E4-B7D5-4D93-B4FF-94EAEC6D4C56}" name="Column4898"/>
    <tableColumn id="4918" xr3:uid="{38D6BB31-D587-41AD-A69D-E37A20B3FDA2}" name="Column4899"/>
    <tableColumn id="4919" xr3:uid="{E7000D39-8C01-464C-B063-A4FF77BA741F}" name="Column4900"/>
    <tableColumn id="4920" xr3:uid="{4A0CBC16-F4F2-4492-8AAE-76AD0F22BE8F}" name="Column4901"/>
    <tableColumn id="4921" xr3:uid="{05897665-7EF5-4723-9821-CD3373ED028A}" name="Column4902"/>
    <tableColumn id="4922" xr3:uid="{953B1730-F2D0-4967-A6F4-E789101F5566}" name="Column4903"/>
    <tableColumn id="4923" xr3:uid="{03C2C1B0-4A51-44F5-BB73-9948D544F036}" name="Column4904"/>
    <tableColumn id="4924" xr3:uid="{CFD2F36A-BDEC-4339-8CAA-05E14D9F557A}" name="Column4905"/>
    <tableColumn id="4925" xr3:uid="{B96469EB-AA08-40A4-AB81-0AB748625EB1}" name="Column4906"/>
    <tableColumn id="4926" xr3:uid="{DDD7E522-F38A-4900-83B9-E5B9C3898B45}" name="Column4907"/>
    <tableColumn id="4927" xr3:uid="{8F5A897F-5771-40F3-BFA4-9ED23DDAE617}" name="Column4908"/>
    <tableColumn id="4928" xr3:uid="{D576C5CC-F0E8-4507-827B-C19E832899C5}" name="Column4909"/>
    <tableColumn id="4929" xr3:uid="{992C52A4-BD5E-4EE2-8E35-12AE36A37153}" name="Column4910"/>
    <tableColumn id="4930" xr3:uid="{AD404165-7F6A-4477-921D-0FC5DCAB209F}" name="Column4911"/>
    <tableColumn id="4931" xr3:uid="{4D7D184E-058F-4DE1-96C1-88322D6854AC}" name="Column4912"/>
    <tableColumn id="4932" xr3:uid="{930938ED-7D26-46A5-B1A4-5F16DF357472}" name="Column4913"/>
    <tableColumn id="4933" xr3:uid="{2ECA8F1F-7D1C-47DE-A4B2-EC211D7195D5}" name="Column4914"/>
    <tableColumn id="4934" xr3:uid="{ABF1A580-3C66-4A07-9F88-FB7082BCEF7C}" name="Column4915"/>
    <tableColumn id="4935" xr3:uid="{FA57CA7A-8DD4-4F6B-9592-BBBFD4279269}" name="Column4916"/>
    <tableColumn id="4936" xr3:uid="{372AE4AB-5EED-44A2-9FC7-23D62A3C20DA}" name="Column4917"/>
    <tableColumn id="4937" xr3:uid="{A46D141A-D5DA-481E-9B14-184E7ECF3B1D}" name="Column4918"/>
    <tableColumn id="4938" xr3:uid="{6D5EF397-8166-4B8B-8B62-8825D7CF6370}" name="Column4919"/>
    <tableColumn id="4939" xr3:uid="{EB68550F-4ED9-4274-A4DC-2D7C95E9DB5B}" name="Column4920"/>
    <tableColumn id="4940" xr3:uid="{323A116B-41DB-4BB5-8BD9-AA266A1D4931}" name="Column4921"/>
    <tableColumn id="4941" xr3:uid="{06196934-16EB-4CE5-B0BD-E98DF183FC40}" name="Column4922"/>
    <tableColumn id="4942" xr3:uid="{1D3DEC0C-419B-4909-9EBA-00CBA6196211}" name="Column4923"/>
    <tableColumn id="4943" xr3:uid="{D94D38D7-0038-49E4-BEA9-3B5F4BDB2081}" name="Column4924"/>
    <tableColumn id="4944" xr3:uid="{39CA1309-9EB4-47EF-8258-384F7A385766}" name="Column4925"/>
    <tableColumn id="4945" xr3:uid="{F69876DA-21F8-4AA7-B77B-F967CB25B3B8}" name="Column4926"/>
    <tableColumn id="4946" xr3:uid="{C172A5A9-EA28-4EEE-8FCB-D96B40539DF3}" name="Column4927"/>
    <tableColumn id="4947" xr3:uid="{49E3301C-1C9B-4D36-9077-45CE8CAB779F}" name="Column4928"/>
    <tableColumn id="4948" xr3:uid="{27398C8A-D094-414A-A56F-3FB1141D4EDC}" name="Column4929"/>
    <tableColumn id="4949" xr3:uid="{798DE218-120C-4017-B30C-15E7B74B8AB5}" name="Column4930"/>
    <tableColumn id="4950" xr3:uid="{75AD45C5-FB97-4D29-96EF-A2783F5A7991}" name="Column4931"/>
    <tableColumn id="4951" xr3:uid="{FFE317DE-8CDD-42A3-9042-F7A03A1F0684}" name="Column4932"/>
    <tableColumn id="4952" xr3:uid="{0D11E332-7563-47B6-A724-AD3B6CC01A8B}" name="Column4933"/>
    <tableColumn id="4953" xr3:uid="{C68FAC51-7ED2-4A91-B9A8-6D296535C8E0}" name="Column4934"/>
    <tableColumn id="4954" xr3:uid="{FD54B5D5-621A-42E6-8EF1-D20613AB76FE}" name="Column4935"/>
    <tableColumn id="4955" xr3:uid="{D4D0A1EB-0C35-4BD9-BD27-06794A83636B}" name="Column4936"/>
    <tableColumn id="4956" xr3:uid="{3D835525-733C-4454-B7C1-88610247E19B}" name="Column4937"/>
    <tableColumn id="4957" xr3:uid="{67FF4001-A710-40A1-9F58-117E94137A25}" name="Column4938"/>
    <tableColumn id="4958" xr3:uid="{05BBE0E2-0472-4E06-B3AE-987EF323F322}" name="Column4939"/>
    <tableColumn id="4959" xr3:uid="{B61D7C15-0F41-4AB7-9521-F8AF0C88F4E9}" name="Column4940"/>
    <tableColumn id="4960" xr3:uid="{C31CB7D6-2982-43E4-9048-8A36AB165D6C}" name="Column4941"/>
    <tableColumn id="4961" xr3:uid="{DCF1ABB7-240E-46D4-8753-93FE8FCC87CA}" name="Column4942"/>
    <tableColumn id="4962" xr3:uid="{B42EB5A3-FDB8-4D09-B61F-D6FDEFFF84F1}" name="Column4943"/>
    <tableColumn id="4963" xr3:uid="{A84AF22B-FB04-45F0-AAAF-847CBDBC0CA1}" name="Column4944"/>
    <tableColumn id="4964" xr3:uid="{E90D7ABB-86F2-4646-B4DB-33C6A4578798}" name="Column4945"/>
    <tableColumn id="4965" xr3:uid="{F4978370-C4D8-4120-9077-C314D29AC99F}" name="Column4946"/>
    <tableColumn id="4966" xr3:uid="{3778CDDE-1541-4756-9E66-763591F837E6}" name="Column4947"/>
    <tableColumn id="4967" xr3:uid="{01464E47-2E86-497D-A554-002CED894D4C}" name="Column4948"/>
    <tableColumn id="4968" xr3:uid="{BD23E61E-7258-428E-964B-4A5919403A22}" name="Column4949"/>
    <tableColumn id="4969" xr3:uid="{065958B8-7F80-46D0-AC68-AF1A18D72B11}" name="Column4950"/>
    <tableColumn id="4970" xr3:uid="{AB2115F4-73ED-4EA4-A0CB-49148025A0E8}" name="Column4951"/>
    <tableColumn id="4971" xr3:uid="{5310F679-B52A-461C-B07D-76615565B790}" name="Column4952"/>
    <tableColumn id="4972" xr3:uid="{A5388719-5181-4371-9646-ECC8DDB4DA8E}" name="Column4953"/>
    <tableColumn id="4973" xr3:uid="{A40598D2-1D2B-4ABA-9F39-9195E887BCEC}" name="Column4954"/>
    <tableColumn id="4974" xr3:uid="{F365C305-657E-4D3F-A0F9-9F353BCB2BEE}" name="Column4955"/>
    <tableColumn id="4975" xr3:uid="{F2F21F01-DF0D-4FC4-A566-C2BCF81EED0E}" name="Column4956"/>
    <tableColumn id="4976" xr3:uid="{F7B598A3-F1F5-4C50-92EA-0512AD106975}" name="Column4957"/>
    <tableColumn id="4977" xr3:uid="{C2B5BF75-DA13-4E84-9FA2-6E4368D1C276}" name="Column4958"/>
    <tableColumn id="4978" xr3:uid="{5C306F50-1FCA-4E94-A643-CC5B4461F4B8}" name="Column4959"/>
    <tableColumn id="4979" xr3:uid="{C60B626B-C102-4DA4-855C-0AB8321001BE}" name="Column4960"/>
    <tableColumn id="4980" xr3:uid="{AFDA88E4-7889-4AF4-8F7E-19007A82603B}" name="Column4961"/>
    <tableColumn id="4981" xr3:uid="{457D7E75-0E53-4153-A36D-E0AAB75547BE}" name="Column4962"/>
    <tableColumn id="4982" xr3:uid="{41DB6D21-0CBA-4DFD-9D71-8A640525878F}" name="Column4963"/>
    <tableColumn id="4983" xr3:uid="{3B981D31-0965-47C4-A24E-D6D5F757A17F}" name="Column4964"/>
    <tableColumn id="4984" xr3:uid="{DFAC056F-1EC9-44D1-A409-A8E383806063}" name="Column4965"/>
    <tableColumn id="4985" xr3:uid="{FB96F8A7-7B9C-4180-8769-4570815BAE5D}" name="Column4966"/>
    <tableColumn id="4986" xr3:uid="{1C42C367-9325-41F5-A75C-73985FD4A21F}" name="Column4967"/>
    <tableColumn id="4987" xr3:uid="{4847FC1B-4AD2-4768-A6B4-46FE5658DEC6}" name="Column4968"/>
    <tableColumn id="4988" xr3:uid="{BCDAA603-7094-45B5-895C-93FA30DBE276}" name="Column4969"/>
    <tableColumn id="4989" xr3:uid="{4C459B8C-A656-4A9B-94D1-DB9FB30420E5}" name="Column4970"/>
    <tableColumn id="4990" xr3:uid="{8CCA9D99-600A-4FBA-A747-56095119B24F}" name="Column4971"/>
    <tableColumn id="4991" xr3:uid="{BCD7A305-5FF2-44B7-8DFD-969AF717CE27}" name="Column4972"/>
    <tableColumn id="4992" xr3:uid="{21C3F5B9-61E5-4FA1-8475-0E3CFEAE0058}" name="Column4973"/>
    <tableColumn id="4993" xr3:uid="{46C1B92B-6977-4B46-901D-EF34E4C60B41}" name="Column4974"/>
    <tableColumn id="4994" xr3:uid="{B70F94AA-3DE1-4F33-9D1D-92049FA3368F}" name="Column4975"/>
    <tableColumn id="4995" xr3:uid="{11A393DA-A0D7-4154-9219-B67FF658B670}" name="Column4976"/>
    <tableColumn id="4996" xr3:uid="{08402987-1F18-4E54-BA5E-CB306DF231E3}" name="Column4977"/>
    <tableColumn id="4997" xr3:uid="{AD7E9D11-8E76-42AA-9C70-73CFEA701024}" name="Column4978"/>
    <tableColumn id="4998" xr3:uid="{510E1EA7-1BE4-42B2-9295-C638A315FC59}" name="Column4979"/>
    <tableColumn id="4999" xr3:uid="{14BDA046-96F8-4E2C-A9CC-8E8A0158027F}" name="Column4980"/>
    <tableColumn id="5000" xr3:uid="{BE9BEFE6-7142-4FF5-B4C2-3E56EC0A411B}" name="Column4981"/>
    <tableColumn id="5001" xr3:uid="{A5E43B1D-E17F-400C-BFD2-E72313EA82BA}" name="Column4982"/>
    <tableColumn id="5002" xr3:uid="{64EF702E-F81F-4633-8387-FBDFBE9AFC17}" name="Column4983"/>
    <tableColumn id="5003" xr3:uid="{1E93F37A-8DF8-42B3-90D9-DA48201A7FE3}" name="Column4984"/>
    <tableColumn id="5004" xr3:uid="{8A159AFA-164C-4415-ACD0-B37D177AFD70}" name="Column4985"/>
    <tableColumn id="5005" xr3:uid="{0C2940CE-1ABA-4FFB-9D2B-E6146A3B08B3}" name="Column4986"/>
    <tableColumn id="5006" xr3:uid="{257C49CE-827F-46EA-8A7E-06CEDE04D327}" name="Column4987"/>
    <tableColumn id="5007" xr3:uid="{2EE85F8A-43A9-459F-AA2D-5DF0BF0712AF}" name="Column4988"/>
    <tableColumn id="5008" xr3:uid="{95A4F927-F1F7-492F-9E0E-A39195D0CB37}" name="Column4989"/>
    <tableColumn id="5009" xr3:uid="{8D3BC7DE-268F-494B-A2D0-30FA00324276}" name="Column4990"/>
    <tableColumn id="5010" xr3:uid="{C2426A2F-64DC-4B8B-AE7F-F4343DAE3CEF}" name="Column4991"/>
    <tableColumn id="5011" xr3:uid="{976A01FF-A1C4-4AEF-831E-60E84A2E47F9}" name="Column4992"/>
    <tableColumn id="5012" xr3:uid="{EFFAE942-1513-48EB-A44C-D7F826F14D1E}" name="Column4993"/>
    <tableColumn id="5013" xr3:uid="{1F2D0FC5-DA81-4846-93E3-3EAF89B027D7}" name="Column4994"/>
    <tableColumn id="5014" xr3:uid="{9E1484D4-8B19-410A-B686-7ACCB6D60FC0}" name="Column4995"/>
    <tableColumn id="5015" xr3:uid="{6346C3E7-5308-4091-B8F7-B435B069C0C4}" name="Column4996"/>
    <tableColumn id="5016" xr3:uid="{6A00D37C-770D-44FF-96ED-D3DBD8AAB49C}" name="Column4997"/>
    <tableColumn id="5017" xr3:uid="{85218377-03CC-473C-8B38-6B4A7EF47055}" name="Column4998"/>
    <tableColumn id="5018" xr3:uid="{BD7C4E99-B036-4AF1-9A7C-79D7A0F68151}" name="Column4999"/>
    <tableColumn id="5019" xr3:uid="{76A9F8E0-A806-4C70-B9A7-5A2A9164050F}" name="Column5000"/>
    <tableColumn id="5020" xr3:uid="{1FA36C32-46AF-41BF-BA6F-DDE303B1104E}" name="Column5001"/>
    <tableColumn id="5021" xr3:uid="{75131018-4725-42E2-9651-8DDEEF8FD2B9}" name="Column5002"/>
    <tableColumn id="5022" xr3:uid="{81DE0B13-9995-4FB4-A0E6-F986FF3979AB}" name="Column5003"/>
    <tableColumn id="5023" xr3:uid="{6F820EB6-5889-4E32-90BC-60CB68ED3000}" name="Column5004"/>
    <tableColumn id="5024" xr3:uid="{81E3D73B-7EFF-4E4E-98E7-D7F5BAF248A6}" name="Column5005"/>
    <tableColumn id="5025" xr3:uid="{744AD962-E03A-4C16-9409-78D2891B59AA}" name="Column5006"/>
    <tableColumn id="5026" xr3:uid="{7B2F5E19-190D-465F-9CDB-E401FE9C2D36}" name="Column5007"/>
    <tableColumn id="5027" xr3:uid="{17C02EC0-2C8A-41C5-A984-9A14DB787D7A}" name="Column5008"/>
    <tableColumn id="5028" xr3:uid="{B319F2F7-89B5-4C05-A7C0-DC20DF63224D}" name="Column5009"/>
    <tableColumn id="5029" xr3:uid="{42F25025-B604-40BD-8C87-9A70DA4B7EA7}" name="Column5010"/>
    <tableColumn id="5030" xr3:uid="{69D8C713-7274-4826-9458-22ABE9CBC4F0}" name="Column5011"/>
    <tableColumn id="5031" xr3:uid="{A3C11576-D1C9-4E8A-AB8A-259847F1199D}" name="Column5012"/>
    <tableColumn id="5032" xr3:uid="{87936AD1-1FA9-45CF-9322-06D2871B91EB}" name="Column5013"/>
    <tableColumn id="5033" xr3:uid="{EE473661-D612-42D9-9AAA-3019869D871A}" name="Column5014"/>
    <tableColumn id="5034" xr3:uid="{06ACC47C-C8EE-48BD-B9DF-8A1B440F5F68}" name="Column5015"/>
    <tableColumn id="5035" xr3:uid="{FC33985E-8826-48D2-B1FF-594E7E3F5F21}" name="Column5016"/>
    <tableColumn id="5036" xr3:uid="{AD354C69-3ED3-4AD0-A9C4-4938FAB03DB6}" name="Column5017"/>
    <tableColumn id="5037" xr3:uid="{9DB8EFEF-4763-44F5-B8C6-BB829193C52F}" name="Column5018"/>
    <tableColumn id="5038" xr3:uid="{CCFB84ED-FBBE-4192-8F2F-02D6E2F8CD10}" name="Column5019"/>
    <tableColumn id="5039" xr3:uid="{7044AA95-9FF0-431F-9E33-309C99D486A9}" name="Column5020"/>
    <tableColumn id="5040" xr3:uid="{5F55571E-467F-45A4-87FE-EE31B8E2BC02}" name="Column5021"/>
    <tableColumn id="5041" xr3:uid="{DE4A03FB-53B0-478D-872C-32781545885D}" name="Column5022"/>
    <tableColumn id="5042" xr3:uid="{42B9A607-8145-43DB-A6E4-79C014C668E2}" name="Column5023"/>
    <tableColumn id="5043" xr3:uid="{3A0C95D2-8D96-4144-81F1-65C3074737CE}" name="Column5024"/>
    <tableColumn id="5044" xr3:uid="{6F6C2D33-29BA-433F-9250-D6195FE94CE6}" name="Column5025"/>
    <tableColumn id="5045" xr3:uid="{23D2A31E-ED1F-47FB-81B2-55320327C7BE}" name="Column5026"/>
    <tableColumn id="5046" xr3:uid="{56F4241F-2957-4B8B-8BF3-FBC906B76444}" name="Column5027"/>
    <tableColumn id="5047" xr3:uid="{83D433AA-018B-4359-8C81-50D34CDF1FF3}" name="Column5028"/>
    <tableColumn id="5048" xr3:uid="{B14F09D8-32F1-47D4-97AE-92ABA29DEE91}" name="Column5029"/>
    <tableColumn id="5049" xr3:uid="{18F4DA6F-60B1-4691-874C-E2A9DE810156}" name="Column5030"/>
    <tableColumn id="5050" xr3:uid="{3EE8908F-AAA5-4F56-AB29-DDEC615E1422}" name="Column5031"/>
    <tableColumn id="5051" xr3:uid="{CAF50D3B-0465-4326-B3C1-20B57308D7C7}" name="Column5032"/>
    <tableColumn id="5052" xr3:uid="{19A4BBF5-B8A5-477F-BBCB-3EC8D2C38DFC}" name="Column5033"/>
    <tableColumn id="5053" xr3:uid="{4E08CF6E-527E-4D4B-BA46-1B073F68591A}" name="Column5034"/>
    <tableColumn id="5054" xr3:uid="{85F3F95F-61CF-479E-BFC7-1F4BF75E0BC1}" name="Column5035"/>
    <tableColumn id="5055" xr3:uid="{808F95A5-93EC-4E26-8B56-323E9C1F846F}" name="Column5036"/>
    <tableColumn id="5056" xr3:uid="{60A5B288-72EE-4FD8-AAA1-73D16C8D1A6B}" name="Column5037"/>
    <tableColumn id="5057" xr3:uid="{41FAAA3B-AE4C-4C82-A88E-FF229D369C0C}" name="Column5038"/>
    <tableColumn id="5058" xr3:uid="{C6212429-8281-4B30-8416-50BFA69EEF76}" name="Column5039"/>
    <tableColumn id="5059" xr3:uid="{F28923D4-386E-433C-9294-A7D47ECB26CD}" name="Column5040"/>
    <tableColumn id="5060" xr3:uid="{37458B88-F6BC-47A1-B11C-FA49A4A2C622}" name="Column5041"/>
    <tableColumn id="5061" xr3:uid="{986A44CD-9023-45B1-8A27-AFE79F19E829}" name="Column5042"/>
    <tableColumn id="5062" xr3:uid="{9344FBFC-3A92-4ECC-8EC5-41AC659B7294}" name="Column5043"/>
    <tableColumn id="5063" xr3:uid="{7AE9075A-F616-4ACF-B6F6-D4A3BCCC9BF6}" name="Column5044"/>
    <tableColumn id="5064" xr3:uid="{20D03060-667A-47B5-8573-FDC1B76D725A}" name="Column5045"/>
    <tableColumn id="5065" xr3:uid="{2ED0F596-DEDA-41BE-AD7F-4F0E14F3A48D}" name="Column5046"/>
    <tableColumn id="5066" xr3:uid="{451DEAEA-6D5D-4344-B45B-8EE67A92CFCA}" name="Column5047"/>
    <tableColumn id="5067" xr3:uid="{6887741E-4361-4439-AEAE-485462F64B0B}" name="Column5048"/>
    <tableColumn id="5068" xr3:uid="{B270688C-FAC7-439D-B590-B966A9F364B5}" name="Column5049"/>
    <tableColumn id="5069" xr3:uid="{6842C77F-B38C-4F54-A33D-5AE10497300F}" name="Column5050"/>
    <tableColumn id="5070" xr3:uid="{9226CA19-9F78-4A75-9DC3-AF83DBF79411}" name="Column5051"/>
    <tableColumn id="5071" xr3:uid="{F6F93855-1556-427F-957B-C36C4740750C}" name="Column5052"/>
    <tableColumn id="5072" xr3:uid="{441FB857-545C-453F-BDEC-8F23C461A12B}" name="Column5053"/>
    <tableColumn id="5073" xr3:uid="{CA9FD148-FABC-4A6F-9954-D5B027BEAD04}" name="Column5054"/>
    <tableColumn id="5074" xr3:uid="{65C06C77-898E-4E9C-BA44-22B134BE921E}" name="Column5055"/>
    <tableColumn id="5075" xr3:uid="{BAB697F2-0E90-4049-A769-65AD14B62911}" name="Column5056"/>
    <tableColumn id="5076" xr3:uid="{7F7F1F24-C52F-4039-82D5-5CCEBDE78CAE}" name="Column5057"/>
    <tableColumn id="5077" xr3:uid="{9F29A825-CC18-4647-ABB6-12267B0A5812}" name="Column5058"/>
    <tableColumn id="5078" xr3:uid="{9F3D327A-2F71-417D-AC70-37A10681B3B8}" name="Column5059"/>
    <tableColumn id="5079" xr3:uid="{0C3D1FAF-8C4E-4DD7-8FED-AD85EE3A71E9}" name="Column5060"/>
    <tableColumn id="5080" xr3:uid="{33E24366-7952-49C2-B66D-1F8DF2DB0F36}" name="Column5061"/>
    <tableColumn id="5081" xr3:uid="{24920DD4-4D0D-450F-9676-850A2C4D509A}" name="Column5062"/>
    <tableColumn id="5082" xr3:uid="{01ACE2B5-F9E6-47A3-8005-37F1E213B0BD}" name="Column5063"/>
    <tableColumn id="5083" xr3:uid="{63203132-763D-472D-8E4E-857FD9D1B81D}" name="Column5064"/>
    <tableColumn id="5084" xr3:uid="{7F3702F9-2CB2-49DD-948C-0AFBF0582016}" name="Column5065"/>
    <tableColumn id="5085" xr3:uid="{C2F5F238-3E05-40E7-97EA-705C4D3C24C6}" name="Column5066"/>
    <tableColumn id="5086" xr3:uid="{10DB9DFA-BA75-47FD-99B1-3BE91C6C02A7}" name="Column5067"/>
    <tableColumn id="5087" xr3:uid="{C0CC519E-675E-4A8D-B24A-36489D01E595}" name="Column5068"/>
    <tableColumn id="5088" xr3:uid="{78B3A175-FE98-4021-A20C-A2143EBEEF4C}" name="Column5069"/>
    <tableColumn id="5089" xr3:uid="{EE79DB44-90FA-43E8-9EC0-E906E14892B1}" name="Column5070"/>
    <tableColumn id="5090" xr3:uid="{6AF235AB-C9A3-44E8-BDE2-199AC5784761}" name="Column5071"/>
    <tableColumn id="5091" xr3:uid="{2E643F18-6E59-417C-B5A2-70AFCA0E0902}" name="Column5072"/>
    <tableColumn id="5092" xr3:uid="{D52A1F49-D583-4C83-9F93-36C30DF02D4D}" name="Column5073"/>
    <tableColumn id="5093" xr3:uid="{A1972992-F699-40AE-9A48-4E0982C98E5F}" name="Column5074"/>
    <tableColumn id="5094" xr3:uid="{C95B9697-DA26-4D37-A31F-EE9A2959DEC8}" name="Column5075"/>
    <tableColumn id="5095" xr3:uid="{56E66226-4161-4885-8075-7CAF89ECB670}" name="Column5076"/>
    <tableColumn id="5096" xr3:uid="{FD41647E-1F6D-44F4-8DD6-1E45F473F9D6}" name="Column5077"/>
    <tableColumn id="5097" xr3:uid="{9709E596-ABD8-477F-93D1-44E3FF515078}" name="Column5078"/>
    <tableColumn id="5098" xr3:uid="{759FDF46-098A-453B-93B5-22A1E075AEA0}" name="Column5079"/>
    <tableColumn id="5099" xr3:uid="{EA6F1F30-63C3-4041-B705-B388AE5CF523}" name="Column5080"/>
    <tableColumn id="5100" xr3:uid="{E02D7386-CC7F-4F9B-B32B-E4F32B48E372}" name="Column5081"/>
    <tableColumn id="5101" xr3:uid="{736B6C66-58FE-46D1-80FF-3969DE824893}" name="Column5082"/>
    <tableColumn id="5102" xr3:uid="{7315A8B6-FBE0-48AC-B42F-629750930468}" name="Column5083"/>
    <tableColumn id="5103" xr3:uid="{E341DEE7-8561-4E78-BEC9-70BF012A0C0E}" name="Column5084"/>
    <tableColumn id="5104" xr3:uid="{C85EA66C-998C-4694-9F47-EFD600D31886}" name="Column5085"/>
    <tableColumn id="5105" xr3:uid="{16D3AC5E-F5B1-49AC-AEB3-BAC67B1947C8}" name="Column5086"/>
    <tableColumn id="5106" xr3:uid="{67060968-818F-4481-BDDB-55647A7F5937}" name="Column5087"/>
    <tableColumn id="5107" xr3:uid="{2BB5AEB9-EC40-4B32-B707-F728B8FCE269}" name="Column5088"/>
    <tableColumn id="5108" xr3:uid="{385BFE12-B53A-4899-B55D-6F67379BF78D}" name="Column5089"/>
    <tableColumn id="5109" xr3:uid="{42CF6826-DC0E-4D41-B9DE-9FF2BE18F743}" name="Column5090"/>
    <tableColumn id="5110" xr3:uid="{AF01AB3C-96AA-4D6E-9F76-0D053A9329AB}" name="Column5091"/>
    <tableColumn id="5111" xr3:uid="{52A8EA19-40EB-44B6-A0B4-E61A7FEBBBB8}" name="Column5092"/>
    <tableColumn id="5112" xr3:uid="{96DF8012-212C-4930-9DD6-21661E84AF1C}" name="Column5093"/>
    <tableColumn id="5113" xr3:uid="{9926388D-028F-4608-9996-F577AABB142B}" name="Column5094"/>
    <tableColumn id="5114" xr3:uid="{0B10A1C7-4D25-4B17-91BC-F982571E887E}" name="Column5095"/>
    <tableColumn id="5115" xr3:uid="{19E66744-8DC1-4B21-ABF8-DF783A302D43}" name="Column5096"/>
    <tableColumn id="5116" xr3:uid="{E160433E-DD8C-41ED-8DB6-FBAA3B9581E3}" name="Column5097"/>
    <tableColumn id="5117" xr3:uid="{6B18F0D7-CE21-48BE-A3D6-2CB01B8F5002}" name="Column5098"/>
    <tableColumn id="5118" xr3:uid="{E1D7EDCB-3DA4-424B-B41E-B13660A01E06}" name="Column5099"/>
    <tableColumn id="5119" xr3:uid="{C79188B8-140E-493B-BEE4-A536F1ABF130}" name="Column5100"/>
    <tableColumn id="5120" xr3:uid="{0B0C1F69-8238-4949-8AC5-643068FC7E9C}" name="Column5101"/>
    <tableColumn id="5121" xr3:uid="{EC61FAA7-4E67-484E-9062-1703B7F4FE83}" name="Column5102"/>
    <tableColumn id="5122" xr3:uid="{2A6569BE-AB0D-4808-B286-2EEB40D09D72}" name="Column5103"/>
    <tableColumn id="5123" xr3:uid="{32978954-5DE4-4E32-B178-F60B15425ACD}" name="Column5104"/>
    <tableColumn id="5124" xr3:uid="{8CA81E07-DF9F-4BA8-826A-E8B9D0A5168C}" name="Column5105"/>
    <tableColumn id="5125" xr3:uid="{AD1C416A-5B7D-4AA6-8829-401D4F55E03A}" name="Column5106"/>
    <tableColumn id="5126" xr3:uid="{E6A7F17B-C226-4A1B-B5B6-EB171A6CF18E}" name="Column5107"/>
    <tableColumn id="5127" xr3:uid="{50526C5A-2970-4DF1-A849-A228BCB8DFC3}" name="Column5108"/>
    <tableColumn id="5128" xr3:uid="{E4F23716-9B93-4488-A73F-9311B004D370}" name="Column5109"/>
    <tableColumn id="5129" xr3:uid="{C2D8D049-AF7B-468A-919C-43ED645677C3}" name="Column5110"/>
    <tableColumn id="5130" xr3:uid="{60ABB2CC-E7EE-4406-BD74-E89A0B8CB73B}" name="Column5111"/>
    <tableColumn id="5131" xr3:uid="{A2114921-48CC-4554-9BA4-955E282BB80B}" name="Column5112"/>
    <tableColumn id="5132" xr3:uid="{3848A48C-CBAC-4426-878A-A838F7B9726F}" name="Column5113"/>
    <tableColumn id="5133" xr3:uid="{E9570F13-7778-462B-AD9F-31A21C20B49D}" name="Column5114"/>
    <tableColumn id="5134" xr3:uid="{F76D0A0B-488A-4D3E-A4D4-34DBB51F7D9E}" name="Column5115"/>
    <tableColumn id="5135" xr3:uid="{70F7BD61-CF06-4997-9980-C63AB4A1134B}" name="Column5116"/>
    <tableColumn id="5136" xr3:uid="{240D9820-8D92-4DBF-8906-A321C62C7D68}" name="Column5117"/>
    <tableColumn id="5137" xr3:uid="{D053EFA0-9D3D-45F7-A072-74815F6147B9}" name="Column5118"/>
    <tableColumn id="5138" xr3:uid="{A0869C6E-B761-481F-B719-00EF59711B98}" name="Column5119"/>
    <tableColumn id="5139" xr3:uid="{3FC46E2C-1816-4242-B10B-D5CDCA28CD99}" name="Column5120"/>
    <tableColumn id="5140" xr3:uid="{18FAA1B3-BEE9-4D87-88EA-F1008284BC75}" name="Column5121"/>
    <tableColumn id="5141" xr3:uid="{A9F48CC7-EE84-443F-A8D1-5D7B9700B61A}" name="Column5122"/>
    <tableColumn id="5142" xr3:uid="{7205FDC5-DD3E-43BB-9FD8-D8E5478CBF83}" name="Column5123"/>
    <tableColumn id="5143" xr3:uid="{8F867D93-D233-46E5-9ACC-936D7193D950}" name="Column5124"/>
    <tableColumn id="5144" xr3:uid="{CA515685-E499-47BE-9CB0-BDD990401827}" name="Column5125"/>
    <tableColumn id="5145" xr3:uid="{FEC47F4F-F0F0-4F2E-9FCA-22BBEAE76DD9}" name="Column5126"/>
    <tableColumn id="5146" xr3:uid="{E0B10D9A-112A-499C-AD18-8738582AC1F0}" name="Column5127"/>
    <tableColumn id="5147" xr3:uid="{5CE4A37F-3803-43DA-BD40-6849BDF8AD1D}" name="Column5128"/>
    <tableColumn id="5148" xr3:uid="{77A7AD38-EA2C-4299-8243-B013EE237289}" name="Column5129"/>
    <tableColumn id="5149" xr3:uid="{0AEEA403-4CD2-4B43-84C8-920439A8BBEC}" name="Column5130"/>
    <tableColumn id="5150" xr3:uid="{43703C85-2A28-4315-960A-F4724A385D99}" name="Column5131"/>
    <tableColumn id="5151" xr3:uid="{7DD10F3D-3343-4801-A788-18FA176AF7D4}" name="Column5132"/>
    <tableColumn id="5152" xr3:uid="{A6012EEB-7ED6-427A-8B24-4DC6BC4739B8}" name="Column5133"/>
    <tableColumn id="5153" xr3:uid="{AF885227-305E-4597-84BD-9111C184D1D2}" name="Column5134"/>
    <tableColumn id="5154" xr3:uid="{FFA93234-C3BE-457E-8767-4E14D344435C}" name="Column5135"/>
    <tableColumn id="5155" xr3:uid="{E77A05B0-3236-4ADF-A9FE-D92FC6E25063}" name="Column5136"/>
    <tableColumn id="5156" xr3:uid="{9DD8E388-C41A-4F1A-8983-8F8A1E35240F}" name="Column5137"/>
    <tableColumn id="5157" xr3:uid="{E28E488A-A3AE-4ECF-84FD-6B031CA29C02}" name="Column5138"/>
    <tableColumn id="5158" xr3:uid="{3D7F47C2-2FEA-40FA-8DD2-A987CC40C881}" name="Column5139"/>
    <tableColumn id="5159" xr3:uid="{7618F8A1-8C3B-4100-9281-9D1E2C211396}" name="Column5140"/>
    <tableColumn id="5160" xr3:uid="{D1997445-3305-49FA-8F15-113E88ED04CB}" name="Column5141"/>
    <tableColumn id="5161" xr3:uid="{4E3671F6-6582-4AE5-83EF-06BD0926548C}" name="Column5142"/>
    <tableColumn id="5162" xr3:uid="{E83D28BB-2C3F-406A-AB74-EECF9EB4F83A}" name="Column5143"/>
    <tableColumn id="5163" xr3:uid="{A592B76E-548F-421B-A891-88F32C616F26}" name="Column5144"/>
    <tableColumn id="5164" xr3:uid="{53227E20-BE94-4B48-9060-DB9ACF1E4A6D}" name="Column5145"/>
    <tableColumn id="5165" xr3:uid="{7B946EF4-9E31-4E8B-BE66-8138FBA11357}" name="Column5146"/>
    <tableColumn id="5166" xr3:uid="{74DD6618-795B-48EA-B0A8-9227579D2C51}" name="Column5147"/>
    <tableColumn id="5167" xr3:uid="{7048CBDE-3320-47B3-9248-89D2DBC35F11}" name="Column5148"/>
    <tableColumn id="5168" xr3:uid="{C72BE200-4B84-4A14-872C-BC5E499279C0}" name="Column5149"/>
    <tableColumn id="5169" xr3:uid="{AE56BDAC-F0F4-4501-8E9B-0182DDCC86D1}" name="Column5150"/>
    <tableColumn id="5170" xr3:uid="{1B272F30-3F94-43C1-9E19-C27241E22BB4}" name="Column5151"/>
    <tableColumn id="5171" xr3:uid="{79BB59B1-5C80-420A-BEE5-3FFF53C68C1E}" name="Column5152"/>
    <tableColumn id="5172" xr3:uid="{E1518279-EFE4-4109-B040-1F83E0889BDD}" name="Column5153"/>
    <tableColumn id="5173" xr3:uid="{EAF680AE-E403-4DF6-805C-8B7B0ADE3844}" name="Column5154"/>
    <tableColumn id="5174" xr3:uid="{2B813071-F25C-42A6-B9DE-DC06651A872C}" name="Column5155"/>
    <tableColumn id="5175" xr3:uid="{BE02C489-56F4-446B-BF7A-74044B91F8DD}" name="Column5156"/>
    <tableColumn id="5176" xr3:uid="{9155EE3F-8D86-4770-B7DB-ED6509621381}" name="Column5157"/>
    <tableColumn id="5177" xr3:uid="{C364360E-5063-4DDC-9060-44B327AAA04D}" name="Column5158"/>
    <tableColumn id="5178" xr3:uid="{D9C2FAA0-2354-422F-AFBB-78CB0F53E1FE}" name="Column5159"/>
    <tableColumn id="5179" xr3:uid="{AB6A8D48-C1C3-4F28-92EF-28AE959B4BA2}" name="Column5160"/>
    <tableColumn id="5180" xr3:uid="{A1B10ACC-9703-431A-9235-4BA0498CFEDC}" name="Column5161"/>
    <tableColumn id="5181" xr3:uid="{FDEA599A-803E-47F8-B1ED-4D59DD6B7CC3}" name="Column5162"/>
    <tableColumn id="5182" xr3:uid="{CA3B86D0-EB34-488D-A772-32438BAD4D80}" name="Column5163"/>
    <tableColumn id="5183" xr3:uid="{BC0A0E04-3F84-47DA-B5AA-DDCAB44F560B}" name="Column5164"/>
    <tableColumn id="5184" xr3:uid="{8194D5CD-8FDC-4F4D-B76B-B9068E239CB0}" name="Column5165"/>
    <tableColumn id="5185" xr3:uid="{732F8FA6-35B1-4ACB-979B-FC4BFDF5B62C}" name="Column5166"/>
    <tableColumn id="5186" xr3:uid="{330554D9-0E05-4A46-BB54-DBA5D547616B}" name="Column5167"/>
    <tableColumn id="5187" xr3:uid="{E5064023-7066-4BD1-9DEB-0AAB0F724856}" name="Column5168"/>
    <tableColumn id="5188" xr3:uid="{35C05B4A-2C98-41D3-8944-74B120E5E005}" name="Column5169"/>
    <tableColumn id="5189" xr3:uid="{66C13A5B-6B77-42E7-B5E7-EE67A537A38E}" name="Column5170"/>
    <tableColumn id="5190" xr3:uid="{799E0878-C8A6-497B-9DB1-525D2BF9F39F}" name="Column5171"/>
    <tableColumn id="5191" xr3:uid="{56E44E64-A675-4E3E-A06D-927E77C60331}" name="Column5172"/>
    <tableColumn id="5192" xr3:uid="{431F08C1-55AE-4E29-B87D-747E22DA2E1B}" name="Column5173"/>
    <tableColumn id="5193" xr3:uid="{D1D87ACF-AA01-4A1E-AF2F-D8A59DC1DF4C}" name="Column5174"/>
    <tableColumn id="5194" xr3:uid="{005269AD-71B0-4DFA-B00A-0E3F7E2963A1}" name="Column5175"/>
    <tableColumn id="5195" xr3:uid="{73696070-FA07-4AAF-A208-679EC14B407B}" name="Column5176"/>
    <tableColumn id="5196" xr3:uid="{90A92C74-42D3-4009-86D6-F3DFE86E44AC}" name="Column5177"/>
    <tableColumn id="5197" xr3:uid="{F2DCCDAC-B7BF-4FA6-A6A1-35CD906EDD71}" name="Column5178"/>
    <tableColumn id="5198" xr3:uid="{FA0731E6-1802-4A29-AE6A-22D498FCE8E6}" name="Column5179"/>
    <tableColumn id="5199" xr3:uid="{E5F5518A-217C-49A5-921F-8B2EC2DBCD1B}" name="Column5180"/>
    <tableColumn id="5200" xr3:uid="{E3647D1E-5218-4AE7-83D1-8C9ADC0C6AD5}" name="Column5181"/>
    <tableColumn id="5201" xr3:uid="{8A8AE798-A1FF-4265-89DD-4406EB681880}" name="Column5182"/>
    <tableColumn id="5202" xr3:uid="{C6A6E9EE-0EEC-45E5-8F62-FAA0F676B518}" name="Column5183"/>
    <tableColumn id="5203" xr3:uid="{6807440E-2DEB-40ED-A650-0FCE310DFA1B}" name="Column5184"/>
    <tableColumn id="5204" xr3:uid="{51A32A7F-054E-4CBA-A9C8-88BB495F41D0}" name="Column5185"/>
    <tableColumn id="5205" xr3:uid="{1B4D2D3A-162B-403C-A022-59DBFB09C473}" name="Column5186"/>
    <tableColumn id="5206" xr3:uid="{30919B6D-1865-46F6-8D5F-8D43C9CC4A4A}" name="Column5187"/>
    <tableColumn id="5207" xr3:uid="{97411D26-96E9-4329-89CB-E098CBE64D80}" name="Column5188"/>
    <tableColumn id="5208" xr3:uid="{C2D6EFC0-B713-4C09-967F-ADCC15E02C12}" name="Column5189"/>
    <tableColumn id="5209" xr3:uid="{627A0B78-4AD0-414E-AF26-EC30AFD5A496}" name="Column5190"/>
    <tableColumn id="5210" xr3:uid="{82088153-BAE7-453E-893E-CBE18BBD4B37}" name="Column5191"/>
    <tableColumn id="5211" xr3:uid="{5511C2D9-6F52-4339-82F1-20C1386DB6F8}" name="Column5192"/>
    <tableColumn id="5212" xr3:uid="{3864CAFF-61E7-4F1C-AD2C-1452D2514679}" name="Column5193"/>
    <tableColumn id="5213" xr3:uid="{567FD463-2706-4EC4-B753-2805A7D2B50F}" name="Column5194"/>
    <tableColumn id="5214" xr3:uid="{1FAAD6EA-2438-49A7-B040-0FA67A768F9C}" name="Column5195"/>
    <tableColumn id="5215" xr3:uid="{5F9653AE-5516-4126-8251-477B779BFA4B}" name="Column5196"/>
    <tableColumn id="5216" xr3:uid="{1069B5B5-2777-4AF7-8BB6-2A71DF375CC5}" name="Column5197"/>
    <tableColumn id="5217" xr3:uid="{ACA95AA6-E3AE-454B-B036-A2D6025940C9}" name="Column5198"/>
    <tableColumn id="5218" xr3:uid="{81A0E5B4-FC7B-4D77-96F1-F8A82FC169D2}" name="Column5199"/>
    <tableColumn id="5219" xr3:uid="{CF3A4B4E-8BC3-4C47-B204-A645B6B28FCD}" name="Column5200"/>
    <tableColumn id="5220" xr3:uid="{0D35F223-3B70-4F46-A2CD-F7A9E84EB913}" name="Column5201"/>
    <tableColumn id="5221" xr3:uid="{A62C09B8-E8C4-47D7-A3D0-EF19A7E8EDC1}" name="Column5202"/>
    <tableColumn id="5222" xr3:uid="{122A0B0F-5E2F-41D4-A681-A9AD32DB3A7C}" name="Column5203"/>
    <tableColumn id="5223" xr3:uid="{C5193C99-214F-48AC-8AB8-1234AF7AF5A9}" name="Column5204"/>
    <tableColumn id="5224" xr3:uid="{E85E892F-E75C-4F52-BF6B-E1BEE39CD07B}" name="Column5205"/>
    <tableColumn id="5225" xr3:uid="{21436294-7B1A-4D21-9C19-C938971F2E8D}" name="Column5206"/>
    <tableColumn id="5226" xr3:uid="{CE593C23-3265-4107-84C2-051967986647}" name="Column5207"/>
    <tableColumn id="5227" xr3:uid="{9A390FCC-35CB-4E5E-A73C-AFA6624AE893}" name="Column5208"/>
    <tableColumn id="5228" xr3:uid="{6BFC9A8A-EBC3-4D90-917F-D27E8D1D0ABC}" name="Column5209"/>
    <tableColumn id="5229" xr3:uid="{9B96E868-EBF0-4BA0-9735-62762317D6F2}" name="Column5210"/>
    <tableColumn id="5230" xr3:uid="{9824EB5F-8987-496C-942C-B0DF027D964E}" name="Column5211"/>
    <tableColumn id="5231" xr3:uid="{E30BEE5E-5FD8-46C5-99E3-73DA366B8B35}" name="Column5212"/>
    <tableColumn id="5232" xr3:uid="{8CC96EE4-FF05-4EF6-B661-0A4F0262C7FC}" name="Column5213"/>
    <tableColumn id="5233" xr3:uid="{85953DDA-DD36-43B6-B16E-1460B327A51F}" name="Column5214"/>
    <tableColumn id="5234" xr3:uid="{DDB3531B-F1DC-457B-AE3B-29A74B3B4944}" name="Column5215"/>
    <tableColumn id="5235" xr3:uid="{1F2E8E0D-25D1-4209-A8AC-C861C2108D25}" name="Column5216"/>
    <tableColumn id="5236" xr3:uid="{0C53D30E-6B12-4AAD-9CAB-852D2579B03B}" name="Column5217"/>
    <tableColumn id="5237" xr3:uid="{6C48A739-D3ED-45D2-88D8-17127993F2C8}" name="Column5218"/>
    <tableColumn id="5238" xr3:uid="{AD61D9B2-5D84-4EDE-A1CB-E70F81BF4D54}" name="Column5219"/>
    <tableColumn id="5239" xr3:uid="{E1F2C0F4-CD73-45F6-9BE8-5809EC19E95E}" name="Column5220"/>
    <tableColumn id="5240" xr3:uid="{41CA47EC-6E18-4488-9B56-51FBF4C5FA31}" name="Column5221"/>
    <tableColumn id="5241" xr3:uid="{3D56F67C-41B2-4F7F-ABA3-17B5BEBB9E1A}" name="Column5222"/>
    <tableColumn id="5242" xr3:uid="{A8DE53A6-ABBC-4B8A-B38A-A1F758CEE20B}" name="Column5223"/>
    <tableColumn id="5243" xr3:uid="{99EC16E8-6DF7-4F51-9D0B-36FF7E564F00}" name="Column5224"/>
    <tableColumn id="5244" xr3:uid="{5ABFC19F-C6BB-4650-A0A7-264D6BDB7B69}" name="Column5225"/>
    <tableColumn id="5245" xr3:uid="{05E14967-33F2-4145-87D5-303F0D9A0F4F}" name="Column5226"/>
    <tableColumn id="5246" xr3:uid="{9B541599-F584-40CC-93E4-A7F323C61111}" name="Column5227"/>
    <tableColumn id="5247" xr3:uid="{EFF3B158-FC1E-460C-9B35-E4EEEEEA29B4}" name="Column5228"/>
    <tableColumn id="5248" xr3:uid="{1914A002-EF4D-48CC-B528-12A8AD6203AB}" name="Column5229"/>
    <tableColumn id="5249" xr3:uid="{C0C41166-6F8D-4301-9B86-E541E1AD1959}" name="Column5230"/>
    <tableColumn id="5250" xr3:uid="{C79DFB1D-DE99-4447-BE8B-7CE0F3B21571}" name="Column5231"/>
    <tableColumn id="5251" xr3:uid="{F1D29EBE-5305-4495-9A0E-4CAF915690F6}" name="Column5232"/>
    <tableColumn id="5252" xr3:uid="{70F6B82A-1B28-4771-9FA1-B8B05AF18020}" name="Column5233"/>
    <tableColumn id="5253" xr3:uid="{F7B53D75-E350-4E18-8E49-0664194AF19B}" name="Column5234"/>
    <tableColumn id="5254" xr3:uid="{C4B73000-4D97-469F-836F-A11A850D7786}" name="Column5235"/>
    <tableColumn id="5255" xr3:uid="{BA1EFDD7-049B-4174-9024-247C58B8CEF7}" name="Column5236"/>
    <tableColumn id="5256" xr3:uid="{250477BB-474F-4E4E-9FE2-64DA43C62612}" name="Column5237"/>
    <tableColumn id="5257" xr3:uid="{DF2F2745-D024-49B8-A71F-4FCD8A89054C}" name="Column5238"/>
    <tableColumn id="5258" xr3:uid="{4AE92DAE-5FE8-4D6C-AE3F-257DBD780DA2}" name="Column5239"/>
    <tableColumn id="5259" xr3:uid="{8A2C6C8B-BB5A-497F-885D-43A4D2E98C62}" name="Column5240"/>
    <tableColumn id="5260" xr3:uid="{DAB7B154-6FB2-4CED-B017-7F6FB98C2707}" name="Column5241"/>
    <tableColumn id="5261" xr3:uid="{8C9342AF-880D-4A3F-9083-E796CE29A292}" name="Column5242"/>
    <tableColumn id="5262" xr3:uid="{D887D3EA-BB60-406F-8D5A-AA4403592A69}" name="Column5243"/>
    <tableColumn id="5263" xr3:uid="{5C3AD8E3-C521-421C-842A-FC48CCC87750}" name="Column5244"/>
    <tableColumn id="5264" xr3:uid="{C0265836-E909-4A23-9099-F84ECECA5627}" name="Column5245"/>
    <tableColumn id="5265" xr3:uid="{E03AA190-6EE3-4B76-BEB4-645A8C70FD30}" name="Column5246"/>
    <tableColumn id="5266" xr3:uid="{849AD573-A4A7-4D4E-A43C-B3B780C3FDE8}" name="Column5247"/>
    <tableColumn id="5267" xr3:uid="{ACA3A83C-04F0-4EBD-BB9F-BDD146E6615F}" name="Column5248"/>
    <tableColumn id="5268" xr3:uid="{2E2E5791-76EA-457E-B444-018320399DA9}" name="Column5249"/>
    <tableColumn id="5269" xr3:uid="{0E33B8EF-ED4A-45CA-A0AA-A6AB0CFBE426}" name="Column5250"/>
    <tableColumn id="5270" xr3:uid="{29D1C6E4-6972-4DCA-B0FE-4965FF4D7CEA}" name="Column5251"/>
    <tableColumn id="5271" xr3:uid="{E5C8FC6E-E273-4A6F-AB49-8C5E68A942AE}" name="Column5252"/>
    <tableColumn id="5272" xr3:uid="{2CFBDDE7-86F7-4C58-9C60-698AEC7A705A}" name="Column5253"/>
    <tableColumn id="5273" xr3:uid="{F442E278-2766-4C1B-9E0D-3B342111432A}" name="Column5254"/>
    <tableColumn id="5274" xr3:uid="{B0AB0A49-6A30-429E-9B01-9086B4720EB2}" name="Column5255"/>
    <tableColumn id="5275" xr3:uid="{47F19BF0-AEAA-4BEF-B1EF-85441C25A5FE}" name="Column5256"/>
    <tableColumn id="5276" xr3:uid="{DACF6E09-0E96-4D7B-A90B-E7659775A9E8}" name="Column5257"/>
    <tableColumn id="5277" xr3:uid="{61754BB3-8F4B-4C78-853F-BB9E470FC0AB}" name="Column5258"/>
    <tableColumn id="5278" xr3:uid="{95053ACA-AA37-4A1C-9745-30FE12B79F28}" name="Column5259"/>
    <tableColumn id="5279" xr3:uid="{8C1C0347-102D-4D17-A696-D54390B5807E}" name="Column5260"/>
    <tableColumn id="5280" xr3:uid="{0B5AF89F-4D37-4C22-A419-ADB9CCA5C0F3}" name="Column5261"/>
    <tableColumn id="5281" xr3:uid="{A7AE69E6-5DAB-4F26-B054-373C4C0B2074}" name="Column5262"/>
    <tableColumn id="5282" xr3:uid="{304E7CB8-956E-4459-B541-A52DB33FEDDE}" name="Column5263"/>
    <tableColumn id="5283" xr3:uid="{612C5EBE-0901-41D8-827E-BA84C5D2143A}" name="Column5264"/>
    <tableColumn id="5284" xr3:uid="{27854835-D8A7-4121-A95C-0757076B2C20}" name="Column5265"/>
    <tableColumn id="5285" xr3:uid="{B4A6AE6E-EA9A-4C3B-B256-3E958C7B6B23}" name="Column5266"/>
    <tableColumn id="5286" xr3:uid="{8249299C-64DF-4168-91B4-0CCB28CBA016}" name="Column5267"/>
    <tableColumn id="5287" xr3:uid="{26CF8214-7569-472F-9AD4-AE6C07823167}" name="Column5268"/>
    <tableColumn id="5288" xr3:uid="{8C9DF7EF-D5B5-4A8D-B367-DCC0AE45365C}" name="Column5269"/>
    <tableColumn id="5289" xr3:uid="{84316BC9-FBE4-4BFB-B18D-BE6D3737984C}" name="Column5270"/>
    <tableColumn id="5290" xr3:uid="{6852123E-4604-4F63-9F2F-B929C1147E7E}" name="Column5271"/>
    <tableColumn id="5291" xr3:uid="{72FE1FC7-ECE0-4B4A-A226-4F985A6EE974}" name="Column5272"/>
    <tableColumn id="5292" xr3:uid="{42209FAA-2B1F-48F8-8F53-3A0CDBDD19BB}" name="Column5273"/>
    <tableColumn id="5293" xr3:uid="{F6874F95-8152-41E0-ABAB-2A387FA61A1A}" name="Column5274"/>
    <tableColumn id="5294" xr3:uid="{6996A51C-E051-4D90-8FFE-3CD4F06EFF5B}" name="Column5275"/>
    <tableColumn id="5295" xr3:uid="{49D44C99-4200-4F22-B706-7A8DCCD7B460}" name="Column5276"/>
    <tableColumn id="5296" xr3:uid="{7E2EC625-6A20-486F-877D-0B0036A40290}" name="Column5277"/>
    <tableColumn id="5297" xr3:uid="{81238089-E300-4263-8307-53ABF3156CEE}" name="Column5278"/>
    <tableColumn id="5298" xr3:uid="{B45EA2A8-58AD-4080-AACB-0A8A01DFA867}" name="Column5279"/>
    <tableColumn id="5299" xr3:uid="{1AC071AF-85E9-479C-A597-3981B5A3800B}" name="Column5280"/>
    <tableColumn id="5300" xr3:uid="{685D5C9C-27A6-41BD-B8DC-B0A6059B3A61}" name="Column5281"/>
    <tableColumn id="5301" xr3:uid="{D6B0AB0B-974B-4428-B228-EC4FD962CA4A}" name="Column5282"/>
    <tableColumn id="5302" xr3:uid="{CD6F4015-144C-428D-9BC2-45129B92628B}" name="Column5283"/>
    <tableColumn id="5303" xr3:uid="{5B6150B1-895E-4CD5-853C-208FC68C2097}" name="Column5284"/>
    <tableColumn id="5304" xr3:uid="{3AFB9D31-D4AA-493F-B24F-97F6F5C7684D}" name="Column5285"/>
    <tableColumn id="5305" xr3:uid="{D83492F9-4142-4D91-9463-1BBD7267DCC3}" name="Column5286"/>
    <tableColumn id="5306" xr3:uid="{555A0983-EB1A-4C85-908A-E453866C2478}" name="Column5287"/>
    <tableColumn id="5307" xr3:uid="{55876763-7B86-4732-A2EB-15E0EE84AB1A}" name="Column5288"/>
    <tableColumn id="5308" xr3:uid="{07A48428-8846-499D-80E0-00F869C8AADA}" name="Column5289"/>
    <tableColumn id="5309" xr3:uid="{13539072-08AD-4161-9BA7-0041C2F89425}" name="Column5290"/>
    <tableColumn id="5310" xr3:uid="{E29D025F-28A8-4C01-BD00-25C69256A531}" name="Column5291"/>
    <tableColumn id="5311" xr3:uid="{1AF0D3F3-3ACA-487E-94D5-9E9DBAF515DA}" name="Column5292"/>
    <tableColumn id="5312" xr3:uid="{0FDC3F9A-E9A7-4F3C-854C-1A5692F998AA}" name="Column5293"/>
    <tableColumn id="5313" xr3:uid="{4CA0FE25-11B8-46D2-BC0E-4F6B75E0B296}" name="Column5294"/>
    <tableColumn id="5314" xr3:uid="{499BD19C-0BCF-4786-BCF1-F11C7F1B60BB}" name="Column5295"/>
    <tableColumn id="5315" xr3:uid="{62D1B9F7-3110-4343-8C1B-1A9D2361EAF8}" name="Column5296"/>
    <tableColumn id="5316" xr3:uid="{4B67DFF2-0C67-4933-AFBE-86F1655A8221}" name="Column5297"/>
    <tableColumn id="5317" xr3:uid="{37F10A62-0921-4C00-89DC-2020BC04C298}" name="Column5298"/>
    <tableColumn id="5318" xr3:uid="{3AA41353-2781-4950-8C62-390FB3CE10C9}" name="Column5299"/>
    <tableColumn id="5319" xr3:uid="{ED676126-790D-4D34-9C45-93B4A8DB6B60}" name="Column5300"/>
    <tableColumn id="5320" xr3:uid="{5AF52815-BBBA-44C1-A00D-C361C07E80C1}" name="Column5301"/>
    <tableColumn id="5321" xr3:uid="{452A9BCB-A919-4936-A110-ECAAEF99D5E0}" name="Column5302"/>
    <tableColumn id="5322" xr3:uid="{12952EA5-9421-45A5-9C11-CDB520FC6B8B}" name="Column5303"/>
    <tableColumn id="5323" xr3:uid="{0BB8D404-D914-4F77-9333-5000E412200F}" name="Column5304"/>
    <tableColumn id="5324" xr3:uid="{BC24EA5F-2EBC-4B86-8053-41BE171A9D36}" name="Column5305"/>
    <tableColumn id="5325" xr3:uid="{4326F67F-6BDE-4FDE-A1EA-13FFE1C6FFE7}" name="Column5306"/>
    <tableColumn id="5326" xr3:uid="{E8D9CAC7-A608-40ED-BB72-6740FF0E6778}" name="Column5307"/>
    <tableColumn id="5327" xr3:uid="{79698DBC-A93F-406C-9E9A-58525131F7F8}" name="Column5308"/>
    <tableColumn id="5328" xr3:uid="{81B1A1ED-0C65-4697-B34B-3747204A2925}" name="Column5309"/>
    <tableColumn id="5329" xr3:uid="{A83A84D2-ED2C-471F-8B16-83C3E2E7FCD3}" name="Column5310"/>
    <tableColumn id="5330" xr3:uid="{F0287595-DC5E-4F60-B1CB-195517587FFF}" name="Column5311"/>
    <tableColumn id="5331" xr3:uid="{2E0C7C26-3EE4-4F63-9CFD-7EB8A964B942}" name="Column5312"/>
    <tableColumn id="5332" xr3:uid="{14FB69D0-4748-4F0C-835B-0D54EC8DE04E}" name="Column5313"/>
    <tableColumn id="5333" xr3:uid="{FB07412F-2D36-45B5-8456-208DF2DCAAF4}" name="Column5314"/>
    <tableColumn id="5334" xr3:uid="{6E5120A7-62DA-45A9-A1CB-88AE784CD4E2}" name="Column5315"/>
    <tableColumn id="5335" xr3:uid="{C625A417-F543-4EE9-8549-5351421818FB}" name="Column5316"/>
    <tableColumn id="5336" xr3:uid="{7B3B5E8D-28DC-4DD9-8002-4A2A6306DC50}" name="Column5317"/>
    <tableColumn id="5337" xr3:uid="{DE88C783-9358-43F5-81CA-462968B15FF0}" name="Column5318"/>
    <tableColumn id="5338" xr3:uid="{5EAC54E8-DE85-4C8D-AB52-1380AF5151E0}" name="Column5319"/>
    <tableColumn id="5339" xr3:uid="{2BF9D575-D3A3-45B8-AF43-B8C0B5C8D984}" name="Column5320"/>
    <tableColumn id="5340" xr3:uid="{B23337BE-4D08-44BE-84DA-2599648151D2}" name="Column5321"/>
    <tableColumn id="5341" xr3:uid="{2A7D6AEA-0AC4-4AB3-8274-D7AB1A105768}" name="Column5322"/>
    <tableColumn id="5342" xr3:uid="{9B992F1E-F53C-4580-BE2D-038E552DF4A0}" name="Column5323"/>
    <tableColumn id="5343" xr3:uid="{A7AEC256-EDF0-4FAC-B443-29AB33216F9D}" name="Column5324"/>
    <tableColumn id="5344" xr3:uid="{ECA7864B-709B-436C-B617-92D2923B7A5E}" name="Column5325"/>
    <tableColumn id="5345" xr3:uid="{B1A0BC72-3037-42A1-A556-792487D8DC90}" name="Column5326"/>
    <tableColumn id="5346" xr3:uid="{07A4E16C-9187-4914-9FB3-21E45960A5B3}" name="Column5327"/>
    <tableColumn id="5347" xr3:uid="{A7173064-B6A8-4782-9AA7-3BB2526F9DD6}" name="Column5328"/>
    <tableColumn id="5348" xr3:uid="{A2A51F10-CCDC-47B0-8AA9-5B2BF4E879B4}" name="Column5329"/>
    <tableColumn id="5349" xr3:uid="{5B597239-ACE9-4E5F-98AC-BCF3904CF575}" name="Column5330"/>
    <tableColumn id="5350" xr3:uid="{27FAC681-13B2-400C-83FF-5DCC2E904E22}" name="Column5331"/>
    <tableColumn id="5351" xr3:uid="{2FE100FB-24BE-4B7E-BB40-21C8BC3E5623}" name="Column5332"/>
    <tableColumn id="5352" xr3:uid="{84FFB9D2-E15F-47D0-BC63-BB638052AFB4}" name="Column5333"/>
    <tableColumn id="5353" xr3:uid="{C28033ED-88DC-43E8-868E-35634E207B4E}" name="Column5334"/>
    <tableColumn id="5354" xr3:uid="{375026F4-A911-420B-873E-48440B056A8D}" name="Column5335"/>
    <tableColumn id="5355" xr3:uid="{DEA86BB1-944C-4FAB-BB20-D946BCF8870C}" name="Column5336"/>
    <tableColumn id="5356" xr3:uid="{6A97047B-F845-4D4A-A12E-1983256812DE}" name="Column5337"/>
    <tableColumn id="5357" xr3:uid="{C13C34F5-6AE0-4A98-9AE7-CD464A368AAD}" name="Column5338"/>
    <tableColumn id="5358" xr3:uid="{BCFAA5F7-8448-4D15-A384-91B9272CF858}" name="Column5339"/>
    <tableColumn id="5359" xr3:uid="{37D91EF9-D523-4270-B97F-98177D5D2477}" name="Column5340"/>
    <tableColumn id="5360" xr3:uid="{55401DF0-1029-42D6-937A-81B03F7218D0}" name="Column5341"/>
    <tableColumn id="5361" xr3:uid="{12900B74-1630-4EE0-A4A6-BCE91BEC1385}" name="Column5342"/>
    <tableColumn id="5362" xr3:uid="{25D988B4-D62C-48A1-8010-52A005DCC41D}" name="Column5343"/>
    <tableColumn id="5363" xr3:uid="{F42B983E-044B-457E-999D-3895CA2C428F}" name="Column5344"/>
    <tableColumn id="5364" xr3:uid="{51685C1E-B3C4-468F-AC63-74FB028DE075}" name="Column5345"/>
    <tableColumn id="5365" xr3:uid="{5A533B2B-C1F5-4FA1-A377-F31C0A508B2C}" name="Column5346"/>
    <tableColumn id="5366" xr3:uid="{AE3D8C5B-950E-40D4-961D-DB9C66FFF57A}" name="Column5347"/>
    <tableColumn id="5367" xr3:uid="{7D92460D-B3C7-4BC8-A978-07217C587079}" name="Column5348"/>
    <tableColumn id="5368" xr3:uid="{295D2130-7098-4DE3-8043-6B5DF6D848E9}" name="Column5349"/>
    <tableColumn id="5369" xr3:uid="{C5CD8F34-0752-4371-B56B-782E3C07B4CF}" name="Column5350"/>
    <tableColumn id="5370" xr3:uid="{3B8574CE-0974-4631-9973-E3B7FF10A567}" name="Column5351"/>
    <tableColumn id="5371" xr3:uid="{0CC8486E-9610-457A-BC97-D62491228762}" name="Column5352"/>
    <tableColumn id="5372" xr3:uid="{1F4B3E4C-D135-490C-B311-6096B30D1D2C}" name="Column5353"/>
    <tableColumn id="5373" xr3:uid="{549029B3-0799-4AAA-AEA0-4263E9BDFE93}" name="Column5354"/>
    <tableColumn id="5374" xr3:uid="{E3A28E23-276C-4A73-8E5F-B36B9AA320D7}" name="Column5355"/>
    <tableColumn id="5375" xr3:uid="{D9C1C096-F24B-4E35-B56C-45B80BE3C7DA}" name="Column5356"/>
    <tableColumn id="5376" xr3:uid="{1EC4FC40-CBDC-4932-84F2-01622A423FED}" name="Column5357"/>
    <tableColumn id="5377" xr3:uid="{1F73B9A9-0E25-4A96-BF28-D7A530AACA6A}" name="Column5358"/>
    <tableColumn id="5378" xr3:uid="{ACD53083-7874-4B22-91C0-0044E0101556}" name="Column5359"/>
    <tableColumn id="5379" xr3:uid="{2335D50F-6E5C-4D25-A726-92CD41DDEED8}" name="Column5360"/>
    <tableColumn id="5380" xr3:uid="{522F78E4-E2BF-459E-B419-405B29487E51}" name="Column5361"/>
    <tableColumn id="5381" xr3:uid="{31092077-2FE8-40C1-9AE7-524895FA308E}" name="Column5362"/>
    <tableColumn id="5382" xr3:uid="{1290AEC8-0F74-4063-9E10-1D5D5ED31D57}" name="Column5363"/>
    <tableColumn id="5383" xr3:uid="{5A98250D-3798-4C69-B39D-E81091425909}" name="Column5364"/>
    <tableColumn id="5384" xr3:uid="{1D30BACC-7C99-40FE-97B9-5441F2C9B0CE}" name="Column5365"/>
    <tableColumn id="5385" xr3:uid="{7A621EBC-4E29-421A-B597-4E737619D668}" name="Column5366"/>
    <tableColumn id="5386" xr3:uid="{28D5A36E-0EAF-4207-818E-A8569A05EEA7}" name="Column5367"/>
    <tableColumn id="5387" xr3:uid="{38DF68CA-6B97-47EA-AE39-D0A3EF57684C}" name="Column5368"/>
    <tableColumn id="5388" xr3:uid="{32D31823-0504-4A64-9E3E-F149D5F43247}" name="Column5369"/>
    <tableColumn id="5389" xr3:uid="{2BFFD1BA-1979-4245-91F9-7A0370D66C90}" name="Column5370"/>
    <tableColumn id="5390" xr3:uid="{394D3C47-7B6C-495E-A6F5-2B6B381E01BB}" name="Column5371"/>
    <tableColumn id="5391" xr3:uid="{E348D390-75F3-41ED-A55E-894EC436F1F2}" name="Column5372"/>
    <tableColumn id="5392" xr3:uid="{2553FBD6-3F08-4336-AA68-27D4CA03B62E}" name="Column5373"/>
    <tableColumn id="5393" xr3:uid="{3E640FBF-DC75-4F19-8CAD-C6DCCDFF0390}" name="Column5374"/>
    <tableColumn id="5394" xr3:uid="{8542956B-A153-42A3-AFF2-65EC874AA2B3}" name="Column5375"/>
    <tableColumn id="5395" xr3:uid="{7EB56D0B-66B7-424D-BBAB-06976607EEC2}" name="Column5376"/>
    <tableColumn id="5396" xr3:uid="{4159C269-4507-4672-8AF2-5D8AF0E46CD0}" name="Column5377"/>
    <tableColumn id="5397" xr3:uid="{AE6B516C-B61D-465C-9E11-13150F7C5253}" name="Column5378"/>
    <tableColumn id="5398" xr3:uid="{EE5D5D75-8797-4174-BC16-85CBE4B1F339}" name="Column5379"/>
    <tableColumn id="5399" xr3:uid="{A92FFEFA-A1D3-42A8-9DED-17E5FA187BE1}" name="Column5380"/>
    <tableColumn id="5400" xr3:uid="{D09403AD-2D55-4230-B9AF-59595133B9F0}" name="Column5381"/>
    <tableColumn id="5401" xr3:uid="{F95BE258-E853-429A-BA64-5583747FC3D9}" name="Column5382"/>
    <tableColumn id="5402" xr3:uid="{E56D36E3-A065-4DA3-AA6B-2CAD2ACF3AEB}" name="Column5383"/>
    <tableColumn id="5403" xr3:uid="{644446D6-2524-44F7-936D-2BBBE4F65E8B}" name="Column5384"/>
    <tableColumn id="5404" xr3:uid="{2F61EEDF-8D35-4593-A6AE-328CFA972C22}" name="Column5385"/>
    <tableColumn id="5405" xr3:uid="{6BF0E176-FA9D-46B9-A70F-EDF4D00DA9B4}" name="Column5386"/>
    <tableColumn id="5406" xr3:uid="{B8FA128D-F424-4234-8081-C7FDED9A54B4}" name="Column5387"/>
    <tableColumn id="5407" xr3:uid="{0550468F-2477-4FF4-994C-9DEA167CE0B7}" name="Column5388"/>
    <tableColumn id="5408" xr3:uid="{4F4750EF-B249-4299-89E2-2CC18BD53E95}" name="Column5389"/>
    <tableColumn id="5409" xr3:uid="{18BC8063-7A24-44BF-A0F1-0FD4ABC3E3CB}" name="Column5390"/>
    <tableColumn id="5410" xr3:uid="{21C35C38-127F-4266-9648-BD341E48006A}" name="Column5391"/>
    <tableColumn id="5411" xr3:uid="{53134AA4-345D-4213-8844-8EF7BC583E4D}" name="Column5392"/>
    <tableColumn id="5412" xr3:uid="{D4B1B8AD-22D0-41B7-9031-BC35C469185F}" name="Column5393"/>
    <tableColumn id="5413" xr3:uid="{2FDEE580-28FB-4D87-AF63-FF761230E9DA}" name="Column5394"/>
    <tableColumn id="5414" xr3:uid="{5906EA2A-A7A6-4FA7-AC19-D81429A18F4A}" name="Column5395"/>
    <tableColumn id="5415" xr3:uid="{618A31F9-6D1D-4220-9C92-4164774BC673}" name="Column5396"/>
    <tableColumn id="5416" xr3:uid="{269F1ABC-B635-4921-8668-90A8ECB6235B}" name="Column5397"/>
    <tableColumn id="5417" xr3:uid="{A4A727BF-A7B3-4F08-9D84-DF152BC0BD67}" name="Column5398"/>
    <tableColumn id="5418" xr3:uid="{4E18C2E8-D478-42FD-96AA-B3553AA0753B}" name="Column5399"/>
    <tableColumn id="5419" xr3:uid="{411AE0D3-4177-4594-88B0-EEE6D056466B}" name="Column5400"/>
    <tableColumn id="5420" xr3:uid="{17B7E5C7-9204-402C-AF34-EA7FBC1694CF}" name="Column5401"/>
    <tableColumn id="5421" xr3:uid="{D558E97E-72A4-414E-A735-F2BE2E0D7D6A}" name="Column5402"/>
    <tableColumn id="5422" xr3:uid="{6B7FEB8C-9A54-40AC-A13E-E1D8CF4EF8FB}" name="Column5403"/>
    <tableColumn id="5423" xr3:uid="{44191C5D-7400-4FDE-881B-413E7512F549}" name="Column5404"/>
    <tableColumn id="5424" xr3:uid="{F22978A5-7DA7-4EBF-98CF-72CA9C8883BB}" name="Column5405"/>
    <tableColumn id="5425" xr3:uid="{B509C8AC-3B4C-41D3-8D65-02F9535B4DAE}" name="Column5406"/>
    <tableColumn id="5426" xr3:uid="{BE7D1FE1-32D1-4AFF-AC65-1C77F6EE2139}" name="Column5407"/>
    <tableColumn id="5427" xr3:uid="{B96DBFCE-286A-42C7-A53F-2E9B3A4C827A}" name="Column5408"/>
    <tableColumn id="5428" xr3:uid="{8DD38E5F-A4E7-44DB-B7C5-6FAF53B48925}" name="Column5409"/>
    <tableColumn id="5429" xr3:uid="{887513F5-B2F0-4029-B59C-601E7A083109}" name="Column5410"/>
    <tableColumn id="5430" xr3:uid="{F4A4129D-3988-47DE-A028-67CB78ECC993}" name="Column5411"/>
    <tableColumn id="5431" xr3:uid="{AFBC3C30-81C9-40FA-8A5B-DB614E5DB44E}" name="Column5412"/>
    <tableColumn id="5432" xr3:uid="{5607D601-53BB-4618-B7FC-03FA9A1D9ABD}" name="Column5413"/>
    <tableColumn id="5433" xr3:uid="{DB656A24-224D-44B5-AC7D-90BAD6CEC845}" name="Column5414"/>
    <tableColumn id="5434" xr3:uid="{EC3C45B7-A0E6-40BF-8B2E-8F6CF7B8021E}" name="Column5415"/>
    <tableColumn id="5435" xr3:uid="{A3C6AB38-D0F4-44EF-971C-43722BB6C9DE}" name="Column5416"/>
    <tableColumn id="5436" xr3:uid="{79F1FEEE-F3D7-4CDA-818C-82CDB63840E0}" name="Column5417"/>
    <tableColumn id="5437" xr3:uid="{AB64D58C-4CF7-4B89-9F4D-8529588208F9}" name="Column5418"/>
    <tableColumn id="5438" xr3:uid="{1750C805-8289-49C1-ABE1-D3B097D1328B}" name="Column5419"/>
    <tableColumn id="5439" xr3:uid="{3C4E8944-04A6-4B15-9FE8-D334F325BF43}" name="Column5420"/>
    <tableColumn id="5440" xr3:uid="{5289B3F4-D447-4705-9ABF-1B53CBA41093}" name="Column5421"/>
    <tableColumn id="5441" xr3:uid="{E9E4944A-83D9-4C35-9BFB-7A29D8C1BD6A}" name="Column5422"/>
    <tableColumn id="5442" xr3:uid="{5C964191-2521-441E-A40E-7ED0B8CC5F88}" name="Column5423"/>
    <tableColumn id="5443" xr3:uid="{7FED5EA6-B590-4717-A32B-A0A2E3140472}" name="Column5424"/>
    <tableColumn id="5444" xr3:uid="{ED765FB1-2E62-4F06-9514-F9A2D946A7D1}" name="Column5425"/>
    <tableColumn id="5445" xr3:uid="{41DC8DC1-4AC4-4862-9E44-BACE05B2B7A0}" name="Column5426"/>
    <tableColumn id="5446" xr3:uid="{22C218A2-ED02-417C-A085-29C605DFE24F}" name="Column5427"/>
    <tableColumn id="5447" xr3:uid="{A3A36E26-436B-4A8A-90E5-5F152CB68E4D}" name="Column5428"/>
    <tableColumn id="5448" xr3:uid="{5645C1B2-148E-4816-B6AE-E90B20D8426C}" name="Column5429"/>
    <tableColumn id="5449" xr3:uid="{33087F1E-7122-4126-A009-446462AEC5B7}" name="Column5430"/>
    <tableColumn id="5450" xr3:uid="{4B21C664-1008-4D72-A73D-31D9FF2F9E24}" name="Column5431"/>
    <tableColumn id="5451" xr3:uid="{4F606715-9182-4E68-86F4-19FF140E2A7A}" name="Column5432"/>
    <tableColumn id="5452" xr3:uid="{7F20A50D-D64A-487E-AB48-15CCFA539596}" name="Column5433"/>
    <tableColumn id="5453" xr3:uid="{328599EC-FA20-4ECB-BD29-278741A39854}" name="Column5434"/>
    <tableColumn id="5454" xr3:uid="{A60E8C46-83A2-4BD5-B8A3-DC4C98486A82}" name="Column5435"/>
    <tableColumn id="5455" xr3:uid="{4D0065BE-0FDC-4153-B12D-E8A7F34DCAE0}" name="Column5436"/>
    <tableColumn id="5456" xr3:uid="{E1EE94CE-90E7-4914-8DE8-6D411DFBFB3A}" name="Column5437"/>
    <tableColumn id="5457" xr3:uid="{DDFE70F1-A476-44EF-AAC4-BABEC3FFA39F}" name="Column5438"/>
    <tableColumn id="5458" xr3:uid="{A762F41E-D375-416A-A6FD-9954B0ACB234}" name="Column5439"/>
    <tableColumn id="5459" xr3:uid="{EBA89E8A-2B25-4828-811E-D01399790561}" name="Column5440"/>
    <tableColumn id="5460" xr3:uid="{FA6D1299-062A-45FD-B289-F2BACF75AEAC}" name="Column5441"/>
    <tableColumn id="5461" xr3:uid="{2FEB9FDF-343D-4157-A604-9F4E163545E3}" name="Column5442"/>
    <tableColumn id="5462" xr3:uid="{C5C07E97-E466-486F-AA3D-414E928F58F7}" name="Column5443"/>
    <tableColumn id="5463" xr3:uid="{D4463C9E-73B3-40E3-A593-C3334F707C72}" name="Column5444"/>
    <tableColumn id="5464" xr3:uid="{46B603A2-35B6-465B-9AD9-97B4BED0A8BA}" name="Column5445"/>
    <tableColumn id="5465" xr3:uid="{1FEF73FA-49FF-4392-8098-1AEEAFA954AA}" name="Column5446"/>
    <tableColumn id="5466" xr3:uid="{474F6539-5E1F-4370-9E72-84CC8E1473E0}" name="Column5447"/>
    <tableColumn id="5467" xr3:uid="{331AA988-C3E6-490E-9D68-EE1AD1CCA26A}" name="Column5448"/>
    <tableColumn id="5468" xr3:uid="{EECB9E25-B322-400F-8D06-D3E5B98C1E71}" name="Column5449"/>
    <tableColumn id="5469" xr3:uid="{06C5992F-91B4-4E8D-ABCC-65A6BDA76766}" name="Column5450"/>
    <tableColumn id="5470" xr3:uid="{0A4CBB20-A9E8-446D-984F-3DDA280E65A8}" name="Column5451"/>
    <tableColumn id="5471" xr3:uid="{CE0B0D36-CD9A-4D74-8BD6-8DC63A231064}" name="Column5452"/>
    <tableColumn id="5472" xr3:uid="{5016A1A0-62B3-4825-A974-ED1B0FA25F43}" name="Column5453"/>
    <tableColumn id="5473" xr3:uid="{25F200CE-D0EF-4FD1-8D6D-7BB66A5789A1}" name="Column5454"/>
    <tableColumn id="5474" xr3:uid="{0C0DA4C0-7630-4E28-947F-73A93D07E8B1}" name="Column5455"/>
    <tableColumn id="5475" xr3:uid="{CBEB6E61-BFDF-4A35-B7FF-F81BB76CA432}" name="Column5456"/>
    <tableColumn id="5476" xr3:uid="{FA335410-B60A-4AC2-B51C-4371272F84B8}" name="Column5457"/>
    <tableColumn id="5477" xr3:uid="{345F0543-09CB-4B03-9B4A-F6183955CDB0}" name="Column5458"/>
    <tableColumn id="5478" xr3:uid="{7D5DDE3F-27A2-4707-A0EB-2B84A78C7622}" name="Column5459"/>
    <tableColumn id="5479" xr3:uid="{4D4DE510-381F-473A-B105-D148E9A9F66B}" name="Column5460"/>
    <tableColumn id="5480" xr3:uid="{FA5FB470-925E-4573-A981-3084A239176C}" name="Column5461"/>
    <tableColumn id="5481" xr3:uid="{0455F681-EE20-45C3-BA84-953BEB488049}" name="Column5462"/>
    <tableColumn id="5482" xr3:uid="{F103F177-7921-4364-991E-86BD2A47786D}" name="Column5463"/>
    <tableColumn id="5483" xr3:uid="{5A357F1E-927D-430E-ADF4-FB3AFDF7EFB5}" name="Column5464"/>
    <tableColumn id="5484" xr3:uid="{7CAD9EBD-7B1A-42EA-ABB9-1D798554C9AC}" name="Column5465"/>
    <tableColumn id="5485" xr3:uid="{5078DD86-71BF-47AD-B4F1-AA81A7E5CC9D}" name="Column5466"/>
    <tableColumn id="5486" xr3:uid="{AA7A7EB1-CFEF-4562-A0C6-AEDF1B61DF05}" name="Column5467"/>
    <tableColumn id="5487" xr3:uid="{BBE4AD69-1AB0-4D54-A619-91B2809FBE6D}" name="Column5468"/>
    <tableColumn id="5488" xr3:uid="{CFD7DEC0-4B4E-4CFB-BFCB-94310FFC19FB}" name="Column5469"/>
    <tableColumn id="5489" xr3:uid="{40487A42-7B2F-4AFE-8808-CD7D6356CF7B}" name="Column5470"/>
    <tableColumn id="5490" xr3:uid="{3BD49C1F-7275-484F-95E8-58CD3735FB1E}" name="Column5471"/>
    <tableColumn id="5491" xr3:uid="{5A51558A-ECA8-45BB-B4B3-4D5E356E6186}" name="Column5472"/>
    <tableColumn id="5492" xr3:uid="{D76091E6-C740-457D-A61B-B6E6E26676BB}" name="Column5473"/>
    <tableColumn id="5493" xr3:uid="{697AD067-31C3-473B-8F81-1E608B5593C5}" name="Column5474"/>
    <tableColumn id="5494" xr3:uid="{03CDBB8A-61A9-45B6-B36C-0BC32861A68D}" name="Column5475"/>
    <tableColumn id="5495" xr3:uid="{03B90C1F-A797-432D-B71D-7C1767DEBA3F}" name="Column5476"/>
    <tableColumn id="5496" xr3:uid="{751CBFA6-B9F4-4697-8086-25F6EE8EA06C}" name="Column5477"/>
    <tableColumn id="5497" xr3:uid="{ABCA9C83-F7D3-414C-A818-258091C326A0}" name="Column5478"/>
    <tableColumn id="5498" xr3:uid="{18090E99-50E8-4B91-89CF-3934A55242E0}" name="Column5479"/>
    <tableColumn id="5499" xr3:uid="{F41DBE9A-48E4-4B15-9EBC-91BBBC3D621F}" name="Column5480"/>
    <tableColumn id="5500" xr3:uid="{E317D0DD-2DDE-491C-B07B-DC712BC90DC5}" name="Column5481"/>
    <tableColumn id="5501" xr3:uid="{7BB4EF46-60E6-4440-8301-AB6940F5FDAE}" name="Column5482"/>
    <tableColumn id="5502" xr3:uid="{4BB82710-137F-435B-A411-7F2331579177}" name="Column5483"/>
    <tableColumn id="5503" xr3:uid="{C2A80A54-0368-4965-AF8A-C3BAED99E18F}" name="Column5484"/>
    <tableColumn id="5504" xr3:uid="{87EE9D01-058D-4EC0-A0AF-9734DA0D2A2B}" name="Column5485"/>
    <tableColumn id="5505" xr3:uid="{963BFBE4-2617-4230-8B2C-47383BDA397D}" name="Column5486"/>
    <tableColumn id="5506" xr3:uid="{0B06066D-E5CE-4BF7-AE72-B9D4646EC7B7}" name="Column5487"/>
    <tableColumn id="5507" xr3:uid="{AB36C751-E08F-4D72-812A-8CC14F556F66}" name="Column5488"/>
    <tableColumn id="5508" xr3:uid="{6C596EA1-3F57-4903-8894-13B6565BCD01}" name="Column5489"/>
    <tableColumn id="5509" xr3:uid="{24E87810-D82A-4229-B5C7-2B36D3D9E359}" name="Column5490"/>
    <tableColumn id="5510" xr3:uid="{E7181A9C-1FAF-4894-9026-0E6D1EEC4904}" name="Column5491"/>
    <tableColumn id="5511" xr3:uid="{B94AAE95-B5A7-447B-BAFB-FB15A466465F}" name="Column5492"/>
    <tableColumn id="5512" xr3:uid="{0209D5B7-E9C7-41E7-A60F-93BDDEEA30CC}" name="Column5493"/>
    <tableColumn id="5513" xr3:uid="{74E1FEAB-7480-4FF9-91E4-98167506824B}" name="Column5494"/>
    <tableColumn id="5514" xr3:uid="{AC3A7C33-1B4A-4C51-95F5-9C6BD3D248AC}" name="Column5495"/>
    <tableColumn id="5515" xr3:uid="{1DA6E5F6-A63B-46E7-8358-D2C453BF28D4}" name="Column5496"/>
    <tableColumn id="5516" xr3:uid="{26FF6BA6-8EF7-4A19-9D71-240FD196B29F}" name="Column5497"/>
    <tableColumn id="5517" xr3:uid="{15E8825B-93AC-4FD1-92D9-6B15FE9FDCAF}" name="Column5498"/>
    <tableColumn id="5518" xr3:uid="{04342F98-4862-4DD8-A032-C018586D6C95}" name="Column5499"/>
    <tableColumn id="5519" xr3:uid="{AD53626C-7E76-4177-887A-8E9658C02CBF}" name="Column5500"/>
    <tableColumn id="5520" xr3:uid="{51253019-A89C-422A-A560-53DE2D99E4B1}" name="Column5501"/>
    <tableColumn id="5521" xr3:uid="{A82933DE-1F96-41AD-91A9-CFD088FE883D}" name="Column5502"/>
    <tableColumn id="5522" xr3:uid="{A8604BB1-FB47-4E7B-B84E-D0E99198972C}" name="Column5503"/>
    <tableColumn id="5523" xr3:uid="{E087F8F3-F66B-4E1A-B935-D6A7E65D7888}" name="Column5504"/>
    <tableColumn id="5524" xr3:uid="{27207127-C4F3-464E-A527-C64EA9775115}" name="Column5505"/>
    <tableColumn id="5525" xr3:uid="{55156ECA-7223-44A1-A695-80B14F5D8B6D}" name="Column5506"/>
    <tableColumn id="5526" xr3:uid="{A081C8D9-8ACC-4E4A-9C65-E94B9B5E3E47}" name="Column5507"/>
    <tableColumn id="5527" xr3:uid="{4B4BE023-E3DB-487A-BBDE-EA5978C940B7}" name="Column5508"/>
    <tableColumn id="5528" xr3:uid="{C3A9483A-9570-4D72-B63B-853431F7F944}" name="Column5509"/>
    <tableColumn id="5529" xr3:uid="{5D0FD4AA-07D6-487D-A57F-1B6744D17731}" name="Column5510"/>
    <tableColumn id="5530" xr3:uid="{5661CEB3-3372-4DE0-9415-23DD8302BA34}" name="Column5511"/>
    <tableColumn id="5531" xr3:uid="{21FE0C42-3C94-42F8-B29B-6C412DB12F9A}" name="Column5512"/>
    <tableColumn id="5532" xr3:uid="{A965A910-2376-4CEE-909B-C570682BE20A}" name="Column5513"/>
    <tableColumn id="5533" xr3:uid="{77AF3680-9FF7-4EC7-84DE-5B5BCB50FE01}" name="Column5514"/>
    <tableColumn id="5534" xr3:uid="{C953256B-1EA6-44BE-B999-AEB74B89A615}" name="Column5515"/>
    <tableColumn id="5535" xr3:uid="{9192CC7D-62AC-4D5C-8CC2-60D9F149FA75}" name="Column5516"/>
    <tableColumn id="5536" xr3:uid="{25762F43-8EDF-4BB0-A29D-1FDDB6978909}" name="Column5517"/>
    <tableColumn id="5537" xr3:uid="{3744111A-A997-43F2-B421-9C89E845F890}" name="Column5518"/>
    <tableColumn id="5538" xr3:uid="{9AF7F6D7-09F8-4D98-A085-A87BF97A734C}" name="Column5519"/>
    <tableColumn id="5539" xr3:uid="{6DEBD794-197C-43E7-AA43-397CA3C097B5}" name="Column5520"/>
    <tableColumn id="5540" xr3:uid="{EB94D8D4-1559-4B58-962E-F5CE511FB1B9}" name="Column5521"/>
    <tableColumn id="5541" xr3:uid="{E688246D-A407-47FA-82D6-AF3E515133C7}" name="Column5522"/>
    <tableColumn id="5542" xr3:uid="{A70DC5F3-36B6-40B7-A42C-450484BB2A90}" name="Column5523"/>
    <tableColumn id="5543" xr3:uid="{BCC15ED3-F0BF-4625-9E19-72FFF02FA85D}" name="Column5524"/>
    <tableColumn id="5544" xr3:uid="{B73BA3E4-C534-483C-8A7F-444167998F41}" name="Column5525"/>
    <tableColumn id="5545" xr3:uid="{6EC81860-8749-405A-8580-7C061F3B4A3D}" name="Column5526"/>
    <tableColumn id="5546" xr3:uid="{6ED57326-C4F2-467D-B333-7688C70B3AA8}" name="Column5527"/>
    <tableColumn id="5547" xr3:uid="{5317F53D-FC79-4696-946B-193958CC1DA4}" name="Column5528"/>
    <tableColumn id="5548" xr3:uid="{684D78F4-A673-4A23-891D-5FB494C9DB52}" name="Column5529"/>
    <tableColumn id="5549" xr3:uid="{E49B65D0-20BE-438B-9E93-A4CBFB8405FE}" name="Column5530"/>
    <tableColumn id="5550" xr3:uid="{6747A316-028F-43C6-A1BD-C1771531ABA5}" name="Column5531"/>
    <tableColumn id="5551" xr3:uid="{3506AF5C-67CB-49B9-AC3E-667760570AD3}" name="Column5532"/>
    <tableColumn id="5552" xr3:uid="{0A0CDFEE-D99E-4906-AFC1-54F38E6B60CD}" name="Column5533"/>
    <tableColumn id="5553" xr3:uid="{332F4817-E118-4E69-97F8-F8413706EBFD}" name="Column5534"/>
    <tableColumn id="5554" xr3:uid="{91138042-F324-4003-A594-EFD6A50419CA}" name="Column5535"/>
    <tableColumn id="5555" xr3:uid="{63C101B7-D5D7-464B-BFF3-150928D6C29E}" name="Column5536"/>
    <tableColumn id="5556" xr3:uid="{A4FE8BD1-9659-4503-96D5-6DAF81FD0A01}" name="Column5537"/>
    <tableColumn id="5557" xr3:uid="{D8185DE9-8471-4D7B-A7B0-B2086D84A3CC}" name="Column5538"/>
    <tableColumn id="5558" xr3:uid="{C02A3FC0-F91F-4E5B-B391-2F3845F4BA51}" name="Column5539"/>
    <tableColumn id="5559" xr3:uid="{E75371F0-2746-4DF7-9BA4-C62A2CD0EC0B}" name="Column5540"/>
    <tableColumn id="5560" xr3:uid="{3F305150-3129-4BC7-A06A-FEE845F7064A}" name="Column5541"/>
    <tableColumn id="5561" xr3:uid="{D24C9267-9E5D-4666-A5C2-CC817753E096}" name="Column5542"/>
    <tableColumn id="5562" xr3:uid="{267137BB-F473-4623-AC2B-B3BEC56FF749}" name="Column5543"/>
    <tableColumn id="5563" xr3:uid="{DF85321E-096A-462F-907F-774B009433C2}" name="Column5544"/>
    <tableColumn id="5564" xr3:uid="{C591CCDB-4797-4EFC-A09C-5CC10C61C882}" name="Column5545"/>
    <tableColumn id="5565" xr3:uid="{CDB162AD-8CD2-4B48-9358-37D56D381C23}" name="Column5546"/>
    <tableColumn id="5566" xr3:uid="{FACBE521-9CA3-4F6D-96F7-3C8462522A32}" name="Column5547"/>
    <tableColumn id="5567" xr3:uid="{5D73786D-B605-48BB-8159-7BFC75026A1A}" name="Column5548"/>
    <tableColumn id="5568" xr3:uid="{414A94E1-9FEE-42A5-8796-567826CDF684}" name="Column5549"/>
    <tableColumn id="5569" xr3:uid="{40E5FC51-9DB5-4BC6-97B2-87CF8C6A7079}" name="Column5550"/>
    <tableColumn id="5570" xr3:uid="{BA155CD9-AF32-4811-B950-EF6CBCE4F0FF}" name="Column5551"/>
    <tableColumn id="5571" xr3:uid="{2631C8C5-8199-4AD3-BFFD-72337478E845}" name="Column5552"/>
    <tableColumn id="5572" xr3:uid="{BE1C4376-0B67-45D1-A632-A76B756B5431}" name="Column5553"/>
    <tableColumn id="5573" xr3:uid="{EB9735BE-87D4-4A32-BC3C-7EF5471ED0A8}" name="Column5554"/>
    <tableColumn id="5574" xr3:uid="{D582B321-FD56-4979-9677-DF74E04CF83D}" name="Column5555"/>
    <tableColumn id="5575" xr3:uid="{E8E86F72-F99B-4B90-AD48-E309D1EE58F4}" name="Column5556"/>
    <tableColumn id="5576" xr3:uid="{7C3C4485-A9C5-4C2B-A3D0-05FC80B4DBCA}" name="Column5557"/>
    <tableColumn id="5577" xr3:uid="{6788A827-9D4C-4413-97E8-D615704B93EA}" name="Column5558"/>
    <tableColumn id="5578" xr3:uid="{0C270DDD-56B9-4ADF-BC5F-FA26E6816926}" name="Column5559"/>
    <tableColumn id="5579" xr3:uid="{CF2B8A4B-B2C6-4768-9811-13E72D2C0769}" name="Column5560"/>
    <tableColumn id="5580" xr3:uid="{EEA5FF26-BD30-4B84-A9E9-DD8DD932FE6C}" name="Column5561"/>
    <tableColumn id="5581" xr3:uid="{0889F95D-C1DF-42FE-B18C-BEBF11CA254E}" name="Column5562"/>
    <tableColumn id="5582" xr3:uid="{9F040C5E-06DC-4DE2-89D6-92A0F3B498F1}" name="Column5563"/>
    <tableColumn id="5583" xr3:uid="{518A79AC-8C8A-4005-9D8D-3B665E32DBD6}" name="Column5564"/>
    <tableColumn id="5584" xr3:uid="{DD6A0B3D-7EE6-4935-8CE9-0B280CF8D541}" name="Column5565"/>
    <tableColumn id="5585" xr3:uid="{DB428639-707A-45F7-B2B5-4BB209E1D6B8}" name="Column5566"/>
    <tableColumn id="5586" xr3:uid="{DA0CA8B0-9B37-42BB-97A0-C746E8088A09}" name="Column5567"/>
    <tableColumn id="5587" xr3:uid="{A605C62E-100B-4321-B08D-DBF8A9DC85AA}" name="Column5568"/>
    <tableColumn id="5588" xr3:uid="{925C1196-503B-4CC8-B18A-E943804BFA73}" name="Column5569"/>
    <tableColumn id="5589" xr3:uid="{CD954F8F-101D-417E-BFA3-C654D4486F48}" name="Column5570"/>
    <tableColumn id="5590" xr3:uid="{B5C55389-8F15-4C0C-BF82-B59345232548}" name="Column5571"/>
    <tableColumn id="5591" xr3:uid="{66A122CC-615D-4F3C-A201-AA02D7DEF5B3}" name="Column5572"/>
    <tableColumn id="5592" xr3:uid="{7AA40E08-4FF5-4EDE-9066-CCCD4CD2F8A4}" name="Column5573"/>
    <tableColumn id="5593" xr3:uid="{5E1F1FCC-E282-436D-9F7E-F538BBB2ED24}" name="Column5574"/>
    <tableColumn id="5594" xr3:uid="{78FD2D85-C661-475E-8D6A-C62543DC915F}" name="Column5575"/>
    <tableColumn id="5595" xr3:uid="{BD319E1E-EC0D-493F-9FCC-56E32220E99E}" name="Column5576"/>
    <tableColumn id="5596" xr3:uid="{756F0203-026C-4022-B69A-044A3E348456}" name="Column5577"/>
    <tableColumn id="5597" xr3:uid="{3C701D4D-F2A1-4B69-8DD1-7523ED901F48}" name="Column5578"/>
    <tableColumn id="5598" xr3:uid="{25838870-CCE8-44E3-BC60-CD444433DEFA}" name="Column5579"/>
    <tableColumn id="5599" xr3:uid="{31F912B3-5338-4645-8C43-BCA6C39733A3}" name="Column5580"/>
    <tableColumn id="5600" xr3:uid="{F35E3149-AE7E-432A-A785-E04AE34201C1}" name="Column5581"/>
    <tableColumn id="5601" xr3:uid="{DF5E2F50-0B7F-4CAC-9775-D528F63D09FB}" name="Column5582"/>
    <tableColumn id="5602" xr3:uid="{DFCB707E-2FA7-4571-8923-FF2ECE4AA0C0}" name="Column5583"/>
    <tableColumn id="5603" xr3:uid="{96E521F8-BA42-4C2A-965C-00C4EA3F68C4}" name="Column5584"/>
    <tableColumn id="5604" xr3:uid="{4563AF4E-1667-4852-BF64-93410F2E748A}" name="Column5585"/>
    <tableColumn id="5605" xr3:uid="{F1675670-2F57-42AE-8172-54507AAAF3E9}" name="Column5586"/>
    <tableColumn id="5606" xr3:uid="{902CCFF7-4350-4CBB-A3D0-20E133DEEC9C}" name="Column5587"/>
    <tableColumn id="5607" xr3:uid="{07D9704D-F34F-45E4-BD40-A4264CC1D15F}" name="Column5588"/>
    <tableColumn id="5608" xr3:uid="{F7132A47-9BB0-4137-BED0-D903FB53224E}" name="Column5589"/>
    <tableColumn id="5609" xr3:uid="{B9D0087F-7A76-4305-A21A-27362742E72D}" name="Column5590"/>
    <tableColumn id="5610" xr3:uid="{4E728CE0-8FEE-42E3-9038-883417402861}" name="Column5591"/>
    <tableColumn id="5611" xr3:uid="{03005D92-932A-455A-BB39-330DCF2595E4}" name="Column5592"/>
    <tableColumn id="5612" xr3:uid="{5BFB274E-B50F-4263-A61F-88A4267CCB2A}" name="Column5593"/>
    <tableColumn id="5613" xr3:uid="{BA31B03B-002A-4388-8219-EEAC3D8B303B}" name="Column5594"/>
    <tableColumn id="5614" xr3:uid="{EE4B7172-3CCF-437C-A943-E3B5A50AE596}" name="Column5595"/>
    <tableColumn id="5615" xr3:uid="{E57EDB44-C7D3-47B2-A9B6-592CB5F47922}" name="Column5596"/>
    <tableColumn id="5616" xr3:uid="{1DE58BD3-7BD8-4B0F-AC4E-BE31A0644CCD}" name="Column5597"/>
    <tableColumn id="5617" xr3:uid="{A16644A5-B119-4E4D-A5B1-CBECAF5C83E0}" name="Column5598"/>
    <tableColumn id="5618" xr3:uid="{2D6B9EAD-FA48-4BF1-8408-EAABE1F41EFB}" name="Column5599"/>
    <tableColumn id="5619" xr3:uid="{3667E7D3-229E-4A02-8ADB-FFCD6BB5A173}" name="Column5600"/>
    <tableColumn id="5620" xr3:uid="{4FB1A3EE-91D5-44E7-BDFC-775650C7E2C1}" name="Column5601"/>
    <tableColumn id="5621" xr3:uid="{C8F4E44E-CA8A-4A15-8571-49FF6BDD3811}" name="Column5602"/>
    <tableColumn id="5622" xr3:uid="{153F6C88-8E7C-4640-8BA5-5E8D1978CE87}" name="Column5603"/>
    <tableColumn id="5623" xr3:uid="{AA508632-FCC3-48F4-90E9-03C8B6AB840C}" name="Column5604"/>
    <tableColumn id="5624" xr3:uid="{15881533-B0CF-43E9-B4D3-0E321D51F745}" name="Column5605"/>
    <tableColumn id="5625" xr3:uid="{896C8C85-4D3A-40D2-81BE-7DA5ED26A4DA}" name="Column5606"/>
    <tableColumn id="5626" xr3:uid="{DC4F08E6-44FA-438F-A055-5D40EAF56670}" name="Column5607"/>
    <tableColumn id="5627" xr3:uid="{F7D8F5CD-FCE4-408A-AE61-BB8266C146C0}" name="Column5608"/>
    <tableColumn id="5628" xr3:uid="{4D14788C-1C24-48A3-A2D5-046ECD8724D9}" name="Column5609"/>
    <tableColumn id="5629" xr3:uid="{8494F632-8E0F-4D47-AA50-A0AE434531DB}" name="Column5610"/>
    <tableColumn id="5630" xr3:uid="{022CDA14-3FC3-4EA8-A0AC-0A850C897B94}" name="Column5611"/>
    <tableColumn id="5631" xr3:uid="{058EEA33-D966-4F0A-81EE-1500B2F9E8EF}" name="Column5612"/>
    <tableColumn id="5632" xr3:uid="{7923D2B2-C3B3-4E8A-A989-DABD6208A870}" name="Column5613"/>
    <tableColumn id="5633" xr3:uid="{1DE9E2B1-2EBC-4826-A8C0-0EF34B6E2EE7}" name="Column5614"/>
    <tableColumn id="5634" xr3:uid="{9558D9C9-16FF-40D7-A107-8B376D69530C}" name="Column5615"/>
    <tableColumn id="5635" xr3:uid="{B3579768-BFDD-4E21-86B4-C97F42386137}" name="Column5616"/>
    <tableColumn id="5636" xr3:uid="{B1ED2274-7606-4EF3-BCF9-85F7DC8E171F}" name="Column5617"/>
    <tableColumn id="5637" xr3:uid="{4D825714-B4DB-4B32-BF9D-A4701899F547}" name="Column5618"/>
    <tableColumn id="5638" xr3:uid="{8F87D6F6-972C-4D74-816D-82D7B0AB3EDE}" name="Column5619"/>
    <tableColumn id="5639" xr3:uid="{7BD30470-D18E-4CB0-A799-BC7F3CC7D715}" name="Column5620"/>
    <tableColumn id="5640" xr3:uid="{E7460702-DCF3-409F-B867-61E1DE542EFF}" name="Column5621"/>
    <tableColumn id="5641" xr3:uid="{AB6E58C8-8660-482E-AB72-44A5E9E370BD}" name="Column5622"/>
    <tableColumn id="5642" xr3:uid="{67B56FDD-C724-40C0-8A7F-AFA0DB9E3308}" name="Column5623"/>
    <tableColumn id="5643" xr3:uid="{1B2F992E-C9CE-4061-BA69-22A548AB6E3C}" name="Column5624"/>
    <tableColumn id="5644" xr3:uid="{300A329B-359C-4C3C-8664-706BB46DADF8}" name="Column5625"/>
    <tableColumn id="5645" xr3:uid="{7327FF78-0EED-49B9-B58A-601F00447509}" name="Column5626"/>
    <tableColumn id="5646" xr3:uid="{20AF330E-6387-41E2-83E6-2F330FE6AE60}" name="Column5627"/>
    <tableColumn id="5647" xr3:uid="{00186CB6-4E7F-46D6-B965-61F97776A2AB}" name="Column5628"/>
    <tableColumn id="5648" xr3:uid="{D25D625B-DF8E-4B6C-B6A4-769E881A3854}" name="Column5629"/>
    <tableColumn id="5649" xr3:uid="{E82CBD3C-A6D4-46C3-B14F-2C4F8891FFF7}" name="Column5630"/>
    <tableColumn id="5650" xr3:uid="{9EE06CA6-6998-4E83-97F2-8AC769D3061D}" name="Column5631"/>
    <tableColumn id="5651" xr3:uid="{F4DEEAEB-47C0-4576-B267-09D34782BFF1}" name="Column5632"/>
    <tableColumn id="5652" xr3:uid="{9D648FCD-47F6-4BB9-BCAE-D7AA292A69FE}" name="Column5633"/>
    <tableColumn id="5653" xr3:uid="{D4CF5550-F0F3-43B0-82CC-7425B9CD43E1}" name="Column5634"/>
    <tableColumn id="5654" xr3:uid="{5A14C420-F3D7-4B9A-84DA-3F5C558822F2}" name="Column5635"/>
    <tableColumn id="5655" xr3:uid="{8B4BE978-054C-4802-A63A-B48539E986F5}" name="Column5636"/>
    <tableColumn id="5656" xr3:uid="{24099285-F364-4C2A-B15D-61823EDE6865}" name="Column5637"/>
    <tableColumn id="5657" xr3:uid="{1B4190AA-AF1F-47FF-A168-2321EBE46F4F}" name="Column5638"/>
    <tableColumn id="5658" xr3:uid="{F6AEADCC-C0D4-4318-BA97-9B7A8CD3F483}" name="Column5639"/>
    <tableColumn id="5659" xr3:uid="{0B81F7C2-6961-455E-8725-D735F4E6F45D}" name="Column5640"/>
    <tableColumn id="5660" xr3:uid="{91ED572F-1986-46C5-9BDA-C8C0BD26C591}" name="Column5641"/>
    <tableColumn id="5661" xr3:uid="{0B20D6B0-B850-487F-89D5-9ED81B3AD34A}" name="Column5642"/>
    <tableColumn id="5662" xr3:uid="{9558A1AC-5B5B-4CA4-BBA9-2AD91AFE6886}" name="Column5643"/>
    <tableColumn id="5663" xr3:uid="{AAF18A27-F85B-4F66-B929-AD55B8610B50}" name="Column5644"/>
    <tableColumn id="5664" xr3:uid="{9BE41DB4-2105-4F01-9613-42061743AEEE}" name="Column5645"/>
    <tableColumn id="5665" xr3:uid="{C2149D8F-C79F-4107-A099-A10B731E7388}" name="Column5646"/>
    <tableColumn id="5666" xr3:uid="{9D7EF0E9-88F0-489D-9E52-73267465EC31}" name="Column5647"/>
    <tableColumn id="5667" xr3:uid="{EDB12FB7-0F22-4FF6-817F-2FA0594EF209}" name="Column5648"/>
    <tableColumn id="5668" xr3:uid="{DC0FB7F7-6D28-4090-BEBF-FB7E143A7760}" name="Column5649"/>
    <tableColumn id="5669" xr3:uid="{E07C36BD-2E08-45E6-B2D8-952028F50896}" name="Column5650"/>
    <tableColumn id="5670" xr3:uid="{30A2DA93-6B3D-4B8B-BB89-91366B6349BD}" name="Column5651"/>
    <tableColumn id="5671" xr3:uid="{62AAE808-697B-4AA5-90A6-41F0ADAF469A}" name="Column5652"/>
    <tableColumn id="5672" xr3:uid="{A21F9638-E319-41D2-B8C1-5CF2B1100ECA}" name="Column5653"/>
    <tableColumn id="5673" xr3:uid="{0F6CAC44-9F1E-44E1-B784-1E20FD0D0472}" name="Column5654"/>
    <tableColumn id="5674" xr3:uid="{8386DD7F-2281-4F2E-9A10-4E7BCCDB9E38}" name="Column5655"/>
    <tableColumn id="5675" xr3:uid="{180694AE-02D4-4307-A082-8050710E192A}" name="Column5656"/>
    <tableColumn id="5676" xr3:uid="{9D60FF34-EEEF-4F88-B76D-6B1F21C826AB}" name="Column5657"/>
    <tableColumn id="5677" xr3:uid="{DECE0ADF-72AD-4742-86DD-3612686866F7}" name="Column5658"/>
    <tableColumn id="5678" xr3:uid="{3D4AC7FF-ADD0-4749-AC95-6BDCE6761D14}" name="Column5659"/>
    <tableColumn id="5679" xr3:uid="{910F5B9D-CC5D-4950-ADF2-0E06C59FCB79}" name="Column5660"/>
    <tableColumn id="5680" xr3:uid="{CCD9FC91-6AB9-4DD5-AA04-D434AA90FF3E}" name="Column5661"/>
    <tableColumn id="5681" xr3:uid="{14CB18A5-8B14-439F-B92F-A8AB9EF30B35}" name="Column5662"/>
    <tableColumn id="5682" xr3:uid="{025E2566-B178-46BF-B193-41478794F5DD}" name="Column5663"/>
    <tableColumn id="5683" xr3:uid="{D71FD39C-146F-46DA-8485-8A4F087E77A5}" name="Column5664"/>
    <tableColumn id="5684" xr3:uid="{BE06A87D-4718-4CE3-85DA-CED74974243E}" name="Column5665"/>
    <tableColumn id="5685" xr3:uid="{BD999928-B713-4FF9-AF22-6828B0A38ECF}" name="Column5666"/>
    <tableColumn id="5686" xr3:uid="{93C1A930-DAC4-4A4E-925A-B35D4D5CBE27}" name="Column5667"/>
    <tableColumn id="5687" xr3:uid="{1AB184EE-E643-409E-B5FA-19619EEF073A}" name="Column5668"/>
    <tableColumn id="5688" xr3:uid="{661558DB-DC2A-494B-BE44-6DAB112F8075}" name="Column5669"/>
    <tableColumn id="5689" xr3:uid="{B70EBAB6-9F76-45D9-A210-77BE9C494549}" name="Column5670"/>
    <tableColumn id="5690" xr3:uid="{E10E0A6F-6414-44AF-AEDF-5D8DB8C2C44B}" name="Column5671"/>
    <tableColumn id="5691" xr3:uid="{F388E73D-64A0-4E9F-96A6-F3E51D520386}" name="Column5672"/>
    <tableColumn id="5692" xr3:uid="{8DB67478-8309-4407-B519-D65DB70C3F8A}" name="Column5673"/>
    <tableColumn id="5693" xr3:uid="{C67F7B9E-B2C5-4579-BC32-D11015AFE320}" name="Column5674"/>
    <tableColumn id="5694" xr3:uid="{BCC79A10-5A2C-4814-8DF1-BD4A9C971C40}" name="Column5675"/>
    <tableColumn id="5695" xr3:uid="{CA50E359-4407-4795-854E-E59BEE613301}" name="Column5676"/>
    <tableColumn id="5696" xr3:uid="{7D250555-012F-41BF-B61E-F5B359BF7E9F}" name="Column5677"/>
    <tableColumn id="5697" xr3:uid="{01B5C54A-AE85-4D28-AD70-7146EE2E78F8}" name="Column5678"/>
    <tableColumn id="5698" xr3:uid="{B97082F3-2D2C-42B8-81F0-70617826B671}" name="Column5679"/>
    <tableColumn id="5699" xr3:uid="{4F2D9168-1B22-4BA2-A872-7236F708CF1B}" name="Column5680"/>
    <tableColumn id="5700" xr3:uid="{C8EC3365-FBA7-4057-A639-89BB4D3A3308}" name="Column5681"/>
    <tableColumn id="5701" xr3:uid="{F4FDE7FC-DB8D-4E63-9B29-EFFC384A108A}" name="Column5682"/>
    <tableColumn id="5702" xr3:uid="{C66BFFB0-93DA-406D-92A8-1B59E8059D75}" name="Column5683"/>
    <tableColumn id="5703" xr3:uid="{A492DE87-8B71-4E78-93FE-38AE027D39E5}" name="Column5684"/>
    <tableColumn id="5704" xr3:uid="{D3749B38-A7FA-4771-9F22-F10CAE3EAA6C}" name="Column5685"/>
    <tableColumn id="5705" xr3:uid="{FC527AC7-673A-4AC6-97A0-44E49887C10E}" name="Column5686"/>
    <tableColumn id="5706" xr3:uid="{D879321E-362F-4214-B1E4-1148AA603C28}" name="Column5687"/>
    <tableColumn id="5707" xr3:uid="{C9F3FA38-02C2-4D52-8769-32568602A8CB}" name="Column5688"/>
    <tableColumn id="5708" xr3:uid="{6F8019B7-2AD4-4E4D-8D4D-E71D6441F766}" name="Column5689"/>
    <tableColumn id="5709" xr3:uid="{A67A807B-1B82-4D32-A01E-266E1B8FC880}" name="Column5690"/>
    <tableColumn id="5710" xr3:uid="{26B94315-0476-44CF-AE7B-12BC871E8C51}" name="Column5691"/>
    <tableColumn id="5711" xr3:uid="{6371B105-F952-48BA-851D-B36B084649ED}" name="Column5692"/>
    <tableColumn id="5712" xr3:uid="{6A300C10-C981-416D-866B-1B49AAFB0617}" name="Column5693"/>
    <tableColumn id="5713" xr3:uid="{1251AD83-FFA5-4928-9B31-A97E4EEA465E}" name="Column5694"/>
    <tableColumn id="5714" xr3:uid="{F885CD87-9126-4F7D-A357-98462858B848}" name="Column5695"/>
    <tableColumn id="5715" xr3:uid="{1A425998-44EC-4DD5-BC5D-B6872A816EE6}" name="Column5696"/>
    <tableColumn id="5716" xr3:uid="{8895B5AA-5EC7-4925-8AA9-B2AA13685928}" name="Column5697"/>
    <tableColumn id="5717" xr3:uid="{ECAF4459-0BFF-48EF-87AE-8811E9D15045}" name="Column5698"/>
    <tableColumn id="5718" xr3:uid="{D21FC68E-7B38-4FB7-9175-1EFCCDB76899}" name="Column5699"/>
    <tableColumn id="5719" xr3:uid="{46FDFDB2-E002-45EF-9EB8-F5E19E33F696}" name="Column5700"/>
    <tableColumn id="5720" xr3:uid="{D86A289D-4A57-4DCA-8D18-23E6A5EA58D1}" name="Column5701"/>
    <tableColumn id="5721" xr3:uid="{5A879283-5A44-4689-B26A-DB557DAB08AF}" name="Column5702"/>
    <tableColumn id="5722" xr3:uid="{88DBB251-2C16-4905-B508-60D2E1ABE462}" name="Column5703"/>
    <tableColumn id="5723" xr3:uid="{6FFEC4CC-62F4-4F83-8CFA-D4F249A8B5F5}" name="Column5704"/>
    <tableColumn id="5724" xr3:uid="{56EA8318-0FEE-4023-B1C3-B9C76F400974}" name="Column5705"/>
    <tableColumn id="5725" xr3:uid="{83513D8C-393A-4A75-9F69-D7D80AEB131B}" name="Column5706"/>
    <tableColumn id="5726" xr3:uid="{5EC86184-7E29-4D01-9474-A7A351F4DEA1}" name="Column5707"/>
    <tableColumn id="5727" xr3:uid="{77891950-DF4F-4A84-B911-1767B249BA98}" name="Column5708"/>
    <tableColumn id="5728" xr3:uid="{55050FFA-E872-48B1-8EB3-09D9DF7E68B3}" name="Column5709"/>
    <tableColumn id="5729" xr3:uid="{344EA97D-7C44-489F-9D24-96351AB9C4E1}" name="Column5710"/>
    <tableColumn id="5730" xr3:uid="{C8330526-375C-4D33-A664-5B069598A06A}" name="Column5711"/>
    <tableColumn id="5731" xr3:uid="{FDED32AC-E73D-48BB-8191-986156CF5E13}" name="Column5712"/>
    <tableColumn id="5732" xr3:uid="{C1B177CA-0641-4964-AB2B-7FBD2B6B5153}" name="Column5713"/>
    <tableColumn id="5733" xr3:uid="{437A9582-7267-48CC-A7BC-F44F0B434C60}" name="Column5714"/>
    <tableColumn id="5734" xr3:uid="{E4340806-0912-40CE-B7E2-8CF17EBC53A4}" name="Column5715"/>
    <tableColumn id="5735" xr3:uid="{5789BFC7-4F3E-4FC1-A2D7-E1772D4AC7C7}" name="Column5716"/>
    <tableColumn id="5736" xr3:uid="{E22C9B8F-B220-4F57-BD1D-764CA0ABC811}" name="Column5717"/>
    <tableColumn id="5737" xr3:uid="{12C0C417-F0DE-4800-8012-BA3CA23830C0}" name="Column5718"/>
    <tableColumn id="5738" xr3:uid="{81825DA8-63AD-4B23-B403-72D0042615BE}" name="Column5719"/>
    <tableColumn id="5739" xr3:uid="{A7E290FD-FA87-467F-BCF9-2C7F5494100B}" name="Column5720"/>
    <tableColumn id="5740" xr3:uid="{E3624B22-A997-49BC-BAFF-A330FB56CD1D}" name="Column5721"/>
    <tableColumn id="5741" xr3:uid="{10B81223-E817-4B0E-8BBA-99A99D8A289C}" name="Column5722"/>
    <tableColumn id="5742" xr3:uid="{F3C4C529-7391-4F0F-A80A-E9DA2C8A97CB}" name="Column5723"/>
    <tableColumn id="5743" xr3:uid="{7F44E00F-B095-408E-AF88-FE75D854B558}" name="Column5724"/>
    <tableColumn id="5744" xr3:uid="{F6DF30D4-1991-4E7C-9438-53B4AF386C9F}" name="Column5725"/>
    <tableColumn id="5745" xr3:uid="{A5FF5ACF-5084-4893-8E26-AB1A604B47EC}" name="Column5726"/>
    <tableColumn id="5746" xr3:uid="{DA5CECAD-38DB-47AF-ABF5-07743FD7F1A9}" name="Column5727"/>
    <tableColumn id="5747" xr3:uid="{75FAF134-2E73-4346-BFC5-03CA89E1A09D}" name="Column5728"/>
    <tableColumn id="5748" xr3:uid="{9A09E894-7340-4DF9-B0C3-8DA149201D37}" name="Column5729"/>
    <tableColumn id="5749" xr3:uid="{03C3BB58-B78D-43CA-A79E-BFD341C40BEC}" name="Column5730"/>
    <tableColumn id="5750" xr3:uid="{9ED42711-04B7-4BB3-A24A-750F770FAA63}" name="Column5731"/>
    <tableColumn id="5751" xr3:uid="{46E97496-2731-44D6-BD98-CF5C61D8B218}" name="Column5732"/>
    <tableColumn id="5752" xr3:uid="{15DC089C-B222-4DBF-ABC2-CD37F75FEFC1}" name="Column5733"/>
    <tableColumn id="5753" xr3:uid="{5A85F5F8-9F0F-4465-8F80-E75B6E0210B1}" name="Column5734"/>
    <tableColumn id="5754" xr3:uid="{85D13462-7E9A-4E1B-8909-B6A739E44AAB}" name="Column5735"/>
    <tableColumn id="5755" xr3:uid="{F4276831-5AC2-40F0-A611-93390B612D5F}" name="Column5736"/>
    <tableColumn id="5756" xr3:uid="{959A0E03-B2C6-4A37-B806-CE97686D0BCD}" name="Column5737"/>
    <tableColumn id="5757" xr3:uid="{07DE6EAC-8A21-4A04-8E3D-C21A2DE5FADA}" name="Column5738"/>
    <tableColumn id="5758" xr3:uid="{0F0CF3E3-ED1B-4153-B990-5B55C6823A44}" name="Column5739"/>
    <tableColumn id="5759" xr3:uid="{12EB4C1D-4694-4F47-9621-EDA95EC8575A}" name="Column5740"/>
    <tableColumn id="5760" xr3:uid="{CB7A57B7-15AC-49D8-AE00-DA2F909442CE}" name="Column5741"/>
    <tableColumn id="5761" xr3:uid="{A1366490-83F1-4785-9519-657EBA57D4F9}" name="Column5742"/>
    <tableColumn id="5762" xr3:uid="{57B34BD9-D733-4229-8DEF-FBC9484794EA}" name="Column5743"/>
    <tableColumn id="5763" xr3:uid="{8CBB477D-1266-46F9-919C-7A4F62DA12A8}" name="Column5744"/>
    <tableColumn id="5764" xr3:uid="{2404153C-2B8E-4801-9ECE-EBB65D75A55A}" name="Column5745"/>
    <tableColumn id="5765" xr3:uid="{01AA83E5-CEA6-4B53-9E11-BB3D69EBB7F5}" name="Column5746"/>
    <tableColumn id="5766" xr3:uid="{C1711277-2C8D-44BD-8B2D-7AAA87B34E98}" name="Column5747"/>
    <tableColumn id="5767" xr3:uid="{B8BF094D-11CC-4793-85A6-8552C8868441}" name="Column5748"/>
    <tableColumn id="5768" xr3:uid="{06DA49BA-BC4A-4377-9AA0-048C9BEF75DA}" name="Column5749"/>
    <tableColumn id="5769" xr3:uid="{BD11EDD9-142A-4B75-8F9A-AFDF94927C37}" name="Column5750"/>
    <tableColumn id="5770" xr3:uid="{20021508-101B-447A-B968-9EF045544C34}" name="Column5751"/>
    <tableColumn id="5771" xr3:uid="{26993D0C-300C-4CA2-96B7-44A30DDE1266}" name="Column5752"/>
    <tableColumn id="5772" xr3:uid="{733370CD-C26B-447A-85AB-C5D718242DC0}" name="Column5753"/>
    <tableColumn id="5773" xr3:uid="{496BCAA0-72A7-48B4-9A8A-2703624596C6}" name="Column5754"/>
    <tableColumn id="5774" xr3:uid="{525C8FAD-BED5-4639-8D1D-D2D24CFE4419}" name="Column5755"/>
    <tableColumn id="5775" xr3:uid="{A836295D-76E6-41D2-9874-4F44007E2CC9}" name="Column5756"/>
    <tableColumn id="5776" xr3:uid="{5A0794CF-7BDB-41B6-9348-4E0B4BB6699B}" name="Column5757"/>
    <tableColumn id="5777" xr3:uid="{1C363E9D-EDD1-4FE0-AA28-237785DFC2BB}" name="Column5758"/>
    <tableColumn id="5778" xr3:uid="{0C60407C-ACC3-4715-B3BB-42C900BA6B87}" name="Column5759"/>
    <tableColumn id="5779" xr3:uid="{CE99A759-86B2-44A7-BDBD-AC03CC8EE91B}" name="Column5760"/>
    <tableColumn id="5780" xr3:uid="{28C230FE-822D-4BF0-8FEB-00545F8AB1DC}" name="Column5761"/>
    <tableColumn id="5781" xr3:uid="{30CE631A-67A1-429B-AA13-A69D4719F19D}" name="Column5762"/>
    <tableColumn id="5782" xr3:uid="{873DA290-5297-4881-A017-D0B2F759CE9E}" name="Column5763"/>
    <tableColumn id="5783" xr3:uid="{80CC8B45-C368-493D-B1A0-94B4AD066910}" name="Column5764"/>
    <tableColumn id="5784" xr3:uid="{F45BBD85-8996-4392-832C-E272B99FFDAC}" name="Column5765"/>
    <tableColumn id="5785" xr3:uid="{F495F153-E62D-4FA7-B747-64F4CEB45EE6}" name="Column5766"/>
    <tableColumn id="5786" xr3:uid="{D851EF1F-F75F-4CE8-BA05-37702DBD6697}" name="Column5767"/>
    <tableColumn id="5787" xr3:uid="{DDDD4222-D7BA-4239-8CEA-2614D36FD012}" name="Column5768"/>
    <tableColumn id="5788" xr3:uid="{7F06D825-428D-4188-A487-49CBE86F55FC}" name="Column5769"/>
    <tableColumn id="5789" xr3:uid="{5D18BAB8-DB5F-41B5-AE27-98C547147D59}" name="Column5770"/>
    <tableColumn id="5790" xr3:uid="{B1C19ACF-935B-4FD4-99FD-0BB3187F1918}" name="Column5771"/>
    <tableColumn id="5791" xr3:uid="{EB927CC4-18B1-4B88-B8C8-C494F83FE0B5}" name="Column5772"/>
    <tableColumn id="5792" xr3:uid="{020F2337-758F-486D-89EA-DDDD54F144BE}" name="Column5773"/>
    <tableColumn id="5793" xr3:uid="{AB82D5AF-B6EC-40D4-9369-0A5B944489BD}" name="Column5774"/>
    <tableColumn id="5794" xr3:uid="{1402DDD0-30A5-4C36-8DAD-6BE4E751FF87}" name="Column5775"/>
    <tableColumn id="5795" xr3:uid="{29B4C343-A74B-402E-B6A9-94ABD93EF621}" name="Column5776"/>
    <tableColumn id="5796" xr3:uid="{6F8E8F6B-520B-4676-BA88-C750D80E71F8}" name="Column5777"/>
    <tableColumn id="5797" xr3:uid="{EEF5A533-504D-4CB6-9CA0-843FBDDBDBE2}" name="Column5778"/>
    <tableColumn id="5798" xr3:uid="{120710AA-1569-4D0A-9EE8-1C317A0B8ED1}" name="Column5779"/>
    <tableColumn id="5799" xr3:uid="{44448668-CBAC-4801-AE18-6B301FE5F3E1}" name="Column5780"/>
    <tableColumn id="5800" xr3:uid="{AC194CD2-7712-4B72-B7EA-1A7114BD8F95}" name="Column5781"/>
    <tableColumn id="5801" xr3:uid="{2F4579D1-9C90-4C70-BC96-CC4C942A7DD6}" name="Column5782"/>
    <tableColumn id="5802" xr3:uid="{60E85540-665C-4F6D-9818-75BB087E05A0}" name="Column5783"/>
    <tableColumn id="5803" xr3:uid="{DA07EC89-7EC5-4A70-8E25-5993DD447996}" name="Column5784"/>
    <tableColumn id="5804" xr3:uid="{BA37E508-7BE0-49BD-B17E-8BB22882144F}" name="Column5785"/>
    <tableColumn id="5805" xr3:uid="{491EEBB7-4F57-4A59-A034-6940A07F3290}" name="Column5786"/>
    <tableColumn id="5806" xr3:uid="{77FF9798-2766-4A10-9A07-89734190EF86}" name="Column5787"/>
    <tableColumn id="5807" xr3:uid="{49C5A660-A2A3-449D-B053-1967FD21523B}" name="Column5788"/>
    <tableColumn id="5808" xr3:uid="{BFB81EF3-875F-4D97-A9E7-16656320CFE6}" name="Column5789"/>
    <tableColumn id="5809" xr3:uid="{166360EA-DC6A-42E6-BC30-926C3BA36F32}" name="Column5790"/>
    <tableColumn id="5810" xr3:uid="{2B2C944F-1D0B-4FA2-8E42-873DAD4E3FDC}" name="Column5791"/>
    <tableColumn id="5811" xr3:uid="{CD6B2930-A0F9-42EF-B327-CAA0DA1A57E8}" name="Column5792"/>
    <tableColumn id="5812" xr3:uid="{C9A48A51-1D87-459B-A406-947C76A1BE14}" name="Column5793"/>
    <tableColumn id="5813" xr3:uid="{BC3DA1FF-0F2F-4608-978F-1121F73C2805}" name="Column5794"/>
    <tableColumn id="5814" xr3:uid="{A657BA15-A52B-404D-93CA-558E5AD479C0}" name="Column5795"/>
    <tableColumn id="5815" xr3:uid="{F9DF42E9-D29D-4E34-A306-1334933EF9FD}" name="Column5796"/>
    <tableColumn id="5816" xr3:uid="{FDC5716C-A9E3-420E-A798-D8C752A9B5C1}" name="Column5797"/>
    <tableColumn id="5817" xr3:uid="{D287CDC3-984A-4536-8916-2C9E52C0CFEB}" name="Column5798"/>
    <tableColumn id="5818" xr3:uid="{657C5DB9-B093-461C-9438-2C79A1EA81C4}" name="Column5799"/>
    <tableColumn id="5819" xr3:uid="{C89D6F40-E383-4732-AD7E-AA09975D4B27}" name="Column5800"/>
    <tableColumn id="5820" xr3:uid="{FF990279-494D-4812-BF01-877181D0D6A2}" name="Column5801"/>
    <tableColumn id="5821" xr3:uid="{1369C6D8-59FD-4C74-94E4-5242FBBF25EF}" name="Column5802"/>
    <tableColumn id="5822" xr3:uid="{FF36FD00-DD4C-41BE-AA5E-DAF3DB095A39}" name="Column5803"/>
    <tableColumn id="5823" xr3:uid="{DD3BC45C-6E33-4C95-9A91-3C181CBD664C}" name="Column5804"/>
    <tableColumn id="5824" xr3:uid="{02E4AE87-0C77-4A44-9CD1-42ADD0F49FF9}" name="Column5805"/>
    <tableColumn id="5825" xr3:uid="{CA55526D-F844-42AF-B6CE-FAA390085528}" name="Column5806"/>
    <tableColumn id="5826" xr3:uid="{4C5BA67E-198B-42E6-876D-93251E26C996}" name="Column5807"/>
    <tableColumn id="5827" xr3:uid="{A2D738B1-D4F8-4059-96FE-AD0529A36188}" name="Column5808"/>
    <tableColumn id="5828" xr3:uid="{B5288FE2-23F8-4AC7-B181-CE7DDBC327D0}" name="Column5809"/>
    <tableColumn id="5829" xr3:uid="{0BB831FB-E384-4F1F-92BC-4330E722E909}" name="Column5810"/>
    <tableColumn id="5830" xr3:uid="{06BA6B07-BD90-4FB0-9669-6F1B4581492E}" name="Column5811"/>
    <tableColumn id="5831" xr3:uid="{3A9DD5F9-0EFC-4AF2-83EA-D1BF60DABB0C}" name="Column5812"/>
    <tableColumn id="5832" xr3:uid="{00066B5F-EFC3-4649-8E5A-EC7400288ED8}" name="Column5813"/>
    <tableColumn id="5833" xr3:uid="{0A4E90B9-B886-46A6-AD53-3476AFCBC847}" name="Column5814"/>
    <tableColumn id="5834" xr3:uid="{005A0F43-B371-42C1-BB74-BE01DFE85B52}" name="Column5815"/>
    <tableColumn id="5835" xr3:uid="{F688B15A-A875-4201-B915-BFE72BD4D9DD}" name="Column5816"/>
    <tableColumn id="5836" xr3:uid="{68B50EF8-E953-46B0-8509-EE1C6BDE7C61}" name="Column5817"/>
    <tableColumn id="5837" xr3:uid="{024CA44F-BB61-43B4-A326-E9D4921CD7AF}" name="Column5818"/>
    <tableColumn id="5838" xr3:uid="{F17CBD53-41B8-4E8A-9CE9-04271024A3E3}" name="Column5819"/>
    <tableColumn id="5839" xr3:uid="{3AD4A9A4-49DF-45F0-A566-14B95B582BDA}" name="Column5820"/>
    <tableColumn id="5840" xr3:uid="{5ECEA4D3-FFEA-4F0E-8C02-66BB3201CAEF}" name="Column5821"/>
    <tableColumn id="5841" xr3:uid="{0408B7E5-801B-4534-AE7A-2C34C2A66618}" name="Column5822"/>
    <tableColumn id="5842" xr3:uid="{4033EF53-6215-45F7-B5DC-4A9969C39794}" name="Column5823"/>
    <tableColumn id="5843" xr3:uid="{0962B5E5-E984-4E71-B6E6-4EED557078D1}" name="Column5824"/>
    <tableColumn id="5844" xr3:uid="{FA352669-3E22-4739-8CF7-E24A86A8EEFF}" name="Column5825"/>
    <tableColumn id="5845" xr3:uid="{BE10EEED-D52A-41B3-865B-883B6FAA97C2}" name="Column5826"/>
    <tableColumn id="5846" xr3:uid="{E01DB966-2289-4234-A46C-05FC3C484976}" name="Column5827"/>
    <tableColumn id="5847" xr3:uid="{C0FC325B-CA8F-4ED7-900F-FF81405F6122}" name="Column5828"/>
    <tableColumn id="5848" xr3:uid="{DF31A6E6-148A-41D5-A5AA-B36F32E709B2}" name="Column5829"/>
    <tableColumn id="5849" xr3:uid="{D499227A-9F78-4A41-A3AF-F957FD5D2689}" name="Column5830"/>
    <tableColumn id="5850" xr3:uid="{4089FF2F-05DB-46CC-9E1C-DD4C57DB7526}" name="Column5831"/>
    <tableColumn id="5851" xr3:uid="{04524DFA-5333-42BC-B9A8-307F5ED4C9BB}" name="Column5832"/>
    <tableColumn id="5852" xr3:uid="{F930AD59-DB40-430A-8E26-5FF25A46DAD5}" name="Column5833"/>
    <tableColumn id="5853" xr3:uid="{3B873B78-A936-47F9-ACF2-36FF9A7E997F}" name="Column5834"/>
    <tableColumn id="5854" xr3:uid="{832CF27A-AACC-436F-B5D6-9EBDBC0EDF92}" name="Column5835"/>
    <tableColumn id="5855" xr3:uid="{C5219FB8-770C-4DB0-8690-A4BC066B075C}" name="Column5836"/>
    <tableColumn id="5856" xr3:uid="{AE40CF38-1047-44C2-AE29-0CEC5B81F859}" name="Column5837"/>
    <tableColumn id="5857" xr3:uid="{360F595E-6B9B-48B5-B356-9CE3AA7C8E2F}" name="Column5838"/>
    <tableColumn id="5858" xr3:uid="{62360EC4-ABCC-4CF6-A498-B7990C6BB0F2}" name="Column5839"/>
    <tableColumn id="5859" xr3:uid="{181A8F59-C765-4E82-AE07-D44CF20DB90A}" name="Column5840"/>
    <tableColumn id="5860" xr3:uid="{E60176F6-0D6A-4E32-BF6A-3A5981792283}" name="Column5841"/>
    <tableColumn id="5861" xr3:uid="{B6C096E6-43A0-45A1-93A1-9D2344E5F916}" name="Column5842"/>
    <tableColumn id="5862" xr3:uid="{38906F0C-3B3C-4B8D-B779-8B44026884FB}" name="Column5843"/>
    <tableColumn id="5863" xr3:uid="{B86263FF-69CC-4040-892E-5A243A46DE4F}" name="Column5844"/>
    <tableColumn id="5864" xr3:uid="{A655739D-2D6A-46F9-AE7F-35CCDF4860E0}" name="Column5845"/>
    <tableColumn id="5865" xr3:uid="{5F77E029-E3CE-4B0E-9C53-DA0BDE1DAB31}" name="Column5846"/>
    <tableColumn id="5866" xr3:uid="{5F36F689-6D5A-4E7A-9AC7-24C891E4DBF8}" name="Column5847"/>
    <tableColumn id="5867" xr3:uid="{D18BE41B-2CB6-4DA0-AE72-8A3B8692602D}" name="Column5848"/>
    <tableColumn id="5868" xr3:uid="{0BE89B58-7D5C-404D-A4DE-D24B8E2BB30C}" name="Column5849"/>
    <tableColumn id="5869" xr3:uid="{ED7B5093-F7A2-4011-81E5-623A7FDF21E3}" name="Column5850"/>
    <tableColumn id="5870" xr3:uid="{141A1BF9-F219-447F-9824-05DCD42A46F8}" name="Column5851"/>
    <tableColumn id="5871" xr3:uid="{9335DCFD-539A-4D5B-9085-0CA0690911A4}" name="Column5852"/>
    <tableColumn id="5872" xr3:uid="{270A949E-A826-4AB7-A01B-32BE8EA41769}" name="Column5853"/>
    <tableColumn id="5873" xr3:uid="{4F25F323-33A2-4B1E-9153-7CBA9F17DD81}" name="Column5854"/>
    <tableColumn id="5874" xr3:uid="{47F26E2D-1E66-4EBC-A40B-9622087092CD}" name="Column5855"/>
    <tableColumn id="5875" xr3:uid="{85F1DB2B-6C66-4E82-BAF6-FD74504F132D}" name="Column5856"/>
    <tableColumn id="5876" xr3:uid="{010FEA6F-1EFE-4E3F-AA9C-EEE74B697513}" name="Column5857"/>
    <tableColumn id="5877" xr3:uid="{1BA1E57E-EDC7-44C3-93A6-FCB658D40776}" name="Column5858"/>
    <tableColumn id="5878" xr3:uid="{E0F86821-AE2E-4717-B5E9-10C5DE73488C}" name="Column5859"/>
    <tableColumn id="5879" xr3:uid="{39FE1329-AF5A-4C40-A849-33B69D60555F}" name="Column5860"/>
    <tableColumn id="5880" xr3:uid="{29172DE8-C3A4-45CF-823D-18CABDE0A8B6}" name="Column5861"/>
    <tableColumn id="5881" xr3:uid="{8C5F8518-DF84-4721-B34C-5887218C1C18}" name="Column5862"/>
    <tableColumn id="5882" xr3:uid="{C6B0FB88-2C8D-455D-BE5E-4175F676E8AB}" name="Column5863"/>
    <tableColumn id="5883" xr3:uid="{EADB20F9-3661-4523-A33E-7CB56B0223B8}" name="Column5864"/>
    <tableColumn id="5884" xr3:uid="{1777FD91-0102-4EEC-93F8-538A554114E0}" name="Column5865"/>
    <tableColumn id="5885" xr3:uid="{D36C2FCC-0A95-4A0B-9DC2-89C09E477F71}" name="Column5866"/>
    <tableColumn id="5886" xr3:uid="{0F92A69D-2D63-4035-B24E-583E09F21368}" name="Column5867"/>
    <tableColumn id="5887" xr3:uid="{43F452D8-69E8-4BEB-A3F6-0950A6B7E1ED}" name="Column5868"/>
    <tableColumn id="5888" xr3:uid="{E6B0C736-D9B2-4C2B-95F8-ECE67684B706}" name="Column5869"/>
    <tableColumn id="5889" xr3:uid="{387C0484-83F3-4B54-9C25-176AA2800D2D}" name="Column5870"/>
    <tableColumn id="5890" xr3:uid="{324DA2EA-5307-4E73-9ECC-404EB70A26E1}" name="Column5871"/>
    <tableColumn id="5891" xr3:uid="{86FE1471-96A3-41B8-9AC4-5E9D96BD5D82}" name="Column5872"/>
    <tableColumn id="5892" xr3:uid="{84AE2EBB-8D84-492B-B53C-84E85AB638FB}" name="Column5873"/>
    <tableColumn id="5893" xr3:uid="{DFC535A0-7198-4B55-84CA-7CF44E2933D2}" name="Column5874"/>
    <tableColumn id="5894" xr3:uid="{9778BF44-7CEA-4478-BDA1-F54195A8EA34}" name="Column5875"/>
    <tableColumn id="5895" xr3:uid="{94B53519-6C63-4F9E-A313-604C1D2B0FA4}" name="Column5876"/>
    <tableColumn id="5896" xr3:uid="{C17768A0-20E1-46BE-97BF-8193F88408AC}" name="Column5877"/>
    <tableColumn id="5897" xr3:uid="{B10C535D-C714-41B4-AED4-152377B1D43B}" name="Column5878"/>
    <tableColumn id="5898" xr3:uid="{247747B2-55B3-42AA-ACC3-AD46C97AB26F}" name="Column5879"/>
    <tableColumn id="5899" xr3:uid="{3664B3EA-321C-431E-BE5C-04F2EDF3022C}" name="Column5880"/>
    <tableColumn id="5900" xr3:uid="{5C30EF66-8D07-484E-B69D-A104303FCBF8}" name="Column5881"/>
    <tableColumn id="5901" xr3:uid="{6033BC27-2D14-4979-B2E9-CF6C9C70A745}" name="Column5882"/>
    <tableColumn id="5902" xr3:uid="{BA92BDCE-F83C-4ABF-A368-28E6CD332641}" name="Column5883"/>
    <tableColumn id="5903" xr3:uid="{DE86C615-02FD-49CB-AC04-E3166F74F312}" name="Column5884"/>
    <tableColumn id="5904" xr3:uid="{FE7F1E58-8A85-4790-A197-9B33F1BA3492}" name="Column5885"/>
    <tableColumn id="5905" xr3:uid="{44D5EE0E-9E70-488E-A61A-254B8DEB42A3}" name="Column5886"/>
    <tableColumn id="5906" xr3:uid="{2222F99C-D2D8-41EE-8C9B-A91BD67AB6DF}" name="Column5887"/>
    <tableColumn id="5907" xr3:uid="{77E53FE1-C41F-4185-8477-CA7B2173C85F}" name="Column5888"/>
    <tableColumn id="5908" xr3:uid="{DF37ABAC-CED1-4AD2-9D21-3B3396AF799B}" name="Column5889"/>
    <tableColumn id="5909" xr3:uid="{7077C8AA-CC64-42BF-88FB-A82C2E1C7391}" name="Column5890"/>
    <tableColumn id="5910" xr3:uid="{2FC4E224-8B57-4FC3-9D7D-8436194CEE80}" name="Column5891"/>
    <tableColumn id="5911" xr3:uid="{1B32FA0F-29E2-4B0A-8EDA-527A138DE80D}" name="Column5892"/>
    <tableColumn id="5912" xr3:uid="{B4D09579-2F6B-4313-AF2F-B674D4DD33EA}" name="Column5893"/>
    <tableColumn id="5913" xr3:uid="{9CF8228B-6377-407A-A34F-E884BBE2F3CC}" name="Column5894"/>
    <tableColumn id="5914" xr3:uid="{C39E36C1-2899-40B0-B73D-019C9931E7F8}" name="Column5895"/>
    <tableColumn id="5915" xr3:uid="{569DAA82-08DD-4A5D-8E52-60DB6D428701}" name="Column5896"/>
    <tableColumn id="5916" xr3:uid="{BC810FA2-AE12-40AF-90B2-05FC5714A8A3}" name="Column5897"/>
    <tableColumn id="5917" xr3:uid="{1D69F6DB-DBA5-45BD-9EF9-03D20685452A}" name="Column5898"/>
    <tableColumn id="5918" xr3:uid="{617EBF25-C5F4-42AD-9A81-28344C589116}" name="Column5899"/>
    <tableColumn id="5919" xr3:uid="{FB00B725-06C6-405F-AEB5-EBFB1AB431B2}" name="Column5900"/>
    <tableColumn id="5920" xr3:uid="{4C469C1C-0910-41CE-B3C4-CE4F62A5D13C}" name="Column5901"/>
    <tableColumn id="5921" xr3:uid="{9D526EBA-5614-4E17-9F15-0A6BDC7A0406}" name="Column5902"/>
    <tableColumn id="5922" xr3:uid="{C024F9F5-197B-4F64-9EC7-2726BB9D7A43}" name="Column5903"/>
    <tableColumn id="5923" xr3:uid="{EEE67C09-C958-40EF-BD18-B71B2F0E4540}" name="Column5904"/>
    <tableColumn id="5924" xr3:uid="{7D868DAF-7E45-475E-8DD2-744ABCFDF12A}" name="Column5905"/>
    <tableColumn id="5925" xr3:uid="{AD3C9A38-F989-44F0-A482-26A0E036F4C6}" name="Column5906"/>
    <tableColumn id="5926" xr3:uid="{C94DA560-E51E-402E-8632-22C2F83A1446}" name="Column5907"/>
    <tableColumn id="5927" xr3:uid="{AD3D81A1-02FD-425F-B73A-315ADF6839BF}" name="Column5908"/>
    <tableColumn id="5928" xr3:uid="{AA447472-9BE6-4AAF-8AD8-EBE272162AC5}" name="Column5909"/>
    <tableColumn id="5929" xr3:uid="{99F16AE3-DC78-42BD-8AAB-6FB3317105F7}" name="Column5910"/>
    <tableColumn id="5930" xr3:uid="{B84BFBFD-E309-435B-9233-855F11156B31}" name="Column5911"/>
    <tableColumn id="5931" xr3:uid="{FB15DB31-27B6-40CF-801B-C9EC9AE0EA49}" name="Column5912"/>
    <tableColumn id="5932" xr3:uid="{ECE74461-4EBC-4010-B32B-4486BCC7EB38}" name="Column5913"/>
    <tableColumn id="5933" xr3:uid="{54338F86-AEB7-46B0-BA77-1647902D18E3}" name="Column5914"/>
    <tableColumn id="5934" xr3:uid="{7EE7FE30-FAA6-493A-8E3D-7443F3F09DF1}" name="Column5915"/>
    <tableColumn id="5935" xr3:uid="{16669162-FA7D-412A-94F1-59BC0064D734}" name="Column5916"/>
    <tableColumn id="5936" xr3:uid="{50261B66-1827-46BB-9693-2FE146DAEAA7}" name="Column5917"/>
    <tableColumn id="5937" xr3:uid="{3AD7FDB4-175B-412A-875A-30539D878161}" name="Column5918"/>
    <tableColumn id="5938" xr3:uid="{9E12099C-FC5D-4566-A5F4-B8F61CCF6A42}" name="Column5919"/>
    <tableColumn id="5939" xr3:uid="{4F0132F7-D5A1-46B7-81ED-89F4B4755111}" name="Column5920"/>
    <tableColumn id="5940" xr3:uid="{F718F318-B7D1-4638-986B-06E4D72B012A}" name="Column5921"/>
    <tableColumn id="5941" xr3:uid="{7D4BA841-247F-48BB-9F00-8E57CA3D0626}" name="Column5922"/>
    <tableColumn id="5942" xr3:uid="{893BE71C-DA5E-48A4-BCB6-F72256293C6D}" name="Column5923"/>
    <tableColumn id="5943" xr3:uid="{ECB61D88-7111-4291-B57C-730AB00BA0AA}" name="Column5924"/>
    <tableColumn id="5944" xr3:uid="{DBE63351-D701-46C3-B6BE-C7E079D322FD}" name="Column5925"/>
    <tableColumn id="5945" xr3:uid="{53017213-477C-4D50-9600-3DCAAE39316D}" name="Column5926"/>
    <tableColumn id="5946" xr3:uid="{753A304F-9613-4DB9-985C-1A6AB9A16460}" name="Column5927"/>
    <tableColumn id="5947" xr3:uid="{E012AD28-CF6A-4196-A37B-2D96E563CE8D}" name="Column5928"/>
    <tableColumn id="5948" xr3:uid="{B785FFAA-C1B0-4CE2-A494-07B6AC1FD832}" name="Column5929"/>
    <tableColumn id="5949" xr3:uid="{5B62530D-F167-4FAD-8B9F-1FC2253D156C}" name="Column5930"/>
    <tableColumn id="5950" xr3:uid="{41C211E3-AB75-4EF3-AE8B-FB1DE35F5D74}" name="Column5931"/>
    <tableColumn id="5951" xr3:uid="{B88A0F6D-A8B1-4CF2-ACB6-BE107B003C73}" name="Column5932"/>
    <tableColumn id="5952" xr3:uid="{297A1C49-4CBF-476A-A0EC-0CE454768321}" name="Column5933"/>
    <tableColumn id="5953" xr3:uid="{DED79829-708F-4351-B690-5955ED142472}" name="Column5934"/>
    <tableColumn id="5954" xr3:uid="{D9DDC3AD-BFB4-4657-A282-C3AEBB192D5E}" name="Column5935"/>
    <tableColumn id="5955" xr3:uid="{15644855-D280-477E-97AF-88769D5E0429}" name="Column5936"/>
    <tableColumn id="5956" xr3:uid="{AE00ED6C-1CE5-4D1A-93A6-0DA3623E7BD8}" name="Column5937"/>
    <tableColumn id="5957" xr3:uid="{2F0C329E-B0EF-40BA-93C1-5244831F74FB}" name="Column5938"/>
    <tableColumn id="5958" xr3:uid="{106BD29A-CB22-48C1-AB52-6C287702FEBC}" name="Column5939"/>
    <tableColumn id="5959" xr3:uid="{AA3CD38C-CAAF-4DFF-AD05-B6885BABB47C}" name="Column5940"/>
    <tableColumn id="5960" xr3:uid="{9852A56E-AA0C-478A-9C8B-54200049F110}" name="Column5941"/>
    <tableColumn id="5961" xr3:uid="{86AB3A85-4F37-450B-9BCC-65AF1CBC4E38}" name="Column5942"/>
    <tableColumn id="5962" xr3:uid="{0E4DF290-183C-413D-93D7-03A3AEC6A909}" name="Column5943"/>
    <tableColumn id="5963" xr3:uid="{1118C9CD-FE1E-45D1-AE8E-5923CF7908F0}" name="Column5944"/>
    <tableColumn id="5964" xr3:uid="{B8840482-3B47-41E3-945C-2D37128964F5}" name="Column5945"/>
    <tableColumn id="5965" xr3:uid="{13B167C5-668D-4E6A-A41B-DE77E9EB929A}" name="Column5946"/>
    <tableColumn id="5966" xr3:uid="{B73FDD0B-8DC9-496A-95FF-10059C4F02DC}" name="Column5947"/>
    <tableColumn id="5967" xr3:uid="{EAD3386C-2C7C-4992-A49D-6CFDA5C3C7A3}" name="Column5948"/>
    <tableColumn id="5968" xr3:uid="{CFCD68BA-AB60-4592-838F-FF4FACB9ED53}" name="Column5949"/>
    <tableColumn id="5969" xr3:uid="{C8F3038B-7DCD-4266-9C28-1B88973D1629}" name="Column5950"/>
    <tableColumn id="5970" xr3:uid="{7940F175-9D96-4A25-B323-462293ED1A4D}" name="Column5951"/>
    <tableColumn id="5971" xr3:uid="{378431AF-C891-47C9-BE81-11641CB49DB0}" name="Column5952"/>
    <tableColumn id="5972" xr3:uid="{492720B1-79E6-495E-9868-79A63FC2983C}" name="Column5953"/>
    <tableColumn id="5973" xr3:uid="{AFD8B0A7-1253-4255-A302-E348D4FD8EF3}" name="Column5954"/>
    <tableColumn id="5974" xr3:uid="{A8CCF2AE-4915-49BD-981F-753E840FA57D}" name="Column5955"/>
    <tableColumn id="5975" xr3:uid="{F8FF7568-B944-4558-BCFC-295B85030186}" name="Column5956"/>
    <tableColumn id="5976" xr3:uid="{15C44FFA-A726-4DCD-BF61-32EDAD0C289E}" name="Column5957"/>
    <tableColumn id="5977" xr3:uid="{DF3F4E21-6B36-4F25-8544-732F6C8C8A13}" name="Column5958"/>
    <tableColumn id="5978" xr3:uid="{3F434C98-C39C-4B89-B773-3BBB1B94C8D8}" name="Column5959"/>
    <tableColumn id="5979" xr3:uid="{4511957F-C5B8-4B3F-8C73-62F2F91D91FF}" name="Column5960"/>
    <tableColumn id="5980" xr3:uid="{D2C93DBF-8D02-4963-9A46-8E8702D666B8}" name="Column5961"/>
    <tableColumn id="5981" xr3:uid="{AE4AE249-6215-407E-A667-6EA4D5CBE8D2}" name="Column5962"/>
    <tableColumn id="5982" xr3:uid="{AF478374-7912-4F93-AD78-49D2FB8AC7A3}" name="Column5963"/>
    <tableColumn id="5983" xr3:uid="{7EAC9CB6-2397-4776-89AA-DE374F7FF838}" name="Column5964"/>
    <tableColumn id="5984" xr3:uid="{54D2CB0F-4278-4CF5-A4F2-480C4D38D442}" name="Column5965"/>
    <tableColumn id="5985" xr3:uid="{E52E6385-7703-4A8F-AC28-C75D6299A069}" name="Column5966"/>
    <tableColumn id="5986" xr3:uid="{49D45991-353A-43D1-BEE6-1E9B6C444A51}" name="Column5967"/>
    <tableColumn id="5987" xr3:uid="{0F5B9731-2DBF-4A3B-9049-BE1BD12E0E4D}" name="Column5968"/>
    <tableColumn id="5988" xr3:uid="{9D6244FF-CD0B-44D9-B16D-1A8688F250E6}" name="Column5969"/>
    <tableColumn id="5989" xr3:uid="{8C416CBE-B8B4-4358-B337-31D474633C59}" name="Column5970"/>
    <tableColumn id="5990" xr3:uid="{5372682A-1EED-4FDD-A824-022CA0D8939C}" name="Column5971"/>
    <tableColumn id="5991" xr3:uid="{8B9F2CF5-47FE-4178-A185-EDB9D243501F}" name="Column5972"/>
    <tableColumn id="5992" xr3:uid="{561261FB-330B-4916-AF4C-97C05943999A}" name="Column5973"/>
    <tableColumn id="5993" xr3:uid="{E193DCBC-C458-4DC0-99B0-D238EDDAA1D3}" name="Column5974"/>
    <tableColumn id="5994" xr3:uid="{4A048A3B-D32B-471B-BA61-A591CA443E03}" name="Column5975"/>
    <tableColumn id="5995" xr3:uid="{3770D7BE-59DC-4D0F-A46D-112E5C4459EA}" name="Column5976"/>
    <tableColumn id="5996" xr3:uid="{E0E934E3-1364-48E4-8B78-17E19B425F20}" name="Column5977"/>
    <tableColumn id="5997" xr3:uid="{47613B5E-A5DC-4561-98B8-D916C112EE3A}" name="Column5978"/>
    <tableColumn id="5998" xr3:uid="{0B0C8406-220B-479F-A12C-9A17B2DE03FA}" name="Column5979"/>
    <tableColumn id="5999" xr3:uid="{905C1C9A-D06D-49ED-8F69-1AAA1FD9DB20}" name="Column5980"/>
    <tableColumn id="6000" xr3:uid="{89AB9B9B-F140-4417-9707-C79846DBAB6B}" name="Column5981"/>
    <tableColumn id="6001" xr3:uid="{0E43500D-E86C-4D76-98B8-1E127D20EB40}" name="Column5982"/>
    <tableColumn id="6002" xr3:uid="{AC18D6AB-91E6-4D5E-8CB0-D406EB6518EF}" name="Column5983"/>
    <tableColumn id="6003" xr3:uid="{463BB1F9-444D-4552-961E-174EB54A10AB}" name="Column5984"/>
    <tableColumn id="6004" xr3:uid="{76D5BEC1-E9D7-445F-9789-5BCC169446A5}" name="Column5985"/>
    <tableColumn id="6005" xr3:uid="{8933A9AC-902F-42EB-A1E5-D53C4F793CBF}" name="Column5986"/>
    <tableColumn id="6006" xr3:uid="{572F376F-843A-4B81-9EF3-114506F7402F}" name="Column5987"/>
    <tableColumn id="6007" xr3:uid="{77DBD515-074A-46DC-AE15-C50B312C9341}" name="Column5988"/>
    <tableColumn id="6008" xr3:uid="{2E843548-EEB3-40A3-BCA8-D4F0B63EC21F}" name="Column5989"/>
    <tableColumn id="6009" xr3:uid="{E9C8E46A-CD39-4AB2-A75A-D4A517FAF760}" name="Column5990"/>
    <tableColumn id="6010" xr3:uid="{EE6DED16-7765-4629-87D2-18ED34D47522}" name="Column5991"/>
    <tableColumn id="6011" xr3:uid="{99E95FDD-715F-49A8-A6A0-E927A41BC398}" name="Column5992"/>
    <tableColumn id="6012" xr3:uid="{6A5BB8E4-6B04-4F90-9479-C5D92DA4FC4B}" name="Column5993"/>
    <tableColumn id="6013" xr3:uid="{D8562FBB-897E-46D6-8D0C-B5155179E649}" name="Column5994"/>
    <tableColumn id="6014" xr3:uid="{07AA8119-EACF-4DF6-935F-2C00FE4DD005}" name="Column5995"/>
    <tableColumn id="6015" xr3:uid="{F270B86E-E87C-457E-8936-DA380B15D116}" name="Column5996"/>
    <tableColumn id="6016" xr3:uid="{893C252C-A393-4B10-8D15-C5EB6053D3E8}" name="Column5997"/>
    <tableColumn id="6017" xr3:uid="{76A48B0C-EDC6-44F9-9751-4ED06BC7AEBE}" name="Column5998"/>
    <tableColumn id="6018" xr3:uid="{7C7764E8-33EF-4E32-8748-C94E4CCF61C7}" name="Column5999"/>
    <tableColumn id="6019" xr3:uid="{F84ABB3C-4D44-4841-8222-32AD6165D43E}" name="Column6000"/>
    <tableColumn id="6020" xr3:uid="{CAAE0F66-F1F5-447E-BB98-18E3E3374A09}" name="Column6001"/>
    <tableColumn id="6021" xr3:uid="{4B49B7AF-1A00-478C-9862-A80603569221}" name="Column6002"/>
    <tableColumn id="6022" xr3:uid="{D3106CA0-41D3-471C-A7F5-E763CDDA5CA2}" name="Column6003"/>
    <tableColumn id="6023" xr3:uid="{9C6AD23D-18B9-42AD-94A8-655B8A2EE7DA}" name="Column6004"/>
    <tableColumn id="6024" xr3:uid="{7A9C947B-7F56-4472-AFD3-0F438D124F63}" name="Column6005"/>
    <tableColumn id="6025" xr3:uid="{E23CCC21-DC83-4B0E-945F-B17DC7816060}" name="Column6006"/>
    <tableColumn id="6026" xr3:uid="{D023C996-95FA-4B16-8D45-D6CB06152238}" name="Column6007"/>
    <tableColumn id="6027" xr3:uid="{EC5DE4D7-4CE8-4706-829A-C3D5EB91405D}" name="Column6008"/>
    <tableColumn id="6028" xr3:uid="{CA12D274-DB3D-425F-AF90-6ED5392188A8}" name="Column6009"/>
    <tableColumn id="6029" xr3:uid="{3E731A19-8691-4CCA-96DC-629E98E0BA90}" name="Column6010"/>
    <tableColumn id="6030" xr3:uid="{28F60AB0-76C9-473F-B18F-173260B29999}" name="Column6011"/>
    <tableColumn id="6031" xr3:uid="{E7969141-5BE2-49DB-BFA3-0F4DF0DDCF11}" name="Column6012"/>
    <tableColumn id="6032" xr3:uid="{69713693-2954-4449-BC3D-AEBDA6E32862}" name="Column6013"/>
    <tableColumn id="6033" xr3:uid="{9E83AFB5-1DE2-48C0-A8BF-6E5362157883}" name="Column6014"/>
    <tableColumn id="6034" xr3:uid="{48C25A8B-949A-4C66-B3F2-9E5C11314533}" name="Column6015"/>
    <tableColumn id="6035" xr3:uid="{E261B0AD-4816-4571-927F-E363178F5E61}" name="Column6016"/>
    <tableColumn id="6036" xr3:uid="{41AD0E6C-3D6E-4182-B75B-41E67C649CB6}" name="Column6017"/>
    <tableColumn id="6037" xr3:uid="{D3ECB642-8FE9-4064-8B4E-FC9B296EA402}" name="Column6018"/>
    <tableColumn id="6038" xr3:uid="{67C0B96B-D044-4389-ADA4-4F9C825ECBFD}" name="Column6019"/>
    <tableColumn id="6039" xr3:uid="{2E603EF3-D94C-4654-A3F2-485035A136CB}" name="Column6020"/>
    <tableColumn id="6040" xr3:uid="{1C188986-BF7E-4EB0-AB0D-9A37FC5BAC7D}" name="Column6021"/>
    <tableColumn id="6041" xr3:uid="{79BC0FD3-F618-4852-8E4F-330B2803BED6}" name="Column6022"/>
    <tableColumn id="6042" xr3:uid="{D20784A9-3D12-4343-8AD6-0B4E8027BA9B}" name="Column6023"/>
    <tableColumn id="6043" xr3:uid="{ED5695AB-AF9D-4770-AE82-D81BF0AE2A91}" name="Column6024"/>
    <tableColumn id="6044" xr3:uid="{2DC265B8-7C2B-4446-B77F-552E50E47B4E}" name="Column6025"/>
    <tableColumn id="6045" xr3:uid="{5E0278C0-DFAA-41F7-BED2-12E7915F773E}" name="Column6026"/>
    <tableColumn id="6046" xr3:uid="{407C8121-D9C5-4544-A59E-2B06BD470EFB}" name="Column6027"/>
    <tableColumn id="6047" xr3:uid="{7230ECBA-325D-4E06-BA30-CA3F789CDE76}" name="Column6028"/>
    <tableColumn id="6048" xr3:uid="{C0F0EF8D-3F0E-4401-A12D-C6F868CD7E14}" name="Column6029"/>
    <tableColumn id="6049" xr3:uid="{8C705691-49BD-49A0-91DB-A75163468725}" name="Column6030"/>
    <tableColumn id="6050" xr3:uid="{07C921C8-0F34-49F1-AEC4-978D1E618379}" name="Column6031"/>
    <tableColumn id="6051" xr3:uid="{C5754CB0-0F05-458B-8F9D-BC06156B8C04}" name="Column6032"/>
    <tableColumn id="6052" xr3:uid="{604896E6-27E2-42E3-A083-0C2C824E0D11}" name="Column6033"/>
    <tableColumn id="6053" xr3:uid="{D2F53E28-48CE-43FD-A816-B3CE01CB80E9}" name="Column6034"/>
    <tableColumn id="6054" xr3:uid="{4DBD0014-BAC4-4FCD-8495-D49DE891E337}" name="Column6035"/>
    <tableColumn id="6055" xr3:uid="{C8DDE338-D26E-4E10-9313-AAF58E6B2480}" name="Column6036"/>
    <tableColumn id="6056" xr3:uid="{D3F6F78D-8DB3-4CF2-8387-7F3E12E265BA}" name="Column6037"/>
    <tableColumn id="6057" xr3:uid="{AA459D65-13C8-4B89-8A5A-87C159CE99C7}" name="Column6038"/>
    <tableColumn id="6058" xr3:uid="{879205F7-E71B-4D64-9E2F-CA0EA767A61B}" name="Column6039"/>
    <tableColumn id="6059" xr3:uid="{6BF50770-08B2-433E-9E35-9CD624191266}" name="Column6040"/>
    <tableColumn id="6060" xr3:uid="{579F6A98-A583-474D-B0C5-66CDD54C9414}" name="Column6041"/>
    <tableColumn id="6061" xr3:uid="{BAA3B443-7C90-4F5C-ABF8-3FEF4DC92594}" name="Column6042"/>
    <tableColumn id="6062" xr3:uid="{B1A21934-91E9-4B89-BA7D-A4D2843E4E69}" name="Column6043"/>
    <tableColumn id="6063" xr3:uid="{53C23543-1425-412F-802B-250C0DD2A06A}" name="Column6044"/>
    <tableColumn id="6064" xr3:uid="{12DCAFFE-655E-4AC4-A262-E160436A46C3}" name="Column6045"/>
    <tableColumn id="6065" xr3:uid="{A28A5ABE-CA42-4EF6-BAB4-F3DC0B8F0BC9}" name="Column6046"/>
    <tableColumn id="6066" xr3:uid="{9945AABC-C4C4-4A94-AE9B-B4D202DD74C9}" name="Column6047"/>
    <tableColumn id="6067" xr3:uid="{BFAEC0C0-C102-4342-BDE3-EFB19ED7CA05}" name="Column6048"/>
    <tableColumn id="6068" xr3:uid="{982C1CD0-383A-491D-A942-ECEA54E53709}" name="Column6049"/>
    <tableColumn id="6069" xr3:uid="{E85B0D09-79D6-4313-9042-8F3BC1BB862F}" name="Column6050"/>
    <tableColumn id="6070" xr3:uid="{93D1CBDA-851E-42CC-B115-2F8A7D753882}" name="Column6051"/>
    <tableColumn id="6071" xr3:uid="{15C90BA2-EC67-4BF6-99EA-6604B63D58EF}" name="Column6052"/>
    <tableColumn id="6072" xr3:uid="{728FABF1-4192-4618-A6DC-9AECA66861E8}" name="Column6053"/>
    <tableColumn id="6073" xr3:uid="{2C90B0CB-4903-4B11-B5DF-6F1182A43FAA}" name="Column6054"/>
    <tableColumn id="6074" xr3:uid="{07654CBA-4515-48CA-A797-15EFA3AC968E}" name="Column6055"/>
    <tableColumn id="6075" xr3:uid="{86C41826-F0A4-4A27-8C3A-0A6D1ED99CD4}" name="Column6056"/>
    <tableColumn id="6076" xr3:uid="{2CEE6D54-F473-4FFA-8DCD-35A242150522}" name="Column6057"/>
    <tableColumn id="6077" xr3:uid="{338272FD-9EB0-4834-9B71-D1909F83CCE4}" name="Column6058"/>
    <tableColumn id="6078" xr3:uid="{4598F302-3B70-4FF8-80C6-38259E31E838}" name="Column6059"/>
    <tableColumn id="6079" xr3:uid="{EFF0B745-3D2F-4DA4-AC05-227313F5ED66}" name="Column6060"/>
    <tableColumn id="6080" xr3:uid="{D1926D18-39DB-43BF-9AE6-C08DBC1702C8}" name="Column6061"/>
    <tableColumn id="6081" xr3:uid="{2D6DCAEC-6E37-42DB-B91E-B9D8697F021F}" name="Column6062"/>
    <tableColumn id="6082" xr3:uid="{CC5FC581-58DF-4AF5-9014-17E2979FBDBB}" name="Column6063"/>
    <tableColumn id="6083" xr3:uid="{F45D0D1E-7725-4408-8A47-4C9D2912785E}" name="Column6064"/>
    <tableColumn id="6084" xr3:uid="{C733658A-8DBD-45F2-B0FA-1783B33B4D0B}" name="Column6065"/>
    <tableColumn id="6085" xr3:uid="{AD4F21D9-C994-4610-A121-1FD430170992}" name="Column6066"/>
    <tableColumn id="6086" xr3:uid="{14EB1891-54BB-4F28-9BB9-025338C7A525}" name="Column6067"/>
    <tableColumn id="6087" xr3:uid="{5EB1D42C-0321-4D16-8438-7D4673AA08AB}" name="Column6068"/>
    <tableColumn id="6088" xr3:uid="{B15C7F46-0EB2-4398-BD1C-3F938A23B8DE}" name="Column6069"/>
    <tableColumn id="6089" xr3:uid="{CE0B9E0C-C5B5-40DF-A396-1B7A5AFED10E}" name="Column6070"/>
    <tableColumn id="6090" xr3:uid="{04085D57-E756-4CD0-B1CA-A504C5B1979C}" name="Column6071"/>
    <tableColumn id="6091" xr3:uid="{BC70B714-FEBA-4A4F-A9BB-D111FEABFE40}" name="Column6072"/>
    <tableColumn id="6092" xr3:uid="{FD2F6B99-1854-4454-961C-178CC54D193D}" name="Column6073"/>
    <tableColumn id="6093" xr3:uid="{48AA41D8-8DB9-46B5-9D37-1194CCB6CBEB}" name="Column6074"/>
    <tableColumn id="6094" xr3:uid="{6E7B96C1-517E-416A-A688-1CFEB2EFCDCC}" name="Column6075"/>
    <tableColumn id="6095" xr3:uid="{22725D2C-B0A3-4557-9EF5-EEA40DFB4C26}" name="Column6076"/>
    <tableColumn id="6096" xr3:uid="{CA46C527-A445-4FCE-A600-EAC6B78CBAD0}" name="Column6077"/>
    <tableColumn id="6097" xr3:uid="{7298DA70-CD5F-4F39-BD5D-58BAE0FD3BAC}" name="Column6078"/>
    <tableColumn id="6098" xr3:uid="{EDFB7D80-DFBC-496A-9302-8BA877F19713}" name="Column6079"/>
    <tableColumn id="6099" xr3:uid="{E145E766-613D-48EC-92BF-2608A9F9265D}" name="Column6080"/>
    <tableColumn id="6100" xr3:uid="{E211FA05-294F-4771-8729-B50BD5D9D3E5}" name="Column6081"/>
    <tableColumn id="6101" xr3:uid="{E495440E-5D3D-40ED-9FA7-611766226723}" name="Column6082"/>
    <tableColumn id="6102" xr3:uid="{DEB40D33-5A78-4D9E-9F87-CDE115B98AE8}" name="Column6083"/>
    <tableColumn id="6103" xr3:uid="{3BA3E48E-6B63-4380-B274-FE3F73E76DC4}" name="Column6084"/>
    <tableColumn id="6104" xr3:uid="{A01EAE8B-0E03-4B50-B626-92B47651037E}" name="Column6085"/>
    <tableColumn id="6105" xr3:uid="{C4C8EBBC-5FBB-42BA-B155-336EB27BD4EC}" name="Column6086"/>
    <tableColumn id="6106" xr3:uid="{D38A1292-7DAC-401E-A976-835F1C837A1E}" name="Column6087"/>
    <tableColumn id="6107" xr3:uid="{762004A8-4EB3-4808-950B-983552BB67EC}" name="Column6088"/>
    <tableColumn id="6108" xr3:uid="{F37E6F5D-0E58-4A9E-84C5-22272EBDED20}" name="Column6089"/>
    <tableColumn id="6109" xr3:uid="{902B46F6-23AE-49A7-A0D3-62FA920F5331}" name="Column6090"/>
    <tableColumn id="6110" xr3:uid="{08E398F5-443B-4B01-9125-42CEA0E8CE2D}" name="Column6091"/>
    <tableColumn id="6111" xr3:uid="{01C153CE-5AAD-48A5-8E1D-23180642CD43}" name="Column6092"/>
    <tableColumn id="6112" xr3:uid="{53B3D439-9186-4850-847E-106A0143EAF2}" name="Column6093"/>
    <tableColumn id="6113" xr3:uid="{4A0CED44-F5A0-4205-9364-AC2F48383077}" name="Column6094"/>
    <tableColumn id="6114" xr3:uid="{7115B7EC-E8D8-42B0-BC8D-79BD45558C0F}" name="Column6095"/>
    <tableColumn id="6115" xr3:uid="{A73F0074-2232-4304-BD51-68874F50FACD}" name="Column6096"/>
    <tableColumn id="6116" xr3:uid="{FF96F0F8-3B02-4B04-96F8-CC48CEED4528}" name="Column6097"/>
    <tableColumn id="6117" xr3:uid="{760C1D0C-C255-470D-A004-C453F3CA04CF}" name="Column6098"/>
    <tableColumn id="6118" xr3:uid="{174FB267-2595-4A1C-A226-7BE3E2D8FF2A}" name="Column6099"/>
    <tableColumn id="6119" xr3:uid="{CA10FF26-55C1-4F0A-8181-746533CF8428}" name="Column6100"/>
    <tableColumn id="6120" xr3:uid="{07CCF26B-513A-437A-9673-11AEF1DCBA9A}" name="Column6101"/>
    <tableColumn id="6121" xr3:uid="{B6652746-D135-43AB-BE72-6376A5598DF1}" name="Column6102"/>
    <tableColumn id="6122" xr3:uid="{E98DE6FB-5AF2-4A5E-AC1C-7E8B1C6C8E21}" name="Column6103"/>
    <tableColumn id="6123" xr3:uid="{1FE21814-B07E-4359-9717-D50083624C9A}" name="Column6104"/>
    <tableColumn id="6124" xr3:uid="{E2BD48A3-EAB7-454B-85A7-0FA3B8F5FD69}" name="Column6105"/>
    <tableColumn id="6125" xr3:uid="{877E27A8-6498-4909-BFFE-F0293435FF7F}" name="Column6106"/>
    <tableColumn id="6126" xr3:uid="{BA47FA4D-2A08-4328-AA6D-57304FA66F19}" name="Column6107"/>
    <tableColumn id="6127" xr3:uid="{1C0F7228-7C8B-4E34-A867-B97BEC06CAFC}" name="Column6108"/>
    <tableColumn id="6128" xr3:uid="{84AC0928-DB12-4D37-A5CF-7F2BBD550DF1}" name="Column6109"/>
    <tableColumn id="6129" xr3:uid="{EDA4C47D-5AA2-49A2-BA2D-17F830A3A7DF}" name="Column6110"/>
    <tableColumn id="6130" xr3:uid="{4B4E3D14-D2EE-4108-B212-CF476417D658}" name="Column6111"/>
    <tableColumn id="6131" xr3:uid="{26F633BB-B314-4B4A-B581-2CA8BAF12F50}" name="Column6112"/>
    <tableColumn id="6132" xr3:uid="{E411145F-D53A-464E-B90D-AB6B5FABD2D9}" name="Column6113"/>
    <tableColumn id="6133" xr3:uid="{2C49EADF-9BBE-4B91-928F-1DEDCEA147CC}" name="Column6114"/>
    <tableColumn id="6134" xr3:uid="{864BEA09-AD54-4E29-BAB4-DDDB3A63B604}" name="Column6115"/>
    <tableColumn id="6135" xr3:uid="{0A67CF99-29C5-4B5E-B759-9864399A15B0}" name="Column6116"/>
    <tableColumn id="6136" xr3:uid="{A5462B5C-8966-4429-90F8-AE41D4EB5540}" name="Column6117"/>
    <tableColumn id="6137" xr3:uid="{F36E0C1D-699B-4E40-A950-AA5C8FDC4456}" name="Column6118"/>
    <tableColumn id="6138" xr3:uid="{D9050851-CDBF-4715-908A-EBC6A57B27F3}" name="Column6119"/>
    <tableColumn id="6139" xr3:uid="{00CB3107-3220-4838-9C13-286174C68D61}" name="Column6120"/>
    <tableColumn id="6140" xr3:uid="{45BF7489-966E-48CA-A5F8-C7370C30C5C7}" name="Column6121"/>
    <tableColumn id="6141" xr3:uid="{9B7003CA-24F7-47FB-AC6D-0CA9040EB0F1}" name="Column6122"/>
    <tableColumn id="6142" xr3:uid="{DBA7CFC9-8121-4799-B30A-D71A87F6251F}" name="Column6123"/>
    <tableColumn id="6143" xr3:uid="{1612131C-9B03-4A66-A846-9EAA6E45C18C}" name="Column6124"/>
    <tableColumn id="6144" xr3:uid="{79E65B1D-0F92-463D-A187-11782245D6F7}" name="Column6125"/>
    <tableColumn id="6145" xr3:uid="{FF64C46A-8C96-4285-928B-82B6125CE4A8}" name="Column6126"/>
    <tableColumn id="6146" xr3:uid="{15640736-4E56-4A09-9DF9-A43D51BE07EF}" name="Column6127"/>
    <tableColumn id="6147" xr3:uid="{834CD817-C05B-47D4-9B26-C47B31EF6B7B}" name="Column6128"/>
    <tableColumn id="6148" xr3:uid="{31493F23-A685-487E-A4D3-8EF58B6BD304}" name="Column6129"/>
    <tableColumn id="6149" xr3:uid="{E5225FAD-4778-406A-90F7-D3242F8CDA35}" name="Column6130"/>
    <tableColumn id="6150" xr3:uid="{9556A801-7A48-4911-A3C0-ED81F1EF1C71}" name="Column6131"/>
    <tableColumn id="6151" xr3:uid="{B1594281-9C7D-4766-822A-874BD7E749CE}" name="Column6132"/>
    <tableColumn id="6152" xr3:uid="{B6024B0F-033D-4703-A3F7-105EA1ACA925}" name="Column6133"/>
    <tableColumn id="6153" xr3:uid="{A33A80A8-9CD2-412A-A068-C151CE1BFB94}" name="Column6134"/>
    <tableColumn id="6154" xr3:uid="{80BA723C-8460-4ACB-989B-8A462A22FB5D}" name="Column6135"/>
    <tableColumn id="6155" xr3:uid="{6FC39AC4-375F-4A24-8F9B-BA765B550855}" name="Column6136"/>
    <tableColumn id="6156" xr3:uid="{F8C73EFD-F8B6-4DFD-BE66-F02301C7DDD5}" name="Column6137"/>
    <tableColumn id="6157" xr3:uid="{850ECBD3-86F9-462A-B274-9BC048DEA287}" name="Column6138"/>
    <tableColumn id="6158" xr3:uid="{C070A77E-9897-4ED1-BB24-F9174BFC1D8E}" name="Column6139"/>
    <tableColumn id="6159" xr3:uid="{57C5DD1F-BB61-4173-B603-0D1022D04EE9}" name="Column6140"/>
    <tableColumn id="6160" xr3:uid="{E91B40E9-33C1-487F-AED9-499F193624BC}" name="Column6141"/>
    <tableColumn id="6161" xr3:uid="{D7126F10-2296-4A77-9526-E061C8267228}" name="Column6142"/>
    <tableColumn id="6162" xr3:uid="{5601F6B9-A5D5-40CA-B981-F68B234DF785}" name="Column6143"/>
    <tableColumn id="6163" xr3:uid="{158FE797-1685-4AB1-9EE1-F5ECD624C905}" name="Column6144"/>
    <tableColumn id="6164" xr3:uid="{491E6D96-EDC2-4264-AFB8-02CDCAA4AC85}" name="Column6145"/>
    <tableColumn id="6165" xr3:uid="{0D733094-5D64-495B-9ACC-76106E022F34}" name="Column6146"/>
    <tableColumn id="6166" xr3:uid="{27B06073-746B-4748-9C46-BE5D2D19C5D2}" name="Column6147"/>
    <tableColumn id="6167" xr3:uid="{489FC9EB-E841-44B1-AFB5-2BD5336A225B}" name="Column6148"/>
    <tableColumn id="6168" xr3:uid="{2728BD19-A68A-4E76-A784-F8ECFCE166B1}" name="Column6149"/>
    <tableColumn id="6169" xr3:uid="{25FCE0A7-5D5E-45B6-9888-DCD82EFFD142}" name="Column6150"/>
    <tableColumn id="6170" xr3:uid="{44C1A376-8DC7-4C90-80CD-342F5884A2FA}" name="Column6151"/>
    <tableColumn id="6171" xr3:uid="{31B43A64-85C0-43C4-B813-496AA688BDFA}" name="Column6152"/>
    <tableColumn id="6172" xr3:uid="{9678CBE4-E3A3-4F71-A519-516C6EC1ADDF}" name="Column6153"/>
    <tableColumn id="6173" xr3:uid="{F972FE41-59EB-4AC0-82E3-C21875F2CE76}" name="Column6154"/>
    <tableColumn id="6174" xr3:uid="{EBE03756-1642-4D74-9C82-49547842777D}" name="Column6155"/>
    <tableColumn id="6175" xr3:uid="{76C1DD06-9497-4291-99D1-6CC3A4530E85}" name="Column6156"/>
    <tableColumn id="6176" xr3:uid="{5F49597E-D2CB-4F3D-B3D7-E52C8C394128}" name="Column6157"/>
    <tableColumn id="6177" xr3:uid="{84D0CEAE-FC38-4D89-9185-6C2945CDC7DB}" name="Column6158"/>
    <tableColumn id="6178" xr3:uid="{C7E4C7C4-5272-4C23-BE72-E09FDD5462A9}" name="Column6159"/>
    <tableColumn id="6179" xr3:uid="{9A84A1AB-CC82-4B28-A6AA-D6CD766B958A}" name="Column6160"/>
    <tableColumn id="6180" xr3:uid="{1BDB3965-1967-46BC-BBCA-8AD38DAEF202}" name="Column6161"/>
    <tableColumn id="6181" xr3:uid="{8009FC82-94FD-4D2E-9D9A-37BC8CC4C4F3}" name="Column6162"/>
    <tableColumn id="6182" xr3:uid="{D837FCD7-20C5-4B80-AFB3-7F8ACCA00C6E}" name="Column6163"/>
    <tableColumn id="6183" xr3:uid="{6DAAAB45-085B-4237-B4AF-3C2FADCD41F7}" name="Column6164"/>
    <tableColumn id="6184" xr3:uid="{6A86EF92-7D87-47DB-B004-9B0EC1942CE2}" name="Column6165"/>
    <tableColumn id="6185" xr3:uid="{AC0F3FCA-E500-4B1E-8258-8C788D9E1661}" name="Column6166"/>
    <tableColumn id="6186" xr3:uid="{5353E075-1C48-4075-9DC3-208D153735CE}" name="Column6167"/>
    <tableColumn id="6187" xr3:uid="{4E3CF8C8-9DD7-4B46-8181-FFC7C0E4509B}" name="Column6168"/>
    <tableColumn id="6188" xr3:uid="{CAD2BA25-BA07-408C-B6C0-D10AE8B049BD}" name="Column6169"/>
    <tableColumn id="6189" xr3:uid="{6BB1B982-961B-4CB8-AC37-CC35CA90B8A2}" name="Column6170"/>
    <tableColumn id="6190" xr3:uid="{BE2577CB-81F7-4BD5-9F0A-96A7986632AD}" name="Column6171"/>
    <tableColumn id="6191" xr3:uid="{1E7156F9-4D03-4B45-BE1A-71D5E0ADD3D9}" name="Column6172"/>
    <tableColumn id="6192" xr3:uid="{5328BF3D-612B-4019-99EA-7C5B5E61AFCC}" name="Column6173"/>
    <tableColumn id="6193" xr3:uid="{11D7446D-A618-4549-A34E-DBC8F0245122}" name="Column6174"/>
    <tableColumn id="6194" xr3:uid="{4C29EBDA-F9A0-45EA-9066-766F7F8C0911}" name="Column6175"/>
    <tableColumn id="6195" xr3:uid="{714F81CE-21F4-4E12-A064-F73DA44D0C25}" name="Column6176"/>
    <tableColumn id="6196" xr3:uid="{2AFE0847-6992-4BD3-97DC-2A084DC8115D}" name="Column6177"/>
    <tableColumn id="6197" xr3:uid="{4BD98452-C1BF-4633-8029-09DB7078DFB6}" name="Column6178"/>
    <tableColumn id="6198" xr3:uid="{BBB33445-AC10-429C-B8AA-F2EC28878A3E}" name="Column6179"/>
    <tableColumn id="6199" xr3:uid="{8A321EC8-2ACF-4801-8CB0-02763A59EF6C}" name="Column6180"/>
    <tableColumn id="6200" xr3:uid="{FF8BB446-904F-4746-9923-FA686C731159}" name="Column6181"/>
    <tableColumn id="6201" xr3:uid="{13468E6B-FFA4-4249-BFA8-711DD8EDBBBA}" name="Column6182"/>
    <tableColumn id="6202" xr3:uid="{3AD04F4D-B5E7-4CD3-8452-3ACD0A284713}" name="Column6183"/>
    <tableColumn id="6203" xr3:uid="{151B132F-1A8A-4C33-9591-BEE8B8129ECD}" name="Column6184"/>
    <tableColumn id="6204" xr3:uid="{ACDF3E90-5BF2-4512-855B-C3C133AC146F}" name="Column6185"/>
    <tableColumn id="6205" xr3:uid="{23363BDD-4655-4000-9661-C7F725F780A5}" name="Column6186"/>
    <tableColumn id="6206" xr3:uid="{0221E54F-3480-4535-9352-B42943E710BD}" name="Column6187"/>
    <tableColumn id="6207" xr3:uid="{BB206733-A889-472B-9065-120F77F1B3E1}" name="Column6188"/>
    <tableColumn id="6208" xr3:uid="{4B2C6F89-4351-450A-8851-F450480D1E31}" name="Column6189"/>
    <tableColumn id="6209" xr3:uid="{8B5BDBF8-0800-43EF-BD28-C3D056A2809E}" name="Column6190"/>
    <tableColumn id="6210" xr3:uid="{48F3EBA4-39D9-4269-8DFC-5BB1D9C4D47B}" name="Column6191"/>
    <tableColumn id="6211" xr3:uid="{A3458CFC-FDD2-4A56-9E6D-54C5E4FFDF9B}" name="Column6192"/>
    <tableColumn id="6212" xr3:uid="{8C6FF535-AFE0-43EF-BE43-877CB687EC29}" name="Column6193"/>
    <tableColumn id="6213" xr3:uid="{B4D72AC9-CCA8-4B18-879A-37AADD71FCCA}" name="Column6194"/>
    <tableColumn id="6214" xr3:uid="{3365C7D5-D250-453A-9A57-C49DFC97B22B}" name="Column6195"/>
    <tableColumn id="6215" xr3:uid="{E628D45B-95A5-42CC-84EA-427CABF67469}" name="Column6196"/>
    <tableColumn id="6216" xr3:uid="{68E88C88-BF57-4B96-A299-A53AF1240E46}" name="Column6197"/>
    <tableColumn id="6217" xr3:uid="{B92EC786-693B-43BE-AB7F-592D0FEDFBE6}" name="Column6198"/>
    <tableColumn id="6218" xr3:uid="{7CD0723A-A375-4017-90A6-07BAAD6B1FD3}" name="Column6199"/>
    <tableColumn id="6219" xr3:uid="{B43F293B-4A45-412D-A9CA-954805290D75}" name="Column6200"/>
    <tableColumn id="6220" xr3:uid="{E5DA863D-72F7-439D-915F-390E08D77C2A}" name="Column6201"/>
    <tableColumn id="6221" xr3:uid="{E6527213-BCAC-43FE-B229-C0394A0B6868}" name="Column6202"/>
    <tableColumn id="6222" xr3:uid="{FF405C5B-91F5-4DF0-9922-60632C686E54}" name="Column6203"/>
    <tableColumn id="6223" xr3:uid="{DB2CFD20-FEFB-4152-AC8A-599E95B06BE0}" name="Column6204"/>
    <tableColumn id="6224" xr3:uid="{7B33B4C1-7E19-4C45-8AB9-5C10E0AC1E3C}" name="Column6205"/>
    <tableColumn id="6225" xr3:uid="{EC51AE9F-9CDD-456F-A234-DFA3DD02CD28}" name="Column6206"/>
    <tableColumn id="6226" xr3:uid="{0B6C74FD-2370-4222-8BCC-58F59D1395CA}" name="Column6207"/>
    <tableColumn id="6227" xr3:uid="{E7A728F5-EF9A-47CE-9C50-0BAB58A0FF84}" name="Column6208"/>
    <tableColumn id="6228" xr3:uid="{1074DC3D-AAF1-4176-80AB-B2B7F251E0C4}" name="Column6209"/>
    <tableColumn id="6229" xr3:uid="{3EDADD17-07EA-4A87-B7E0-DA38B0F70A69}" name="Column6210"/>
    <tableColumn id="6230" xr3:uid="{7D2C3FED-775A-4B9E-A748-1B85412D7FC1}" name="Column6211"/>
    <tableColumn id="6231" xr3:uid="{77843AE5-6C31-43D3-9D6B-3B6A93549053}" name="Column6212"/>
    <tableColumn id="6232" xr3:uid="{E8D68D82-1A83-4061-82C4-3FDE01CDC895}" name="Column6213"/>
    <tableColumn id="6233" xr3:uid="{9AED7E84-D17F-4A02-A2A2-B2620429B522}" name="Column6214"/>
    <tableColumn id="6234" xr3:uid="{58F05F0A-BB6F-46CD-9E07-47DFD59B725C}" name="Column6215"/>
    <tableColumn id="6235" xr3:uid="{3CD88009-CFB2-4CEF-8EEB-0B5CAACE9266}" name="Column6216"/>
    <tableColumn id="6236" xr3:uid="{F7D0CA60-3010-452B-8D85-054B0020BD07}" name="Column6217"/>
    <tableColumn id="6237" xr3:uid="{D9064BEC-A3CC-4965-899D-8F45AF1DBC96}" name="Column6218"/>
    <tableColumn id="6238" xr3:uid="{624D42E0-F998-4358-8D18-4DF0C95350AD}" name="Column6219"/>
    <tableColumn id="6239" xr3:uid="{B5B7CB0C-5662-4254-AE60-DFA3AF282571}" name="Column6220"/>
    <tableColumn id="6240" xr3:uid="{92B00C92-C3B3-492C-8D2A-1F20943946D3}" name="Column6221"/>
    <tableColumn id="6241" xr3:uid="{4F85043B-5035-49AF-B822-30FD717EB27A}" name="Column6222"/>
    <tableColumn id="6242" xr3:uid="{07DD0AB7-3A4B-4DEB-BA62-B820E46A9EEA}" name="Column6223"/>
    <tableColumn id="6243" xr3:uid="{FA2A7882-325C-42DA-A83B-F4393FACF558}" name="Column6224"/>
    <tableColumn id="6244" xr3:uid="{E59D4030-5F4C-4DD0-A6D8-B26011EB4ACF}" name="Column6225"/>
    <tableColumn id="6245" xr3:uid="{4AAC51B5-1510-4B97-A556-304558AABE3A}" name="Column6226"/>
    <tableColumn id="6246" xr3:uid="{1DF08D57-543E-4E7D-8FCB-E48C66361226}" name="Column6227"/>
    <tableColumn id="6247" xr3:uid="{F8A6EFA8-7057-44B0-A065-1250CE59CB14}" name="Column6228"/>
    <tableColumn id="6248" xr3:uid="{1EC32843-D1CD-4D2B-A4E4-AEB53E68E391}" name="Column6229"/>
    <tableColumn id="6249" xr3:uid="{F5A82817-DB3C-4E66-9E12-E684B4FD33B1}" name="Column6230"/>
    <tableColumn id="6250" xr3:uid="{F73ECF43-1958-45BA-BCA6-059A25E20AFB}" name="Column6231"/>
    <tableColumn id="6251" xr3:uid="{B84C5274-F8D8-4897-9DC9-F6B0F0294D8A}" name="Column6232"/>
    <tableColumn id="6252" xr3:uid="{0EEA8EDB-AFD6-483F-828C-441437085F79}" name="Column6233"/>
    <tableColumn id="6253" xr3:uid="{4873593C-A203-42A5-BD55-B4423752E716}" name="Column6234"/>
    <tableColumn id="6254" xr3:uid="{4F4F27FA-4F90-446A-BC3C-0F56D1409690}" name="Column6235"/>
    <tableColumn id="6255" xr3:uid="{0D24DE8A-EAA9-44F8-A02B-7D6561E736C7}" name="Column6236"/>
    <tableColumn id="6256" xr3:uid="{EEA87895-ABF6-4EBF-A658-86589A778FFD}" name="Column6237"/>
    <tableColumn id="6257" xr3:uid="{0D3B3F8F-38B6-468B-85D4-AA3C3E18D2DC}" name="Column6238"/>
    <tableColumn id="6258" xr3:uid="{C75095DA-C282-4621-848C-53403E4C129D}" name="Column6239"/>
    <tableColumn id="6259" xr3:uid="{C4F141AC-0E05-4E5F-A2D0-A49F13CB50AD}" name="Column6240"/>
    <tableColumn id="6260" xr3:uid="{02577C4D-EE78-4648-9C42-EE02FB03DB2D}" name="Column6241"/>
    <tableColumn id="6261" xr3:uid="{BD901505-E1B9-4B1A-9079-9CF256F69AB3}" name="Column6242"/>
    <tableColumn id="6262" xr3:uid="{32C6013E-6169-4759-AE79-BB595CB57298}" name="Column6243"/>
    <tableColumn id="6263" xr3:uid="{63D8CC2D-E963-4515-90BD-87A72F26B3E5}" name="Column6244"/>
    <tableColumn id="6264" xr3:uid="{9862BEBF-94B0-420F-98F7-E3ED0A0C1666}" name="Column6245"/>
    <tableColumn id="6265" xr3:uid="{C4D90D6A-C058-4A16-84C7-537CE753FBED}" name="Column6246"/>
    <tableColumn id="6266" xr3:uid="{082732A8-67C0-47D1-A921-856DABCD4BEA}" name="Column6247"/>
    <tableColumn id="6267" xr3:uid="{FA3742E3-4D1D-44C1-AA0A-E8852CE0B830}" name="Column6248"/>
    <tableColumn id="6268" xr3:uid="{7901065F-161E-4D05-AF0C-C1C128D7EDF9}" name="Column6249"/>
    <tableColumn id="6269" xr3:uid="{FB2B991E-8D34-4EA9-89C3-236D3C0E4FAD}" name="Column6250"/>
    <tableColumn id="6270" xr3:uid="{C2A3152E-3340-41B7-9CDF-510DE1C1B8A1}" name="Column6251"/>
    <tableColumn id="6271" xr3:uid="{80D05AFC-FE7B-4856-B6C0-BD172B01C774}" name="Column6252"/>
    <tableColumn id="6272" xr3:uid="{025F597C-380E-40FD-A366-5D687D32BEA9}" name="Column6253"/>
    <tableColumn id="6273" xr3:uid="{952EEEB6-D272-4721-BE89-D58F09CD5E83}" name="Column6254"/>
    <tableColumn id="6274" xr3:uid="{2B7CA4F2-F046-4D82-AC5C-6950B248A5E9}" name="Column6255"/>
    <tableColumn id="6275" xr3:uid="{578C640F-099D-4F8F-80F2-AC5235EFCE99}" name="Column6256"/>
    <tableColumn id="6276" xr3:uid="{86D49D3C-61D6-4254-8749-BC0CB55342F3}" name="Column6257"/>
    <tableColumn id="6277" xr3:uid="{B432211B-8C0C-4F52-924D-26A143B24264}" name="Column6258"/>
    <tableColumn id="6278" xr3:uid="{BD107FF3-7B8F-4509-ABA8-2A21C1AD17F1}" name="Column6259"/>
    <tableColumn id="6279" xr3:uid="{533FFD3E-D288-41C1-A600-CF863C4DDE93}" name="Column6260"/>
    <tableColumn id="6280" xr3:uid="{D98BAA0F-61EB-4CDF-8155-196E3C5EE9D1}" name="Column6261"/>
    <tableColumn id="6281" xr3:uid="{437C6A05-A134-44F2-BB6E-EA14D784D0FF}" name="Column6262"/>
    <tableColumn id="6282" xr3:uid="{E9B2585B-6F49-4F52-8CEA-762D195B69FA}" name="Column6263"/>
    <tableColumn id="6283" xr3:uid="{D1D46118-7C39-451E-81A5-54A9442B56DF}" name="Column6264"/>
    <tableColumn id="6284" xr3:uid="{313F7117-DD9D-444D-82E0-E3521AE910C6}" name="Column6265"/>
    <tableColumn id="6285" xr3:uid="{22B27318-6020-4CC0-9677-2FD5BED81751}" name="Column6266"/>
    <tableColumn id="6286" xr3:uid="{8DAACBEF-78CB-4B68-A817-8A824BBFD35E}" name="Column6267"/>
    <tableColumn id="6287" xr3:uid="{AE3173E8-2D62-40CB-B8F1-ED0E15B3A1B8}" name="Column6268"/>
    <tableColumn id="6288" xr3:uid="{845C790D-99C9-4274-8DC8-B6A19AD053B7}" name="Column6269"/>
    <tableColumn id="6289" xr3:uid="{CCE8EB70-7881-4151-AAC5-398A7ADD64E8}" name="Column6270"/>
    <tableColumn id="6290" xr3:uid="{A698DC64-20B2-4764-ACB4-A110C0A53124}" name="Column6271"/>
    <tableColumn id="6291" xr3:uid="{54F40986-B09B-408A-946D-E4169E66B6F0}" name="Column6272"/>
    <tableColumn id="6292" xr3:uid="{63628376-14B6-4EB2-9F9B-0CA3A56A4273}" name="Column6273"/>
    <tableColumn id="6293" xr3:uid="{12415CA0-51E5-4657-8902-2E5DC74D0577}" name="Column6274"/>
    <tableColumn id="6294" xr3:uid="{E9E196A0-AF74-48BA-9847-86F5CB205FD4}" name="Column6275"/>
    <tableColumn id="6295" xr3:uid="{D6D71AD0-A136-426E-BBFA-FD2F203DB65A}" name="Column6276"/>
    <tableColumn id="6296" xr3:uid="{11B8DBB8-EB88-4138-B290-0F967AACF675}" name="Column6277"/>
    <tableColumn id="6297" xr3:uid="{71260AE9-D83B-4829-87C2-05C4902198DD}" name="Column6278"/>
    <tableColumn id="6298" xr3:uid="{C88AC234-2941-419B-82D2-D8718E1B068E}" name="Column6279"/>
    <tableColumn id="6299" xr3:uid="{770D8821-3175-4BFA-A3F4-64A41347A36E}" name="Column6280"/>
    <tableColumn id="6300" xr3:uid="{B7B989A1-941B-4271-BD64-A13F223DFF7C}" name="Column6281"/>
    <tableColumn id="6301" xr3:uid="{E852CE21-D80A-49EF-8C59-C46FEAB06B88}" name="Column6282"/>
    <tableColumn id="6302" xr3:uid="{DDFBF7D1-FEA7-4AFD-8E47-5AF3AE28CE7C}" name="Column6283"/>
    <tableColumn id="6303" xr3:uid="{78A139D3-7DBF-45AF-921D-A4F217730858}" name="Column6284"/>
    <tableColumn id="6304" xr3:uid="{4494F4A4-211B-4F9A-B7A2-2E9EB58DF7ED}" name="Column6285"/>
    <tableColumn id="6305" xr3:uid="{312B19BD-826A-448E-A9EA-892457D754A7}" name="Column6286"/>
    <tableColumn id="6306" xr3:uid="{0AFCDDAE-61CD-4906-9816-2A8255EB4A22}" name="Column6287"/>
    <tableColumn id="6307" xr3:uid="{7A576E89-B2C9-4106-9C94-29B5A2837A36}" name="Column6288"/>
    <tableColumn id="6308" xr3:uid="{B5EAE5D8-6745-4DA3-AAED-D6B0EC9B805F}" name="Column6289"/>
    <tableColumn id="6309" xr3:uid="{28F21FA1-E46A-4A93-8010-AC4E721C36DB}" name="Column6290"/>
    <tableColumn id="6310" xr3:uid="{A3AE3517-B1E1-450B-B8CC-73979F42A600}" name="Column6291"/>
    <tableColumn id="6311" xr3:uid="{4ED3E607-CA98-45AB-BC57-7BC112371B98}" name="Column6292"/>
    <tableColumn id="6312" xr3:uid="{F86ED303-B293-435F-9E1B-B91DD1CC336A}" name="Column6293"/>
    <tableColumn id="6313" xr3:uid="{310AC075-E6CC-4C83-9D7A-92FE9D4D9125}" name="Column6294"/>
    <tableColumn id="6314" xr3:uid="{456BCD30-A927-46C0-8468-24F3A24F60C8}" name="Column6295"/>
    <tableColumn id="6315" xr3:uid="{ED91196D-5E43-48D0-81A1-0758B38EE179}" name="Column6296"/>
    <tableColumn id="6316" xr3:uid="{065D33EF-AF1E-4D13-867F-23AD953B7731}" name="Column6297"/>
    <tableColumn id="6317" xr3:uid="{A2DC73BE-2D4A-43E4-9048-BB6532989EC4}" name="Column6298"/>
    <tableColumn id="6318" xr3:uid="{9EA62656-5870-40FC-B38D-09F8A2910A55}" name="Column6299"/>
    <tableColumn id="6319" xr3:uid="{AF63EF3F-CBB3-449A-A981-2989C235F56D}" name="Column6300"/>
    <tableColumn id="6320" xr3:uid="{A50400B4-55DA-4B56-9E97-FFF2F5B7C769}" name="Column6301"/>
    <tableColumn id="6321" xr3:uid="{67FB6BB1-C8D5-4965-A983-A2B9FEF17D92}" name="Column6302"/>
    <tableColumn id="6322" xr3:uid="{113AFBED-7C4F-48AB-8F55-87C4B8EA2646}" name="Column6303"/>
    <tableColumn id="6323" xr3:uid="{1EC90086-17CD-461E-BD0E-EF227AB7A5E7}" name="Column6304"/>
    <tableColumn id="6324" xr3:uid="{969043DC-AF7D-43D6-B6E4-812B735E7B7C}" name="Column6305"/>
    <tableColumn id="6325" xr3:uid="{393C7B85-A568-46FE-8812-E92B2EE84AB4}" name="Column6306"/>
    <tableColumn id="6326" xr3:uid="{35543EDF-DE6E-4554-A777-4BED0A9EC518}" name="Column6307"/>
    <tableColumn id="6327" xr3:uid="{64D76015-5325-402A-9A1A-65EFAD25BB6F}" name="Column6308"/>
    <tableColumn id="6328" xr3:uid="{9934008A-3F65-4C57-BA14-3CA6B69912C9}" name="Column6309"/>
    <tableColumn id="6329" xr3:uid="{5B587A4C-E9CB-4A48-8363-1EFA7DD7B2A9}" name="Column6310"/>
    <tableColumn id="6330" xr3:uid="{8DB11555-2643-4389-AEBE-24E8271F47F9}" name="Column6311"/>
    <tableColumn id="6331" xr3:uid="{F51B827E-236A-4E9C-ADB5-6A447EF56504}" name="Column6312"/>
    <tableColumn id="6332" xr3:uid="{50158685-F06C-4FD1-A527-B73CBD5E7BC4}" name="Column6313"/>
    <tableColumn id="6333" xr3:uid="{6E918164-15F1-434B-8037-77D9EE0CC6A4}" name="Column6314"/>
    <tableColumn id="6334" xr3:uid="{F1DFF437-AFC2-4DA8-BD33-A2AC809C8356}" name="Column6315"/>
    <tableColumn id="6335" xr3:uid="{AE90F703-CB03-4DBD-8DEC-3B20137F54E5}" name="Column6316"/>
    <tableColumn id="6336" xr3:uid="{2A7FADED-1541-4D77-885D-AF0307F5AF3E}" name="Column6317"/>
    <tableColumn id="6337" xr3:uid="{29D59DD9-0D24-40BA-846B-301381CF2979}" name="Column6318"/>
    <tableColumn id="6338" xr3:uid="{C52FF21D-51DB-4F26-BA80-E1192088C277}" name="Column6319"/>
    <tableColumn id="6339" xr3:uid="{8C870FC2-9332-4A5E-9991-F4F47A0D7A0E}" name="Column6320"/>
    <tableColumn id="6340" xr3:uid="{B463EB32-DB51-4819-819E-389FFF9289AC}" name="Column6321"/>
    <tableColumn id="6341" xr3:uid="{16D2BECB-0233-44DB-BD1A-E9D1B8BCCA1C}" name="Column6322"/>
    <tableColumn id="6342" xr3:uid="{3819003C-0A41-4DE4-A078-9A582C582390}" name="Column6323"/>
    <tableColumn id="6343" xr3:uid="{F4FFB457-A339-4B64-9EDE-E74324BABAAF}" name="Column6324"/>
    <tableColumn id="6344" xr3:uid="{AEF31818-4CF8-480C-9692-054EF7308535}" name="Column6325"/>
    <tableColumn id="6345" xr3:uid="{AFE5F89B-E1E1-4ECE-870A-CF3FEB98999D}" name="Column6326"/>
    <tableColumn id="6346" xr3:uid="{8DE53AFA-DAAE-4C62-9F6B-BAEB2010040B}" name="Column6327"/>
    <tableColumn id="6347" xr3:uid="{B8F5E95B-5BCB-4BB7-836D-727506C04CAC}" name="Column6328"/>
    <tableColumn id="6348" xr3:uid="{620062FD-49B6-41DB-A5DB-C6E657017C99}" name="Column6329"/>
    <tableColumn id="6349" xr3:uid="{1422C87C-F618-4BF9-B38D-2178008636AD}" name="Column6330"/>
    <tableColumn id="6350" xr3:uid="{92100131-D5D1-43ED-81D2-D20840E1D69B}" name="Column6331"/>
    <tableColumn id="6351" xr3:uid="{E1824557-C009-475B-926B-1BE2A464BE4A}" name="Column6332"/>
    <tableColumn id="6352" xr3:uid="{F724286C-EBEC-49C9-BB57-02CD1133E5E5}" name="Column6333"/>
    <tableColumn id="6353" xr3:uid="{0DE7278E-1DC4-4BFD-8BC6-C43FA8630F2D}" name="Column6334"/>
    <tableColumn id="6354" xr3:uid="{2723F67B-7D18-463A-9EA1-E6C5F8E88AC3}" name="Column6335"/>
    <tableColumn id="6355" xr3:uid="{BDAED92D-E7B3-407E-AE51-2BBC58652CF4}" name="Column6336"/>
    <tableColumn id="6356" xr3:uid="{D682C926-12F1-4275-9CE5-EC7A59F44861}" name="Column6337"/>
    <tableColumn id="6357" xr3:uid="{2566BF8A-22E5-4B95-9763-1C7A89DBE37D}" name="Column6338"/>
    <tableColumn id="6358" xr3:uid="{57B586F7-94EB-41B5-96DC-0DF05B15454F}" name="Column6339"/>
    <tableColumn id="6359" xr3:uid="{48F950A5-0475-4A0A-BF68-3382C212418E}" name="Column6340"/>
    <tableColumn id="6360" xr3:uid="{E78E2D5F-8BD4-4A4C-9D13-AFCA8C3C5CAF}" name="Column6341"/>
    <tableColumn id="6361" xr3:uid="{E3980BBF-0FC1-4F97-927D-348CBAA4090E}" name="Column6342"/>
    <tableColumn id="6362" xr3:uid="{80BFEB5B-0071-48EF-82A4-C1D7201226FC}" name="Column6343"/>
    <tableColumn id="6363" xr3:uid="{C79B9055-3065-4812-81CE-1CB31F14EAE6}" name="Column6344"/>
    <tableColumn id="6364" xr3:uid="{6A7E4672-EB94-4A91-B154-C4BAAC3D8838}" name="Column6345"/>
    <tableColumn id="6365" xr3:uid="{B8D896FE-F358-4D9F-B96C-EFD96828C427}" name="Column6346"/>
    <tableColumn id="6366" xr3:uid="{03E78414-735B-4313-AA1F-CBC03D239EED}" name="Column6347"/>
    <tableColumn id="6367" xr3:uid="{40D6FC09-2B2F-4ADC-9DF1-0F724607A670}" name="Column6348"/>
    <tableColumn id="6368" xr3:uid="{A18BC44B-64CA-485E-B363-DBEF76B1741D}" name="Column6349"/>
    <tableColumn id="6369" xr3:uid="{D88A65E3-769D-4EBA-BCB5-AD33E64900A1}" name="Column6350"/>
    <tableColumn id="6370" xr3:uid="{25E18C6A-6288-47D2-BF64-0D6F5EB6BC82}" name="Column6351"/>
    <tableColumn id="6371" xr3:uid="{E7B1973C-C47B-4E70-9C11-E8E513026791}" name="Column6352"/>
    <tableColumn id="6372" xr3:uid="{8A8494E9-2A4B-49BD-9509-E638A2009D1F}" name="Column6353"/>
    <tableColumn id="6373" xr3:uid="{EAFB741F-D93C-4348-A34B-32EFBB068D68}" name="Column6354"/>
    <tableColumn id="6374" xr3:uid="{076998E6-5B5E-4B86-BF20-D671CDFA24C5}" name="Column6355"/>
    <tableColumn id="6375" xr3:uid="{17468652-1FA5-441A-BC7D-C8DB213B5AC5}" name="Column6356"/>
    <tableColumn id="6376" xr3:uid="{161766C4-A2E0-408E-B2B3-7BFACD62343B}" name="Column6357"/>
    <tableColumn id="6377" xr3:uid="{C3B70711-9C77-4E86-9047-5D505BC629DD}" name="Column6358"/>
    <tableColumn id="6378" xr3:uid="{B9E4B036-B861-46BD-B585-EF8F560514A5}" name="Column6359"/>
    <tableColumn id="6379" xr3:uid="{DC79C86B-B497-4C11-9E92-64D8CC254250}" name="Column6360"/>
    <tableColumn id="6380" xr3:uid="{088B931D-9B98-4DB5-A875-DFE6DB545D9C}" name="Column6361"/>
    <tableColumn id="6381" xr3:uid="{3507F1DD-8907-456E-AE5F-70F3DF02B610}" name="Column6362"/>
    <tableColumn id="6382" xr3:uid="{B93B8C9B-F5A8-4235-AD18-BED7B5D47EE3}" name="Column6363"/>
    <tableColumn id="6383" xr3:uid="{E0A758D7-B4FA-420F-B906-53509412949C}" name="Column6364"/>
    <tableColumn id="6384" xr3:uid="{9ABD1F44-6B97-4949-ADE3-9A8F09009E50}" name="Column6365"/>
    <tableColumn id="6385" xr3:uid="{9F2C4F08-D568-4B26-AC2E-CE315314B2EA}" name="Column6366"/>
    <tableColumn id="6386" xr3:uid="{13DFCF78-6AF8-4ADD-8F36-24BBDC295533}" name="Column6367"/>
    <tableColumn id="6387" xr3:uid="{7CE01B42-CEA4-47EA-ABD8-2B6096BCAFFB}" name="Column6368"/>
    <tableColumn id="6388" xr3:uid="{4BDD4D34-D07C-4ED5-B0AB-DFA1A6BAEDF2}" name="Column6369"/>
    <tableColumn id="6389" xr3:uid="{7052A458-8EF0-4312-8933-F7AA2DBB73A8}" name="Column6370"/>
    <tableColumn id="6390" xr3:uid="{7CCFBE6F-77DE-437A-B570-9B1B53430B9B}" name="Column6371"/>
    <tableColumn id="6391" xr3:uid="{8CCC9484-2B65-48D5-A59A-6D6348C2CF1C}" name="Column6372"/>
    <tableColumn id="6392" xr3:uid="{9B27202F-EE58-46A7-8A1B-EBDB64F6AA8B}" name="Column6373"/>
    <tableColumn id="6393" xr3:uid="{EBDACCC3-4432-46EF-890B-A6290BB9B452}" name="Column6374"/>
    <tableColumn id="6394" xr3:uid="{E1FD7145-BF3E-4496-A299-0D8776B38742}" name="Column6375"/>
    <tableColumn id="6395" xr3:uid="{29D8605F-C816-473F-97C0-2B7F337DDFB8}" name="Column6376"/>
    <tableColumn id="6396" xr3:uid="{BAD1A02C-58C2-4FE2-AA82-1346999633BE}" name="Column6377"/>
    <tableColumn id="6397" xr3:uid="{382B6B69-EEEB-4252-9875-1170BA41D712}" name="Column6378"/>
    <tableColumn id="6398" xr3:uid="{00C83DB9-0F1E-4442-9741-A83B8FB7A018}" name="Column6379"/>
    <tableColumn id="6399" xr3:uid="{EA511373-848B-4212-A6AF-BA37770BDA76}" name="Column6380"/>
    <tableColumn id="6400" xr3:uid="{CD1AE8C2-5036-4458-A216-97DED064AFC7}" name="Column6381"/>
    <tableColumn id="6401" xr3:uid="{1ACE506E-D122-4AD9-AA66-0F2276BB072D}" name="Column6382"/>
    <tableColumn id="6402" xr3:uid="{31B82D52-D599-413C-9F4F-C5952E78FB27}" name="Column6383"/>
    <tableColumn id="6403" xr3:uid="{07059E3D-C1C7-4839-BF41-B3C554DD145C}" name="Column6384"/>
    <tableColumn id="6404" xr3:uid="{66E1ACAA-3868-4C80-B880-121C8F086674}" name="Column6385"/>
    <tableColumn id="6405" xr3:uid="{B7823C1C-AA02-43ED-8CD2-A3858403DAD6}" name="Column6386"/>
    <tableColumn id="6406" xr3:uid="{F9CF9447-1051-439C-9EF8-68F34931C065}" name="Column6387"/>
    <tableColumn id="6407" xr3:uid="{17AF23AF-BBD9-441B-B603-B902670CBE71}" name="Column6388"/>
    <tableColumn id="6408" xr3:uid="{9787E336-7355-486B-A485-BDAB48623B32}" name="Column6389"/>
    <tableColumn id="6409" xr3:uid="{C75DF627-3CC2-4A1D-A5C6-C5495A16CE0E}" name="Column6390"/>
    <tableColumn id="6410" xr3:uid="{6303C18A-D71A-4F76-B759-DFBE21F7E812}" name="Column6391"/>
    <tableColumn id="6411" xr3:uid="{5711D5FC-1BBF-494F-ABED-13BD1EB27E60}" name="Column6392"/>
    <tableColumn id="6412" xr3:uid="{C7016C29-3E7B-4938-A699-A1D554DC0456}" name="Column6393"/>
    <tableColumn id="6413" xr3:uid="{4CB415CB-5B88-4D1A-ABFD-9F67849A4CBA}" name="Column6394"/>
    <tableColumn id="6414" xr3:uid="{01DDBE40-DEA5-46F1-802C-D823D5A82051}" name="Column6395"/>
    <tableColumn id="6415" xr3:uid="{CFDE4C65-E483-41D1-8BA7-E2C42D6818C1}" name="Column6396"/>
    <tableColumn id="6416" xr3:uid="{85726C7C-537D-45EF-88DB-EC07FF902472}" name="Column6397"/>
    <tableColumn id="6417" xr3:uid="{9FFA2E03-2F68-42A5-A5BF-52656032DC92}" name="Column6398"/>
    <tableColumn id="6418" xr3:uid="{F09EBA08-29C3-494D-A5DF-3A825A4ACF41}" name="Column6399"/>
    <tableColumn id="6419" xr3:uid="{6AF1E1DD-08EC-403B-A297-F04F15BA9CEB}" name="Column6400"/>
    <tableColumn id="6420" xr3:uid="{F4565E09-0E67-47AB-9D29-F91D07AC16C2}" name="Column6401"/>
    <tableColumn id="6421" xr3:uid="{04809B34-C8B7-469F-8BFF-379D058E5DD7}" name="Column6402"/>
    <tableColumn id="6422" xr3:uid="{7B2D01B3-D024-46E0-BC36-BBC90624066F}" name="Column6403"/>
    <tableColumn id="6423" xr3:uid="{4EDD833B-3FAD-4412-BD75-257819189A61}" name="Column6404"/>
    <tableColumn id="6424" xr3:uid="{48975E95-5B2A-424F-A8F6-0027D976EE26}" name="Column6405"/>
    <tableColumn id="6425" xr3:uid="{C8B149ED-2EA5-4ED7-B0E2-C9FF412CA3A6}" name="Column6406"/>
    <tableColumn id="6426" xr3:uid="{C6216225-3D7B-4C75-A044-33A52B416880}" name="Column6407"/>
    <tableColumn id="6427" xr3:uid="{F1CE441B-3F31-4D03-8053-36D86A124A46}" name="Column6408"/>
    <tableColumn id="6428" xr3:uid="{6F3F1D08-8AFA-411B-BE4A-1763F64C0EF5}" name="Column6409"/>
    <tableColumn id="6429" xr3:uid="{781928EC-263B-4357-AFA3-5C7D4FCBE758}" name="Column6410"/>
    <tableColumn id="6430" xr3:uid="{8AEC5A48-E7BA-4A9E-9514-BCAA121DBC85}" name="Column6411"/>
    <tableColumn id="6431" xr3:uid="{BD38BD58-58A9-41C2-BA71-7BA78F8B0AAD}" name="Column6412"/>
    <tableColumn id="6432" xr3:uid="{A02358FA-DE4C-4CC0-A2AD-C11BD99AFACE}" name="Column6413"/>
    <tableColumn id="6433" xr3:uid="{162C65B2-3D57-40ED-8094-6C31C3255AA2}" name="Column6414"/>
    <tableColumn id="6434" xr3:uid="{05CF887F-142F-43E0-B121-115BECBCDA7A}" name="Column6415"/>
    <tableColumn id="6435" xr3:uid="{56167798-703C-4D34-8AA3-537040BD0FE5}" name="Column6416"/>
    <tableColumn id="6436" xr3:uid="{78F9E0DE-D4DF-4456-8626-8D1D24C22911}" name="Column6417"/>
    <tableColumn id="6437" xr3:uid="{86637AC4-ED2E-41C4-B8A3-3383B1508F97}" name="Column6418"/>
    <tableColumn id="6438" xr3:uid="{7F5BC510-188A-4D08-A24F-BFF25C9BF991}" name="Column6419"/>
    <tableColumn id="6439" xr3:uid="{DDBF4B54-BE9D-4D57-975C-E2E5E3EF9FD4}" name="Column6420"/>
    <tableColumn id="6440" xr3:uid="{C5B5927C-A8A2-470B-B590-339C07C3FDF9}" name="Column6421"/>
    <tableColumn id="6441" xr3:uid="{DDEE28CA-3ADD-43F2-9D73-92C0CCAD3576}" name="Column6422"/>
    <tableColumn id="6442" xr3:uid="{7F9099CD-9C4D-443F-BFFA-4EFD090260B3}" name="Column6423"/>
    <tableColumn id="6443" xr3:uid="{6C7B87DD-CC1E-47A3-BC1C-1F4BA885A03A}" name="Column6424"/>
    <tableColumn id="6444" xr3:uid="{E8B26645-F554-4D5E-87CE-E78C8FEC90A9}" name="Column6425"/>
    <tableColumn id="6445" xr3:uid="{28E3F683-A60E-4FC1-B2CF-E22503D56116}" name="Column6426"/>
    <tableColumn id="6446" xr3:uid="{45749538-F5BD-474F-AAE1-7782214AA800}" name="Column6427"/>
    <tableColumn id="6447" xr3:uid="{4C5EFA92-852F-41A2-8929-44D4B87818CD}" name="Column6428"/>
    <tableColumn id="6448" xr3:uid="{EC71BE65-3DDF-4915-8031-143888C96FF8}" name="Column6429"/>
    <tableColumn id="6449" xr3:uid="{88E3EE7A-5E03-40AB-A43C-9F9D999852BE}" name="Column6430"/>
    <tableColumn id="6450" xr3:uid="{3669C60C-A0A1-4A9B-B867-176A44D218E7}" name="Column6431"/>
    <tableColumn id="6451" xr3:uid="{238E8516-B5D0-4B75-B7DA-2376C2F2213B}" name="Column6432"/>
    <tableColumn id="6452" xr3:uid="{1A7940B4-8604-4C73-AE0C-1A9C557D874F}" name="Column6433"/>
    <tableColumn id="6453" xr3:uid="{DB659B8F-C478-48D9-A258-A0B99F8CFCC8}" name="Column6434"/>
    <tableColumn id="6454" xr3:uid="{B75DEC48-79AD-4974-BABE-ADB75F63DB72}" name="Column6435"/>
    <tableColumn id="6455" xr3:uid="{E833EB2B-9770-413F-8AE5-C10BAF538C79}" name="Column6436"/>
    <tableColumn id="6456" xr3:uid="{7DE0A0DD-8111-42F6-96A5-D6D8F17C5767}" name="Column6437"/>
    <tableColumn id="6457" xr3:uid="{F745AD75-17BB-463F-9A9C-857CC29B747D}" name="Column6438"/>
    <tableColumn id="6458" xr3:uid="{253C1199-DD06-4F74-ABAE-B4D19797D57D}" name="Column6439"/>
    <tableColumn id="6459" xr3:uid="{C0FF3BBC-B79F-4B19-ADD9-95B57E47DDFC}" name="Column6440"/>
    <tableColumn id="6460" xr3:uid="{A4A73376-D45A-4FCC-89D3-FAB2173C7435}" name="Column6441"/>
    <tableColumn id="6461" xr3:uid="{1FBF0663-0188-4FBA-883C-64960379F15E}" name="Column6442"/>
    <tableColumn id="6462" xr3:uid="{C0E2751A-E292-4CE9-AA47-36B6DA668E2D}" name="Column6443"/>
    <tableColumn id="6463" xr3:uid="{B731A69C-7B2D-4C48-9A8B-D7188628EBB3}" name="Column6444"/>
    <tableColumn id="6464" xr3:uid="{10E41A59-EF21-44FC-B669-418838627AB9}" name="Column6445"/>
    <tableColumn id="6465" xr3:uid="{93D97E04-3015-475D-AAC7-0641E8920954}" name="Column6446"/>
    <tableColumn id="6466" xr3:uid="{CA4F5DFB-39BC-4F9A-A528-F763824F585E}" name="Column6447"/>
    <tableColumn id="6467" xr3:uid="{05B8943C-1723-49AC-8FB5-BCBA251A97D6}" name="Column6448"/>
    <tableColumn id="6468" xr3:uid="{7CD2ED08-E0AB-478E-BEB3-3768ECB5ACAB}" name="Column6449"/>
    <tableColumn id="6469" xr3:uid="{F3D543F9-C399-4ABD-B4C4-BC43BF175E20}" name="Column6450"/>
    <tableColumn id="6470" xr3:uid="{62BF9E61-CABE-4FFA-A492-D48035C11641}" name="Column6451"/>
    <tableColumn id="6471" xr3:uid="{08A41B44-71C8-49C4-9A2D-AF1E8B4C48AB}" name="Column6452"/>
    <tableColumn id="6472" xr3:uid="{A4DC280C-B989-490B-8732-009CA15B91AB}" name="Column6453"/>
    <tableColumn id="6473" xr3:uid="{717D1076-97DA-436F-A9CC-B8A2D0328539}" name="Column6454"/>
    <tableColumn id="6474" xr3:uid="{7BBC2DA4-260B-4F6C-A452-79CEDD998C6D}" name="Column6455"/>
    <tableColumn id="6475" xr3:uid="{767DCAB5-07F5-40E4-83B2-C48FA36A7937}" name="Column6456"/>
    <tableColumn id="6476" xr3:uid="{DE731DAE-2C99-43B8-96C3-B9B837C9B398}" name="Column6457"/>
    <tableColumn id="6477" xr3:uid="{D287B177-E932-4F50-8511-8305B8165CEE}" name="Column6458"/>
    <tableColumn id="6478" xr3:uid="{B09DB1AD-D53B-437A-9661-B711B1EF7102}" name="Column6459"/>
    <tableColumn id="6479" xr3:uid="{216FE867-A236-43EA-95B0-F75570859785}" name="Column6460"/>
    <tableColumn id="6480" xr3:uid="{48FD7C48-DBFF-4AE4-B5F6-98DABF8D766F}" name="Column6461"/>
    <tableColumn id="6481" xr3:uid="{9A5DB155-74AA-4F2F-B752-EA3D2D23F40C}" name="Column6462"/>
    <tableColumn id="6482" xr3:uid="{A68CC1AA-C3CD-4CE0-BA23-9EDEB8586128}" name="Column6463"/>
    <tableColumn id="6483" xr3:uid="{7833A656-44F7-4F49-AE4A-C4FDEF9A4080}" name="Column6464"/>
    <tableColumn id="6484" xr3:uid="{CFA65433-6472-45BB-BB37-11F1CD9C4A79}" name="Column6465"/>
    <tableColumn id="6485" xr3:uid="{B3C5DC32-23FA-465F-8627-EF184A064BFE}" name="Column6466"/>
    <tableColumn id="6486" xr3:uid="{801BEB41-FB1C-4CE5-A1F9-E1E9FBB4E276}" name="Column6467"/>
    <tableColumn id="6487" xr3:uid="{2F0C5585-980C-4F5F-A304-B4A1CEEA4947}" name="Column6468"/>
    <tableColumn id="6488" xr3:uid="{9DF95B44-5CB8-440D-9688-0B5A310A129E}" name="Column6469"/>
    <tableColumn id="6489" xr3:uid="{AE91DA42-0C3C-482A-9338-525C5C7C8D2A}" name="Column6470"/>
    <tableColumn id="6490" xr3:uid="{8C916187-8552-42BD-828C-E3F8E1103243}" name="Column6471"/>
    <tableColumn id="6491" xr3:uid="{25FC7590-BE59-4611-8647-A951AA5588C4}" name="Column6472"/>
    <tableColumn id="6492" xr3:uid="{34B561A2-3199-4DE5-93C0-798306097A10}" name="Column6473"/>
    <tableColumn id="6493" xr3:uid="{9DD8933D-A348-4C51-9715-B258CE76B4D5}" name="Column6474"/>
    <tableColumn id="6494" xr3:uid="{E46380DC-1ED1-4300-8073-E13992C10140}" name="Column6475"/>
    <tableColumn id="6495" xr3:uid="{75EBEFB8-5C27-4777-AB78-4ADE5BAB2FB6}" name="Column6476"/>
    <tableColumn id="6496" xr3:uid="{348481F8-8620-46AE-B473-B370CBD14673}" name="Column6477"/>
    <tableColumn id="6497" xr3:uid="{7FD5628F-E4CB-4D16-A8B1-A5EDAD10CDDF}" name="Column6478"/>
    <tableColumn id="6498" xr3:uid="{244F5C40-8A1B-4667-AF65-FA0FCB360ECF}" name="Column6479"/>
    <tableColumn id="6499" xr3:uid="{9D78A808-E52F-46A0-8602-2F7CED0A6A6F}" name="Column6480"/>
    <tableColumn id="6500" xr3:uid="{3E6981F2-61BB-42CE-A119-2CBF811FBAF2}" name="Column6481"/>
    <tableColumn id="6501" xr3:uid="{1E0845EB-860B-4E79-8A9E-A825EFA52271}" name="Column6482"/>
    <tableColumn id="6502" xr3:uid="{1FC873B9-12A3-4382-9CB7-3E1E9B8B78B0}" name="Column6483"/>
    <tableColumn id="6503" xr3:uid="{31FB509C-4D30-4B6C-9434-0953EAB38B24}" name="Column6484"/>
    <tableColumn id="6504" xr3:uid="{EAAC47AD-B101-4240-B7F1-F287405C0051}" name="Column6485"/>
    <tableColumn id="6505" xr3:uid="{C1D97C8C-6A5C-4996-A158-8279D0674AD0}" name="Column6486"/>
    <tableColumn id="6506" xr3:uid="{86A29E90-DA1F-4D00-A134-89B0B4ED746B}" name="Column6487"/>
    <tableColumn id="6507" xr3:uid="{83E6CE68-2DE7-45E4-9D82-0059D629960B}" name="Column6488"/>
    <tableColumn id="6508" xr3:uid="{97E2FB3B-0AF7-4119-A3EA-E144A6EE0D9D}" name="Column6489"/>
    <tableColumn id="6509" xr3:uid="{5BEA0DDB-AAEA-420E-AD8C-261BB3A1A733}" name="Column6490"/>
    <tableColumn id="6510" xr3:uid="{F401849F-FABF-42BD-B0E1-11C32335E402}" name="Column6491"/>
    <tableColumn id="6511" xr3:uid="{73E80656-A011-49B3-B2B2-4994AC4D3624}" name="Column6492"/>
    <tableColumn id="6512" xr3:uid="{ED6F0A64-EA91-40F5-A107-4A6A62275144}" name="Column6493"/>
    <tableColumn id="6513" xr3:uid="{3DA7EEB5-A99C-4761-BC48-10980DAA1ED7}" name="Column6494"/>
    <tableColumn id="6514" xr3:uid="{AFDED7BB-624F-47B9-81C1-750CE2DCDAE6}" name="Column6495"/>
    <tableColumn id="6515" xr3:uid="{DE09455C-3870-4C0C-AA24-553587B1F9B8}" name="Column6496"/>
    <tableColumn id="6516" xr3:uid="{0CAF4F95-3F23-445E-A66E-6BA4CA581C0C}" name="Column6497"/>
    <tableColumn id="6517" xr3:uid="{E6C99606-222E-4375-BBAF-A6B02830F61C}" name="Column6498"/>
    <tableColumn id="6518" xr3:uid="{A3421A78-A2E1-46CE-BF40-B420801FB76A}" name="Column6499"/>
    <tableColumn id="6519" xr3:uid="{E4A98734-3287-45E1-8CDE-0732F4866AF6}" name="Column6500"/>
    <tableColumn id="6520" xr3:uid="{B81EFCE4-6308-4704-9C0A-A259893119DF}" name="Column6501"/>
    <tableColumn id="6521" xr3:uid="{741099AF-B67C-4799-934E-16A68AFCE00B}" name="Column6502"/>
    <tableColumn id="6522" xr3:uid="{979AD2AA-8804-47D4-AD24-032DA1A38444}" name="Column6503"/>
    <tableColumn id="6523" xr3:uid="{7BBC7ACC-3963-49F8-887B-13201C3C61DB}" name="Column6504"/>
    <tableColumn id="6524" xr3:uid="{FB606E9F-B0C6-4A87-9B92-CC4714EEDB18}" name="Column6505"/>
    <tableColumn id="6525" xr3:uid="{C39CAA73-D199-493B-A654-45C0DE15AC8E}" name="Column6506"/>
    <tableColumn id="6526" xr3:uid="{B66091E4-6581-4BA3-9DBC-11958B7D0D43}" name="Column6507"/>
    <tableColumn id="6527" xr3:uid="{83E78895-E591-45E1-9BEF-823CBC4F23DE}" name="Column6508"/>
    <tableColumn id="6528" xr3:uid="{84EA2837-74C1-4439-95EF-E35E8EF3533D}" name="Column6509"/>
    <tableColumn id="6529" xr3:uid="{42D92BB7-DEE8-4A56-82F6-2D9443946F3B}" name="Column6510"/>
    <tableColumn id="6530" xr3:uid="{DC752008-3378-4553-A2BD-84392B1FCF92}" name="Column6511"/>
    <tableColumn id="6531" xr3:uid="{63C0C0EE-08C3-44AB-9BC6-D0AA709D22BF}" name="Column6512"/>
    <tableColumn id="6532" xr3:uid="{F7FA39C1-68AE-472E-9001-46F8B8547599}" name="Column6513"/>
    <tableColumn id="6533" xr3:uid="{F6A330F0-5B58-4440-A4A2-AAB220F90778}" name="Column6514"/>
    <tableColumn id="6534" xr3:uid="{111C0DCE-1EC8-498C-9F19-86708ECFBBEA}" name="Column6515"/>
    <tableColumn id="6535" xr3:uid="{41FDEEF7-A650-4387-B7AF-BAB68FFB928B}" name="Column6516"/>
    <tableColumn id="6536" xr3:uid="{549CE7FC-B90F-438B-87DB-D00C731183C9}" name="Column6517"/>
    <tableColumn id="6537" xr3:uid="{C63701CA-6DA2-4059-94E2-04867D98CD9E}" name="Column6518"/>
    <tableColumn id="6538" xr3:uid="{5FDB45EB-52FB-4F4F-B745-2BDC1971A0B8}" name="Column6519"/>
    <tableColumn id="6539" xr3:uid="{2587D252-50D8-427F-8130-E7E9D8CC7FA0}" name="Column6520"/>
    <tableColumn id="6540" xr3:uid="{F5C200D7-4998-4A6B-9743-CF0878F12CBE}" name="Column6521"/>
    <tableColumn id="6541" xr3:uid="{D8382108-6853-4613-BA62-477D0829B209}" name="Column6522"/>
    <tableColumn id="6542" xr3:uid="{B349A61D-73D6-4F2F-BBD7-2BEBA48139F8}" name="Column6523"/>
    <tableColumn id="6543" xr3:uid="{617B172D-A595-4702-A74A-6DBFF16B2D4E}" name="Column6524"/>
    <tableColumn id="6544" xr3:uid="{A23C5A1C-8E64-4590-B9A5-33675EDE8D2F}" name="Column6525"/>
    <tableColumn id="6545" xr3:uid="{B36E0FEA-8E27-4B17-AEB6-A89FD9902B97}" name="Column6526"/>
    <tableColumn id="6546" xr3:uid="{EDEF17EA-DB59-4D7B-9164-7EC9838A2223}" name="Column6527"/>
    <tableColumn id="6547" xr3:uid="{067E97CD-5178-40E4-AB8A-25B1AF4AEB4B}" name="Column6528"/>
    <tableColumn id="6548" xr3:uid="{E3452E07-7B1C-4BE6-BAC4-65F4D5153EF5}" name="Column6529"/>
    <tableColumn id="6549" xr3:uid="{88285386-5623-4DD3-B084-5807D4645134}" name="Column6530"/>
    <tableColumn id="6550" xr3:uid="{FD96267C-32B0-4EA4-B181-286D00ABEE64}" name="Column6531"/>
    <tableColumn id="6551" xr3:uid="{FD5C2857-89BE-4898-8868-4CBA7B83A602}" name="Column6532"/>
    <tableColumn id="6552" xr3:uid="{EB330DEF-4DBD-4544-8B78-1ECAAE910208}" name="Column6533"/>
    <tableColumn id="6553" xr3:uid="{B51D0FC2-5FC7-4F46-ABF1-AD76ACE16053}" name="Column6534"/>
    <tableColumn id="6554" xr3:uid="{66A2CCB3-13C7-485F-AF8E-B630E0A87889}" name="Column6535"/>
    <tableColumn id="6555" xr3:uid="{6F446231-9D2A-43DE-9227-7A48DAF7CF95}" name="Column6536"/>
    <tableColumn id="6556" xr3:uid="{9966FD89-3A76-4FB2-B42D-36F5885EF752}" name="Column6537"/>
    <tableColumn id="6557" xr3:uid="{83A7BE6A-6773-47FA-BCFB-0D8E59A46D7E}" name="Column6538"/>
    <tableColumn id="6558" xr3:uid="{E74C9DD1-E096-4C68-A6AC-1BD372A56561}" name="Column6539"/>
    <tableColumn id="6559" xr3:uid="{4729DED0-49FF-4701-9A95-BAE54C0D1FFB}" name="Column6540"/>
    <tableColumn id="6560" xr3:uid="{D9E4CC1F-0A1B-4460-9C6F-386B3A70C8C0}" name="Column6541"/>
    <tableColumn id="6561" xr3:uid="{ACCDCF91-43B0-49ED-84F7-1119D6EE30C8}" name="Column6542"/>
    <tableColumn id="6562" xr3:uid="{3B723E7C-BBB2-411C-AE0C-F482F707D807}" name="Column6543"/>
    <tableColumn id="6563" xr3:uid="{F59A1617-E3F1-4CD6-80DF-BE23339612A1}" name="Column6544"/>
    <tableColumn id="6564" xr3:uid="{F9D7C703-0728-42B5-9E1B-AADC98F1F611}" name="Column6545"/>
    <tableColumn id="6565" xr3:uid="{4ACFF039-6FCA-4810-91B1-BA8A4D67B41D}" name="Column6546"/>
    <tableColumn id="6566" xr3:uid="{9CF970E9-A2F1-49AD-9BA2-78006AC0A453}" name="Column6547"/>
    <tableColumn id="6567" xr3:uid="{70FD502F-01B8-4CE1-8C37-850D6A68A66D}" name="Column6548"/>
    <tableColumn id="6568" xr3:uid="{0F60E86D-902A-4E79-AAA7-60DFF2867810}" name="Column6549"/>
    <tableColumn id="6569" xr3:uid="{DC312686-4B7C-447C-8039-EDC337F9E8E5}" name="Column6550"/>
    <tableColumn id="6570" xr3:uid="{F927D554-10DA-4A55-B0B9-4050E92A3A5E}" name="Column6551"/>
    <tableColumn id="6571" xr3:uid="{4FB7DCAE-1F42-4275-BB52-F46BCF362A08}" name="Column6552"/>
    <tableColumn id="6572" xr3:uid="{92DD24DC-1F7B-4942-A544-F03FB4293C76}" name="Column6553"/>
    <tableColumn id="6573" xr3:uid="{6895FFCB-6EFF-465B-9B52-64E87CFAF8F2}" name="Column6554"/>
    <tableColumn id="6574" xr3:uid="{63784D0D-4889-4260-8304-FE352BC50EB5}" name="Column6555"/>
    <tableColumn id="6575" xr3:uid="{B88E9406-D1C8-42D5-9FD1-4D75D4C27141}" name="Column6556"/>
    <tableColumn id="6576" xr3:uid="{8E2EC28D-B03E-410A-B292-2B16AC4CBF31}" name="Column6557"/>
    <tableColumn id="6577" xr3:uid="{0557C24C-620C-43F1-B9BD-98A267466441}" name="Column6558"/>
    <tableColumn id="6578" xr3:uid="{BD9674F0-6056-477C-84A7-638D32E3A452}" name="Column6559"/>
    <tableColumn id="6579" xr3:uid="{16A89B93-0999-4B93-84FE-0939E49AC390}" name="Column6560"/>
    <tableColumn id="6580" xr3:uid="{A9236435-4C9C-4676-85F4-F9BC80D4580F}" name="Column6561"/>
    <tableColumn id="6581" xr3:uid="{7EC00B91-817A-4218-8696-52F2D4B88CCC}" name="Column6562"/>
    <tableColumn id="6582" xr3:uid="{2A00F954-45C6-4161-8B33-013DF0A854BE}" name="Column6563"/>
    <tableColumn id="6583" xr3:uid="{3ADCF1E9-B8EB-4A3D-B137-68ED24C940D9}" name="Column6564"/>
    <tableColumn id="6584" xr3:uid="{82E858EE-4241-40EA-AAF5-4DCB7FFCCD03}" name="Column6565"/>
    <tableColumn id="6585" xr3:uid="{C83D8EBF-BDC6-4B6D-9E99-EADC5DBEA5B6}" name="Column6566"/>
    <tableColumn id="6586" xr3:uid="{49DAC07E-9E9D-4058-B319-592EEF33EC90}" name="Column6567"/>
    <tableColumn id="6587" xr3:uid="{AC3981B0-7DD0-4EB6-9E29-823290893920}" name="Column6568"/>
    <tableColumn id="6588" xr3:uid="{375F5DDE-EBB7-4C96-9E1A-A84B95840B03}" name="Column6569"/>
    <tableColumn id="6589" xr3:uid="{941651DD-1648-424B-A476-E920CD4F7129}" name="Column6570"/>
    <tableColumn id="6590" xr3:uid="{AA9C04D8-8529-4EDE-9610-AF4514D14A6C}" name="Column6571"/>
    <tableColumn id="6591" xr3:uid="{D51AB616-9670-4336-8750-4706FD2CE531}" name="Column6572"/>
    <tableColumn id="6592" xr3:uid="{5B0642A1-81C8-4CC3-A1E2-DF56AC38E07E}" name="Column6573"/>
    <tableColumn id="6593" xr3:uid="{DDA2F723-FEF5-40E2-86FE-0E280FC748BF}" name="Column6574"/>
    <tableColumn id="6594" xr3:uid="{729A07BE-868A-4F84-B842-951A3658FA6D}" name="Column6575"/>
    <tableColumn id="6595" xr3:uid="{DFB40E6A-082A-4CAD-A7CB-AE352B576906}" name="Column6576"/>
    <tableColumn id="6596" xr3:uid="{FEF50CE4-0DE9-4B42-AE6B-02D5EEF80CDA}" name="Column6577"/>
    <tableColumn id="6597" xr3:uid="{17F835ED-F7F4-4A62-B303-C84FCF2DB116}" name="Column6578"/>
    <tableColumn id="6598" xr3:uid="{AEC9407C-F8C8-40A5-A7FE-640717C41001}" name="Column6579"/>
    <tableColumn id="6599" xr3:uid="{9FBE749B-CD7B-4192-AE0D-378392737821}" name="Column6580"/>
    <tableColumn id="6600" xr3:uid="{EE3B040B-8FA1-42F6-9F76-AA54ADAA362F}" name="Column6581"/>
    <tableColumn id="6601" xr3:uid="{8F99C9DA-867B-40BC-85F5-F55959B7E2D3}" name="Column6582"/>
    <tableColumn id="6602" xr3:uid="{37233211-9177-4F6F-9160-CA4AF373DA9E}" name="Column6583"/>
    <tableColumn id="6603" xr3:uid="{2417374B-23E8-474E-9F53-B2E20A67251F}" name="Column6584"/>
    <tableColumn id="6604" xr3:uid="{2FFD6A92-06F5-489D-A02C-A78B5AC4C5D3}" name="Column6585"/>
    <tableColumn id="6605" xr3:uid="{EB3D5E2D-42B8-47E2-8ADD-5A97AF0EBD40}" name="Column6586"/>
    <tableColumn id="6606" xr3:uid="{94209AAC-26F1-4AC3-964A-C62A1E8DA0BF}" name="Column6587"/>
    <tableColumn id="6607" xr3:uid="{2CD1EADB-D043-4749-A248-9AEAE37BC48D}" name="Column6588"/>
    <tableColumn id="6608" xr3:uid="{6E9ACA71-7326-4D93-82FE-F35E812B599E}" name="Column6589"/>
    <tableColumn id="6609" xr3:uid="{20A0AE5D-62BD-48BA-9A44-CB7396B3EF3C}" name="Column6590"/>
    <tableColumn id="6610" xr3:uid="{84C38591-FBA0-48D5-8E1F-9BB8B2B4D5B8}" name="Column6591"/>
    <tableColumn id="6611" xr3:uid="{490BC53B-1236-4A94-A48F-BA38CBA59D49}" name="Column6592"/>
    <tableColumn id="6612" xr3:uid="{8BA0725D-5406-4C31-A102-4D5DDDFBA6E7}" name="Column6593"/>
    <tableColumn id="6613" xr3:uid="{16218D63-E8BF-49DB-930F-E52C635D5CA7}" name="Column6594"/>
    <tableColumn id="6614" xr3:uid="{17276E1B-3880-4C74-91F2-E06CACA8604E}" name="Column6595"/>
    <tableColumn id="6615" xr3:uid="{CBC64CF2-60CE-4139-BEC3-268057535F16}" name="Column6596"/>
    <tableColumn id="6616" xr3:uid="{23C9C3FD-FB95-4762-A9F4-DCAB0260F7F0}" name="Column6597"/>
    <tableColumn id="6617" xr3:uid="{CA93D11F-1AF9-4214-B817-6725057587E8}" name="Column6598"/>
    <tableColumn id="6618" xr3:uid="{F2AB5C36-DB09-437D-8A10-47E90F893F2A}" name="Column6599"/>
    <tableColumn id="6619" xr3:uid="{0C2F88B5-F6C5-4210-A14A-F0D1FCCAC4D8}" name="Column6600"/>
    <tableColumn id="6620" xr3:uid="{96425E2D-F747-4538-BED6-0C648DAE35B9}" name="Column6601"/>
    <tableColumn id="6621" xr3:uid="{88162BA9-8DC9-49A8-9D84-C17B49718168}" name="Column6602"/>
    <tableColumn id="6622" xr3:uid="{EFC7953C-95F0-416D-BE82-7C1C144A95B6}" name="Column6603"/>
    <tableColumn id="6623" xr3:uid="{FC6D0101-E44D-4956-BE26-2C5573557E52}" name="Column6604"/>
    <tableColumn id="6624" xr3:uid="{620296DD-BAC4-45E9-BA69-16B53CE8EC23}" name="Column6605"/>
    <tableColumn id="6625" xr3:uid="{C41EF815-81A7-4A9E-B379-101640953661}" name="Column6606"/>
    <tableColumn id="6626" xr3:uid="{EAA9CC21-2B14-4E65-BAFD-22DE40D0CC2F}" name="Column6607"/>
    <tableColumn id="6627" xr3:uid="{874CC544-E737-490B-8E1F-AD01233D2229}" name="Column6608"/>
    <tableColumn id="6628" xr3:uid="{BD952BB6-7700-45CF-92B2-22AE466F14F8}" name="Column6609"/>
    <tableColumn id="6629" xr3:uid="{92BFE3FF-DB7C-4D56-A80A-50EAA39CB486}" name="Column6610"/>
    <tableColumn id="6630" xr3:uid="{CF5A8654-05C5-4FAE-801B-5023DF0D470E}" name="Column6611"/>
    <tableColumn id="6631" xr3:uid="{96CECAED-B36C-4E64-8C42-680F1003EC80}" name="Column6612"/>
    <tableColumn id="6632" xr3:uid="{BCF7C5AD-99FC-442C-98C4-EC8596105221}" name="Column6613"/>
    <tableColumn id="6633" xr3:uid="{AA2FF0BC-1984-47E7-BD29-FD87C529F916}" name="Column6614"/>
    <tableColumn id="6634" xr3:uid="{B6150DD2-25A3-4134-95AA-FD926F9BAD46}" name="Column6615"/>
    <tableColumn id="6635" xr3:uid="{B5CB8CAA-E36F-4EDA-BFA6-988D8B0CF8B3}" name="Column6616"/>
    <tableColumn id="6636" xr3:uid="{FC7874F5-05E2-40B2-A2EF-B3B4BBEBCB97}" name="Column6617"/>
    <tableColumn id="6637" xr3:uid="{C2207BE3-F3D0-45BD-8EE0-6C522318DF47}" name="Column6618"/>
    <tableColumn id="6638" xr3:uid="{E4AA3D67-15CF-44F4-B8CF-D3A750AABFC5}" name="Column6619"/>
    <tableColumn id="6639" xr3:uid="{63DE182E-3252-4070-8FAB-D17AB5F16880}" name="Column6620"/>
    <tableColumn id="6640" xr3:uid="{00CE6FAD-1335-48C2-BDE0-A0CB9B72808A}" name="Column6621"/>
    <tableColumn id="6641" xr3:uid="{CF8851C4-C5BB-4E03-87B0-CA0751EFDDCD}" name="Column6622"/>
    <tableColumn id="6642" xr3:uid="{F18CCA11-B605-4FD6-95C1-9067C8E03057}" name="Column6623"/>
    <tableColumn id="6643" xr3:uid="{ACB1FD22-1E9A-4B69-8965-C8CC19CE53F8}" name="Column6624"/>
    <tableColumn id="6644" xr3:uid="{A5211BAF-8D5B-4CAD-A294-85FF2E96AD77}" name="Column6625"/>
    <tableColumn id="6645" xr3:uid="{7A34FCC6-F72E-4527-8ABE-F0A06DBB7824}" name="Column6626"/>
    <tableColumn id="6646" xr3:uid="{76E631BC-4B80-41B3-97B8-4C9D3D38D741}" name="Column6627"/>
    <tableColumn id="6647" xr3:uid="{B3B79989-B468-4308-BD05-7509692EC30D}" name="Column6628"/>
    <tableColumn id="6648" xr3:uid="{84A6F3A9-D812-4A16-BB0C-145F43CA3257}" name="Column6629"/>
    <tableColumn id="6649" xr3:uid="{23FA3B8A-FB80-4290-83DA-1DDF870EC02A}" name="Column6630"/>
    <tableColumn id="6650" xr3:uid="{5E4DC8CB-4A9B-4792-B0B9-84C29F83884D}" name="Column6631"/>
    <tableColumn id="6651" xr3:uid="{3477FD07-6C26-451B-B524-B37F7C87F024}" name="Column6632"/>
    <tableColumn id="6652" xr3:uid="{81F3AADC-EA3E-4E19-A324-FD17BC09E3D4}" name="Column6633"/>
    <tableColumn id="6653" xr3:uid="{C1D1B2CF-6403-49A9-899C-C2C7A3DB07B1}" name="Column6634"/>
    <tableColumn id="6654" xr3:uid="{AFB5E7F6-5C93-4710-825D-9DC8B035E6B4}" name="Column6635"/>
    <tableColumn id="6655" xr3:uid="{0ABE60A6-8AE8-45DD-9F17-5125CD483932}" name="Column6636"/>
    <tableColumn id="6656" xr3:uid="{042DB225-D03C-4A35-9658-DD37D1A0698D}" name="Column6637"/>
    <tableColumn id="6657" xr3:uid="{7A74A838-DC93-4011-ADE6-1C715F83668F}" name="Column6638"/>
    <tableColumn id="6658" xr3:uid="{FDB8B8EF-51E5-46F9-AB48-DEF767F978CE}" name="Column6639"/>
    <tableColumn id="6659" xr3:uid="{8CE2829A-AE23-4B7F-9FF7-66168C347D5A}" name="Column6640"/>
    <tableColumn id="6660" xr3:uid="{A144D055-FF47-4DB0-8764-1B3B0863F0DD}" name="Column6641"/>
    <tableColumn id="6661" xr3:uid="{9A59E806-18B4-46F7-A038-B7CC7F2104B6}" name="Column6642"/>
    <tableColumn id="6662" xr3:uid="{04D32D27-966D-4A22-996B-4B47480EBE35}" name="Column6643"/>
    <tableColumn id="6663" xr3:uid="{B43C6116-4ACF-4145-B805-8A21E1C9AE96}" name="Column6644"/>
    <tableColumn id="6664" xr3:uid="{44179B9C-1DB7-408D-97A2-878228F352E1}" name="Column6645"/>
    <tableColumn id="6665" xr3:uid="{141940FE-F39A-40EB-A0CA-DEA607F54DD5}" name="Column6646"/>
    <tableColumn id="6666" xr3:uid="{BD936B25-FF73-4064-B347-B03E83EFCB61}" name="Column6647"/>
    <tableColumn id="6667" xr3:uid="{0FCD02AB-86D6-4669-BFDF-F9507CB1F386}" name="Column6648"/>
    <tableColumn id="6668" xr3:uid="{E236925C-595C-4D4D-8D14-47304CE9CF54}" name="Column6649"/>
    <tableColumn id="6669" xr3:uid="{009DF2D5-9F48-430A-926E-4D8B4369F619}" name="Column6650"/>
    <tableColumn id="6670" xr3:uid="{4AB9AF0A-AFB6-4D1B-AF4D-30E25D8E1E4E}" name="Column6651"/>
    <tableColumn id="6671" xr3:uid="{91D85820-BA25-49CE-B3D5-1A3B1EA76165}" name="Column6652"/>
    <tableColumn id="6672" xr3:uid="{63B0CCAD-2369-4435-AB2B-30830750F548}" name="Column6653"/>
    <tableColumn id="6673" xr3:uid="{0CF32F26-EB61-4DCB-A935-C304D55D241D}" name="Column6654"/>
    <tableColumn id="6674" xr3:uid="{3D8E03E4-78C1-4265-9D47-F21B1B689845}" name="Column6655"/>
    <tableColumn id="6675" xr3:uid="{86882916-A667-4D4E-9B3C-F7066B859EF6}" name="Column6656"/>
    <tableColumn id="6676" xr3:uid="{4DA9FC17-71C2-4EB2-8D4C-5A5E90478681}" name="Column6657"/>
    <tableColumn id="6677" xr3:uid="{B4AAB08B-22B6-4F6B-96CE-30DF1916B755}" name="Column6658"/>
    <tableColumn id="6678" xr3:uid="{62E49E88-D985-4A16-8FD6-4DFADCCA0BFB}" name="Column6659"/>
    <tableColumn id="6679" xr3:uid="{9B6A413A-68B8-4A62-BE7C-6B8AB587D2C8}" name="Column6660"/>
    <tableColumn id="6680" xr3:uid="{A221ADE0-32C9-456D-AE82-BDECDB222004}" name="Column6661"/>
    <tableColumn id="6681" xr3:uid="{6EE3AB31-546C-41B3-AA15-73FD3EAF095A}" name="Column6662"/>
    <tableColumn id="6682" xr3:uid="{B69606EA-9F8A-46CC-B0B5-4D340E4F42D9}" name="Column6663"/>
    <tableColumn id="6683" xr3:uid="{6F5BB64D-A049-44C5-8F3C-17C09A4C0320}" name="Column6664"/>
    <tableColumn id="6684" xr3:uid="{27CEB7E1-1E75-4946-9BE5-E5E008D62FD3}" name="Column6665"/>
    <tableColumn id="6685" xr3:uid="{3633C1E1-D1FE-4F08-8188-E92432D6B94D}" name="Column6666"/>
    <tableColumn id="6686" xr3:uid="{5068EF44-8FE9-4586-AF45-DE43FB1C56D9}" name="Column6667"/>
    <tableColumn id="6687" xr3:uid="{385AF9AF-04B3-4D57-9148-D74C4F3AC1DC}" name="Column6668"/>
    <tableColumn id="6688" xr3:uid="{5AFB82FE-780F-46FB-A608-EBB4A9016023}" name="Column6669"/>
    <tableColumn id="6689" xr3:uid="{B328A85C-4196-41CF-A3ED-70867489730B}" name="Column6670"/>
    <tableColumn id="6690" xr3:uid="{E733487E-26D1-4BC9-8774-94513552CE7E}" name="Column6671"/>
    <tableColumn id="6691" xr3:uid="{ECC21951-B9CF-4DC5-BF06-46165ABD1A8D}" name="Column6672"/>
    <tableColumn id="6692" xr3:uid="{96B835A3-D108-4EED-B490-70A7C0928675}" name="Column6673"/>
    <tableColumn id="6693" xr3:uid="{F687EA3E-46E7-4C27-8752-C6582B75F65E}" name="Column6674"/>
    <tableColumn id="6694" xr3:uid="{B0413658-DEA5-4E64-84FE-1BBD9BA50B36}" name="Column6675"/>
    <tableColumn id="6695" xr3:uid="{21C7C2A0-22A1-4082-A39F-6D7C0F839043}" name="Column6676"/>
    <tableColumn id="6696" xr3:uid="{AF29678F-71DC-46A1-8A62-5790252B2C95}" name="Column6677"/>
    <tableColumn id="6697" xr3:uid="{9EA8D2EE-F951-4F86-A93B-D5AFE3EA8619}" name="Column6678"/>
    <tableColumn id="6698" xr3:uid="{DBEAEFD0-32BF-4675-98AD-BEC0E03B2DD6}" name="Column6679"/>
    <tableColumn id="6699" xr3:uid="{E7E3D436-8FC7-4324-820A-2B265EC5C5EB}" name="Column6680"/>
    <tableColumn id="6700" xr3:uid="{CA6AC09D-3B54-46D5-9CA6-C201F2BE1D37}" name="Column6681"/>
    <tableColumn id="6701" xr3:uid="{D51226F2-D205-4ECF-B974-0320A5953405}" name="Column6682"/>
    <tableColumn id="6702" xr3:uid="{AE3D1827-BC25-4A51-8078-099FF1C7A93E}" name="Column6683"/>
    <tableColumn id="6703" xr3:uid="{CC564EE1-6388-4DEF-9CA2-3BC501F546D9}" name="Column6684"/>
    <tableColumn id="6704" xr3:uid="{33D8EBF0-E236-485D-98D1-1F73B2797EF1}" name="Column6685"/>
    <tableColumn id="6705" xr3:uid="{E851971C-310E-4783-988F-97F572DC2B96}" name="Column6686"/>
    <tableColumn id="6706" xr3:uid="{AAE841CD-B59E-4DE4-BB26-8F001321F88B}" name="Column6687"/>
    <tableColumn id="6707" xr3:uid="{751598FD-AF62-47A7-B4E3-9E73C08E80DE}" name="Column6688"/>
    <tableColumn id="6708" xr3:uid="{EFC20450-33B6-4514-8701-B5D74604D5C2}" name="Column6689"/>
    <tableColumn id="6709" xr3:uid="{A23F1597-332F-4725-81BF-7266A64BE65A}" name="Column6690"/>
    <tableColumn id="6710" xr3:uid="{07CEB1A6-4989-418D-8C20-A88A20DFF81E}" name="Column6691"/>
    <tableColumn id="6711" xr3:uid="{967EE960-4F56-417E-8C0A-B0EC7A465FD3}" name="Column6692"/>
    <tableColumn id="6712" xr3:uid="{8A2BAE2F-9D8B-435B-A6EF-755FBE1C5D29}" name="Column6693"/>
    <tableColumn id="6713" xr3:uid="{DA731097-CB55-460C-9A04-03684D9FC47D}" name="Column6694"/>
    <tableColumn id="6714" xr3:uid="{B0DDB8C6-2E28-4B79-AEF8-FC22FECDAF08}" name="Column6695"/>
    <tableColumn id="6715" xr3:uid="{7FAC3C3C-1946-43F7-8F0E-67B996979507}" name="Column6696"/>
    <tableColumn id="6716" xr3:uid="{26BB4916-6DB4-4CBF-9678-737FE75A5A10}" name="Column6697"/>
    <tableColumn id="6717" xr3:uid="{B934E747-C3F9-4965-ACCF-F00633EBA4A9}" name="Column6698"/>
    <tableColumn id="6718" xr3:uid="{C3BDA9BF-8EB7-41F2-B11E-A29503F0F375}" name="Column6699"/>
    <tableColumn id="6719" xr3:uid="{E5B4B55B-B0D2-47E0-824C-D4EE195F818A}" name="Column6700"/>
    <tableColumn id="6720" xr3:uid="{FA28C952-C0FC-4DB6-AED8-38D8855279EB}" name="Column6701"/>
    <tableColumn id="6721" xr3:uid="{D612E733-2972-458C-9754-C1B1E5DE2096}" name="Column6702"/>
    <tableColumn id="6722" xr3:uid="{5F2194A4-1A60-4D29-9DD2-6653CC9189BB}" name="Column6703"/>
    <tableColumn id="6723" xr3:uid="{A1B139F9-E8D3-40D8-B273-F6F2C552E1B8}" name="Column6704"/>
    <tableColumn id="6724" xr3:uid="{6EFAA83F-59E6-41C6-94E0-A37DE561A8B7}" name="Column6705"/>
    <tableColumn id="6725" xr3:uid="{1EB3243F-8E58-4764-8E06-8C9D34865D48}" name="Column6706"/>
    <tableColumn id="6726" xr3:uid="{AF762552-B2C4-44AA-8BC5-2B54B07DF5EA}" name="Column6707"/>
    <tableColumn id="6727" xr3:uid="{DF063C64-5BC9-4CDC-BF31-1BEB76BD58C2}" name="Column6708"/>
    <tableColumn id="6728" xr3:uid="{199412F7-5FE4-4254-B88C-6E607E6B900E}" name="Column6709"/>
    <tableColumn id="6729" xr3:uid="{F95478F0-6725-4E47-A59F-C183A4717705}" name="Column6710"/>
    <tableColumn id="6730" xr3:uid="{03F22ABD-F4F1-4B19-9DC4-E2B7EA19BF2B}" name="Column6711"/>
    <tableColumn id="6731" xr3:uid="{043A8E45-6433-41CF-9566-135C14C525B6}" name="Column6712"/>
    <tableColumn id="6732" xr3:uid="{4150A442-3044-4222-A3E8-763949B51223}" name="Column6713"/>
    <tableColumn id="6733" xr3:uid="{D833636B-4F24-4D51-969E-77720ACC8A46}" name="Column6714"/>
    <tableColumn id="6734" xr3:uid="{0B19D817-7F07-49AC-B03B-09726AC9BDE7}" name="Column6715"/>
    <tableColumn id="6735" xr3:uid="{D5D5C8D1-C4A8-4E95-B3B5-E12614C3A036}" name="Column6716"/>
    <tableColumn id="6736" xr3:uid="{CA33B286-EE22-4D1E-ABF6-93CD3553E2C4}" name="Column6717"/>
    <tableColumn id="6737" xr3:uid="{33FBFF92-EE3B-4F4A-947E-B202A02DAD3A}" name="Column6718"/>
    <tableColumn id="6738" xr3:uid="{AB3B536F-D912-457D-B376-223784C6F427}" name="Column6719"/>
    <tableColumn id="6739" xr3:uid="{D1F9E140-20B0-4586-934B-A6534C2B05DD}" name="Column6720"/>
    <tableColumn id="6740" xr3:uid="{2E21E491-417E-48D0-8A29-37DD7508C218}" name="Column6721"/>
    <tableColumn id="6741" xr3:uid="{B0ABE243-9204-489C-BF57-A9CCE28488B0}" name="Column6722"/>
    <tableColumn id="6742" xr3:uid="{45644C26-C746-4D27-8B63-086F9F247BAA}" name="Column6723"/>
    <tableColumn id="6743" xr3:uid="{51EBADCE-AB72-4B69-8279-9A4897808019}" name="Column6724"/>
    <tableColumn id="6744" xr3:uid="{1C30A302-9C7E-4AB7-8741-6F0630820EA1}" name="Column6725"/>
    <tableColumn id="6745" xr3:uid="{49501E54-DC92-4B22-97D3-54B34EFCFEAF}" name="Column6726"/>
    <tableColumn id="6746" xr3:uid="{2C041404-8CBF-4FF4-9E7D-900A174E2DB1}" name="Column6727"/>
    <tableColumn id="6747" xr3:uid="{C537E560-6C7A-414E-934B-065679E661B9}" name="Column6728"/>
    <tableColumn id="6748" xr3:uid="{07A04CB7-63DF-4CB7-AC02-B58CBEF058FD}" name="Column6729"/>
    <tableColumn id="6749" xr3:uid="{D9082068-A216-4165-8519-C7ED43A9305F}" name="Column6730"/>
    <tableColumn id="6750" xr3:uid="{CED243F7-241A-467F-82F3-5D2EFE84E1E8}" name="Column6731"/>
    <tableColumn id="6751" xr3:uid="{98AA6DA6-12B7-4061-8562-5080EFB6B9DB}" name="Column6732"/>
    <tableColumn id="6752" xr3:uid="{E6D25F0E-498B-4DDF-A6B7-DAFD295BD9B9}" name="Column6733"/>
    <tableColumn id="6753" xr3:uid="{2FD248F6-88B1-4D7F-A12E-7E54693AC528}" name="Column6734"/>
    <tableColumn id="6754" xr3:uid="{CBD4A065-6E7F-49DE-A4B5-2B1CF00F5AF8}" name="Column6735"/>
    <tableColumn id="6755" xr3:uid="{B0334AD9-5808-4FCB-8FFD-AF7A89D76606}" name="Column6736"/>
    <tableColumn id="6756" xr3:uid="{D1287AE3-1F71-435D-AD49-422C48950951}" name="Column6737"/>
    <tableColumn id="6757" xr3:uid="{4E6057B9-7AD9-49C9-BFE1-01CDF114BD83}" name="Column6738"/>
    <tableColumn id="6758" xr3:uid="{1D84D883-0C7E-423A-9A43-79948A2228C4}" name="Column6739"/>
    <tableColumn id="6759" xr3:uid="{C06124AF-C8EF-4E47-A2AB-FCEAE02C7322}" name="Column6740"/>
    <tableColumn id="6760" xr3:uid="{CDE5B676-10A8-40E6-949E-75C62D9EDCA3}" name="Column6741"/>
    <tableColumn id="6761" xr3:uid="{3CD9391A-1ED3-4EC1-A271-A83FD3F8944C}" name="Column6742"/>
    <tableColumn id="6762" xr3:uid="{37A1DE94-090A-40B9-BE71-107CE855B423}" name="Column6743"/>
    <tableColumn id="6763" xr3:uid="{CC63B648-E33B-4190-9A59-D405FC240AA4}" name="Column6744"/>
    <tableColumn id="6764" xr3:uid="{71990ABB-ACF9-440D-8B2E-64F62E5CC690}" name="Column6745"/>
    <tableColumn id="6765" xr3:uid="{5DF2FCDA-A3A0-4338-9212-F58AD3762DD2}" name="Column6746"/>
    <tableColumn id="6766" xr3:uid="{2E25ADCD-A2C1-4BF8-92AF-2023E7DBC1DD}" name="Column6747"/>
    <tableColumn id="6767" xr3:uid="{6FFED2EF-2F6E-4913-A295-52274AF4EC69}" name="Column6748"/>
    <tableColumn id="6768" xr3:uid="{8EE49CCB-E510-4BE9-B6D0-9069ECEA40D9}" name="Column6749"/>
    <tableColumn id="6769" xr3:uid="{942F2535-3039-4AB4-BB14-6368A918D981}" name="Column6750"/>
    <tableColumn id="6770" xr3:uid="{430DA54D-9F79-406A-A90C-32804B2933BF}" name="Column6751"/>
    <tableColumn id="6771" xr3:uid="{F833E8B5-0E30-4DB2-B306-8E63D740D085}" name="Column6752"/>
    <tableColumn id="6772" xr3:uid="{D693E59C-9D0D-4B89-BA27-1626718B0942}" name="Column6753"/>
    <tableColumn id="6773" xr3:uid="{B60A75D8-4299-4C0D-8BD2-A8CB46A58607}" name="Column6754"/>
    <tableColumn id="6774" xr3:uid="{40399232-CA9C-4559-9CFB-2BCC41C5D7C1}" name="Column6755"/>
    <tableColumn id="6775" xr3:uid="{7A465355-2D86-4DDA-910C-2E8A3BB94698}" name="Column6756"/>
    <tableColumn id="6776" xr3:uid="{029F48ED-32B6-4129-A9AE-846A4EB3FEBF}" name="Column6757"/>
    <tableColumn id="6777" xr3:uid="{02EF2F29-98CE-4272-8B97-FC809328A7DD}" name="Column6758"/>
    <tableColumn id="6778" xr3:uid="{6DC536F2-1F9E-4241-A06B-B7038B07176D}" name="Column6759"/>
    <tableColumn id="6779" xr3:uid="{1E8ED521-A17D-400E-B8C5-DDE239AA7540}" name="Column6760"/>
    <tableColumn id="6780" xr3:uid="{E622ACED-06FC-4545-8778-DEEC62246BAB}" name="Column6761"/>
    <tableColumn id="6781" xr3:uid="{7F71506F-3DB2-4956-BFC1-3CEF829EEAC3}" name="Column6762"/>
    <tableColumn id="6782" xr3:uid="{DEE3214F-42BA-4220-BC40-1CEA958B7033}" name="Column6763"/>
    <tableColumn id="6783" xr3:uid="{518A38C3-F2DB-4C1D-B38C-248B525E80F8}" name="Column6764"/>
    <tableColumn id="6784" xr3:uid="{E7CBB382-B2C9-4FBA-A18F-7609A5FEF40C}" name="Column6765"/>
    <tableColumn id="6785" xr3:uid="{B4FD28EB-ABA3-4497-98F4-391335D6B271}" name="Column6766"/>
    <tableColumn id="6786" xr3:uid="{B1635A1C-0B65-45B3-90F5-DC3B0D480D83}" name="Column6767"/>
    <tableColumn id="6787" xr3:uid="{FFFBA8E4-8616-448C-AEE3-F72B177EDAB0}" name="Column6768"/>
    <tableColumn id="6788" xr3:uid="{DC5A34F3-8815-4AEC-A17E-BD6D5E4FD69F}" name="Column6769"/>
    <tableColumn id="6789" xr3:uid="{B395BBAF-7558-406D-9A7E-5987693BE222}" name="Column6770"/>
    <tableColumn id="6790" xr3:uid="{D74C1766-8C4F-446B-98EE-586262AEA063}" name="Column6771"/>
    <tableColumn id="6791" xr3:uid="{A54BE7A0-3487-419D-AE27-DA59565B2B69}" name="Column6772"/>
    <tableColumn id="6792" xr3:uid="{A5D466FD-C694-47B5-BF86-9841953636C7}" name="Column6773"/>
    <tableColumn id="6793" xr3:uid="{09CC3DD0-7F43-4C13-88F8-F5ECF0AB97C0}" name="Column6774"/>
    <tableColumn id="6794" xr3:uid="{6CDD3819-BE67-44AC-A1A6-30BF1F1A620A}" name="Column6775"/>
    <tableColumn id="6795" xr3:uid="{2AB8C811-C91F-4AED-AB0E-C2C2278C6DCC}" name="Column6776"/>
    <tableColumn id="6796" xr3:uid="{5B8915FD-59E0-4DE5-A757-083A0FDCF786}" name="Column6777"/>
    <tableColumn id="6797" xr3:uid="{3F0A2AB5-9A71-4ACA-997A-0DE95FC1A328}" name="Column6778"/>
    <tableColumn id="6798" xr3:uid="{11098589-B8FB-4BC7-B205-9A9D5A6C45BA}" name="Column6779"/>
    <tableColumn id="6799" xr3:uid="{17A1B0C9-C98B-440A-9684-A77EA468DF74}" name="Column6780"/>
    <tableColumn id="6800" xr3:uid="{6F7C464C-1D74-4475-BF09-EAD61F315718}" name="Column6781"/>
    <tableColumn id="6801" xr3:uid="{CFFCEB51-8F19-4108-AEAA-ABF76B6D002F}" name="Column6782"/>
    <tableColumn id="6802" xr3:uid="{DBF5DE75-94A6-4B52-A633-D996AC69B083}" name="Column6783"/>
    <tableColumn id="6803" xr3:uid="{874947FE-69F9-4D43-B8C9-77AEE7655F11}" name="Column6784"/>
    <tableColumn id="6804" xr3:uid="{99B0FB14-AE12-488F-8AEB-F1F85D419B31}" name="Column6785"/>
    <tableColumn id="6805" xr3:uid="{7B233CF3-8760-4660-B3AB-3904686A7FC8}" name="Column6786"/>
    <tableColumn id="6806" xr3:uid="{2710F77D-AE15-4381-B9F1-D3E20371BA6F}" name="Column6787"/>
    <tableColumn id="6807" xr3:uid="{92A54007-B970-4F02-875D-E9B33946DFD5}" name="Column6788"/>
    <tableColumn id="6808" xr3:uid="{A5642F34-3711-49B4-9AD0-9894D8B48054}" name="Column6789"/>
    <tableColumn id="6809" xr3:uid="{21867B80-C84E-46EC-B74E-75EE03E9932F}" name="Column6790"/>
    <tableColumn id="6810" xr3:uid="{073AC45E-8443-4765-9648-14CD0D92B6F0}" name="Column6791"/>
    <tableColumn id="6811" xr3:uid="{8F3BADC1-7019-40E5-A705-58B25B42A292}" name="Column6792"/>
    <tableColumn id="6812" xr3:uid="{9929BE56-4FF3-48D7-8458-77D5C6E6E4E3}" name="Column6793"/>
    <tableColumn id="6813" xr3:uid="{D3ED825B-7CCE-4850-9F3C-29CB11F60F78}" name="Column6794"/>
    <tableColumn id="6814" xr3:uid="{53F1B666-C5D8-4CF8-9FFF-E07D3DC607E2}" name="Column6795"/>
    <tableColumn id="6815" xr3:uid="{98688C35-E2E7-46D2-8D7E-7ADB24AE8814}" name="Column6796"/>
    <tableColumn id="6816" xr3:uid="{7BA6123B-A17D-472E-9ADD-758ADDAAB174}" name="Column6797"/>
    <tableColumn id="6817" xr3:uid="{97F3B3A2-E4DF-4BAF-A6A6-73CED3C4323A}" name="Column6798"/>
    <tableColumn id="6818" xr3:uid="{38FB0417-B65E-43D6-938D-13EFC868696D}" name="Column6799"/>
    <tableColumn id="6819" xr3:uid="{88D27F7A-E53D-4C2F-ADDD-D44FC6975EB6}" name="Column6800"/>
    <tableColumn id="6820" xr3:uid="{53DBF6AD-BBF9-49E5-8C77-3B045E60B3FC}" name="Column6801"/>
    <tableColumn id="6821" xr3:uid="{ED267E60-BF2F-44F9-81FB-EEF663AE835E}" name="Column6802"/>
    <tableColumn id="6822" xr3:uid="{3E7A3116-2DCB-4B50-B945-6E66E2960855}" name="Column6803"/>
    <tableColumn id="6823" xr3:uid="{9AC60ECE-310B-44F3-A66B-676C7D98D60D}" name="Column6804"/>
    <tableColumn id="6824" xr3:uid="{1BA80EC0-DEAC-44EA-8AF7-49CBE53FACD0}" name="Column6805"/>
    <tableColumn id="6825" xr3:uid="{4CAF7D64-B504-4377-A586-AB283CB328FB}" name="Column6806"/>
    <tableColumn id="6826" xr3:uid="{52315FE8-D486-48FB-889E-5F2B79915624}" name="Column6807"/>
    <tableColumn id="6827" xr3:uid="{9C703D35-498B-4782-A1EF-58D86F83103C}" name="Column6808"/>
    <tableColumn id="6828" xr3:uid="{EA6FD2EB-BB2E-4EBC-AD33-51386F7BCB10}" name="Column6809"/>
    <tableColumn id="6829" xr3:uid="{AD8E4AFA-378C-4AE7-80A0-2AF84F1343DE}" name="Column6810"/>
    <tableColumn id="6830" xr3:uid="{3C25B025-161A-480C-90C9-F6C84AAE9123}" name="Column6811"/>
    <tableColumn id="6831" xr3:uid="{B8C847E6-A16C-440C-B246-8EB9C4B69D26}" name="Column6812"/>
    <tableColumn id="6832" xr3:uid="{7AD67837-E937-4DEC-8713-419FE82D9E3C}" name="Column6813"/>
    <tableColumn id="6833" xr3:uid="{995704E6-79D6-4ABA-AB23-B11F7C44E94E}" name="Column6814"/>
    <tableColumn id="6834" xr3:uid="{4093AA57-7A7A-4F28-9AA1-9FF142C6C09C}" name="Column6815"/>
    <tableColumn id="6835" xr3:uid="{A332FD69-4C05-4DC3-AC06-CBFD16B4A7BD}" name="Column6816"/>
    <tableColumn id="6836" xr3:uid="{C5FB99D7-4AAA-4B9D-B182-277CAD75F460}" name="Column6817"/>
    <tableColumn id="6837" xr3:uid="{615557A6-7B4E-468F-ACD9-FE7E25E0EBB4}" name="Column6818"/>
    <tableColumn id="6838" xr3:uid="{104BC429-1A59-4FE2-8815-EA5A91BD1B81}" name="Column6819"/>
    <tableColumn id="6839" xr3:uid="{B5FBC8E2-ABBB-4CB9-BD81-7F8423FCB372}" name="Column6820"/>
    <tableColumn id="6840" xr3:uid="{E3F1BA8F-C3EF-488D-BF7E-D0D35488FDE6}" name="Column6821"/>
    <tableColumn id="6841" xr3:uid="{32475E79-F488-412E-8377-7BF57864D02A}" name="Column6822"/>
    <tableColumn id="6842" xr3:uid="{42F043E8-5389-4DEA-AADC-914DD078DDF8}" name="Column6823"/>
    <tableColumn id="6843" xr3:uid="{FFA9B164-7851-430A-AE77-05E1DBB1C59A}" name="Column6824"/>
    <tableColumn id="6844" xr3:uid="{2D768524-DB4F-467A-B406-A07F44C11341}" name="Column6825"/>
    <tableColumn id="6845" xr3:uid="{1F691886-7066-4C49-A274-A442CA2B3188}" name="Column6826"/>
    <tableColumn id="6846" xr3:uid="{99178D01-6494-42E1-B5BD-25BA38580210}" name="Column6827"/>
    <tableColumn id="6847" xr3:uid="{07C46CD2-D6C4-4B3C-AF67-7473543CD506}" name="Column6828"/>
    <tableColumn id="6848" xr3:uid="{89764149-4D96-4947-A551-77B3F3E006B5}" name="Column6829"/>
    <tableColumn id="6849" xr3:uid="{D6BF193E-C25A-414E-91DE-84694628A13C}" name="Column6830"/>
    <tableColumn id="6850" xr3:uid="{3ABC87E0-A99A-440E-8BEF-87F028612870}" name="Column6831"/>
    <tableColumn id="6851" xr3:uid="{03BDDCAE-1E30-459E-BCB8-8D342FE3E6F7}" name="Column6832"/>
    <tableColumn id="6852" xr3:uid="{76A4CB52-1318-4747-A724-A09707A5D0B9}" name="Column6833"/>
    <tableColumn id="6853" xr3:uid="{1A0B569F-90E1-4DAC-8AB0-F65E4DBEF77E}" name="Column6834"/>
    <tableColumn id="6854" xr3:uid="{E23268D9-85A3-4EBF-91A1-CFCF7D1719B7}" name="Column6835"/>
    <tableColumn id="6855" xr3:uid="{D9FDAE06-13E6-48A2-A57A-795E0F87D9DC}" name="Column6836"/>
    <tableColumn id="6856" xr3:uid="{CC58E14C-2E3B-4296-94CC-FED5244166CF}" name="Column6837"/>
    <tableColumn id="6857" xr3:uid="{9DF874A3-9763-43E0-A59F-A8DC9F91ACCE}" name="Column6838"/>
    <tableColumn id="6858" xr3:uid="{419189A7-34A1-42A0-A4D2-183438BFC1BB}" name="Column6839"/>
    <tableColumn id="6859" xr3:uid="{54E74671-7E60-4613-BE12-C96FEEAE4582}" name="Column6840"/>
    <tableColumn id="6860" xr3:uid="{E3615517-6820-4836-921D-EFB572F9ED4C}" name="Column6841"/>
    <tableColumn id="6861" xr3:uid="{FAAB5169-B324-4CF7-BED6-A942EAC10387}" name="Column6842"/>
    <tableColumn id="6862" xr3:uid="{7372D56F-1536-4462-9150-1B8DE7D0688A}" name="Column6843"/>
    <tableColumn id="6863" xr3:uid="{2A4C8979-BDA5-44A5-B597-7D28D6D802F2}" name="Column6844"/>
    <tableColumn id="6864" xr3:uid="{CDD6F863-6239-4D1B-8BCD-03E37ACD0376}" name="Column6845"/>
    <tableColumn id="6865" xr3:uid="{625BC3BC-4D87-43F9-8337-CF8CDD2B6A44}" name="Column6846"/>
    <tableColumn id="6866" xr3:uid="{33CD12C6-F3C9-4948-84C5-4E37A540B27A}" name="Column6847"/>
    <tableColumn id="6867" xr3:uid="{5CE3EDED-735A-4D7C-8A9B-75F51109C6E3}" name="Column6848"/>
    <tableColumn id="6868" xr3:uid="{52B5F062-3C21-4DC4-A50B-D2A74564D8F4}" name="Column6849"/>
    <tableColumn id="6869" xr3:uid="{E6CE85C8-DBE4-42FD-A224-34E18EAF24D7}" name="Column6850"/>
    <tableColumn id="6870" xr3:uid="{2E5C93CE-F804-4FDE-8A65-CACBA4AF41FE}" name="Column6851"/>
    <tableColumn id="6871" xr3:uid="{759FC0D4-05F5-4705-9C57-6D4AA85BCE87}" name="Column6852"/>
    <tableColumn id="6872" xr3:uid="{2BBC9391-7AC0-4078-A939-82006C087DA3}" name="Column6853"/>
    <tableColumn id="6873" xr3:uid="{2EAEBCF6-3846-454C-886D-EAE21EA91641}" name="Column6854"/>
    <tableColumn id="6874" xr3:uid="{AFC3763E-8373-4D38-9B1F-8E415D9048A1}" name="Column6855"/>
    <tableColumn id="6875" xr3:uid="{3BD080D9-1954-456F-BE39-B17C22BC2B2D}" name="Column6856"/>
    <tableColumn id="6876" xr3:uid="{ACD22667-B958-465E-8556-14C5D995D903}" name="Column6857"/>
    <tableColumn id="6877" xr3:uid="{65575A11-AEBA-4100-9C06-8AFFB05456E0}" name="Column6858"/>
    <tableColumn id="6878" xr3:uid="{4942C93B-21CD-4AF8-ACA8-52C245324B01}" name="Column6859"/>
    <tableColumn id="6879" xr3:uid="{ECD796F2-B64F-4E9C-B11C-5D7979E40F1E}" name="Column6860"/>
    <tableColumn id="6880" xr3:uid="{469FE0DB-3044-4FB7-8DAE-65222F47E9E8}" name="Column6861"/>
    <tableColumn id="6881" xr3:uid="{7A056EEA-6524-46F3-8883-2F338CA1D913}" name="Column6862"/>
    <tableColumn id="6882" xr3:uid="{4C34850C-DEB1-4522-9C46-E70349D379AB}" name="Column6863"/>
    <tableColumn id="6883" xr3:uid="{1A07D3DE-6106-42D4-AEAD-634C50B3A441}" name="Column6864"/>
    <tableColumn id="6884" xr3:uid="{A7A3DAF3-FEED-45EF-903E-2719F8D0911A}" name="Column6865"/>
    <tableColumn id="6885" xr3:uid="{83BB59FB-17CB-4DD1-8E01-EC71D85BE668}" name="Column6866"/>
    <tableColumn id="6886" xr3:uid="{4640600F-A416-4867-B0ED-D274434FFB29}" name="Column6867"/>
    <tableColumn id="6887" xr3:uid="{6E380E77-51D5-40EE-AB67-4DAEE5419063}" name="Column6868"/>
    <tableColumn id="6888" xr3:uid="{46D492AA-5940-40B6-A11B-ACAB731BA602}" name="Column6869"/>
    <tableColumn id="6889" xr3:uid="{FE753038-D906-46F2-B5E7-DB6811CCC4FC}" name="Column6870"/>
    <tableColumn id="6890" xr3:uid="{C393B9CE-5D74-441E-8FB5-8F5ABA9D0168}" name="Column6871"/>
    <tableColumn id="6891" xr3:uid="{570FC11D-2CC6-4E4D-B1FF-8925E12B1089}" name="Column6872"/>
    <tableColumn id="6892" xr3:uid="{B4DD06D1-9A48-4294-B91E-FE6D2C014829}" name="Column6873"/>
    <tableColumn id="6893" xr3:uid="{16BCB62E-74B9-46F6-A4C5-04D6A9373165}" name="Column6874"/>
    <tableColumn id="6894" xr3:uid="{92A15C6E-BD86-4336-8D36-56A063A56FD6}" name="Column6875"/>
    <tableColumn id="6895" xr3:uid="{4B3EB190-180C-49B5-BE2B-BE2B21DBD56D}" name="Column6876"/>
    <tableColumn id="6896" xr3:uid="{3DE1794F-3D6C-4B3E-B43C-6F722AD694F7}" name="Column6877"/>
    <tableColumn id="6897" xr3:uid="{0436DBFC-2B99-4DF6-976D-31D05A5BA028}" name="Column6878"/>
    <tableColumn id="6898" xr3:uid="{0E3575CC-08D3-47DD-8E47-B4C2C8B8DF67}" name="Column6879"/>
    <tableColumn id="6899" xr3:uid="{81012ABD-219B-4D83-9613-5E7218FFDF5E}" name="Column6880"/>
    <tableColumn id="6900" xr3:uid="{CF876CFE-E9AF-4BD9-9D33-1AD032CE20DC}" name="Column6881"/>
    <tableColumn id="6901" xr3:uid="{EB6B8795-7460-4F67-BDB5-8C8047C00075}" name="Column6882"/>
    <tableColumn id="6902" xr3:uid="{E334DCC3-1AA1-4096-B5C5-17E72E6FC60A}" name="Column6883"/>
    <tableColumn id="6903" xr3:uid="{5E5ADC19-8602-46F7-851E-F3D58B52B420}" name="Column6884"/>
    <tableColumn id="6904" xr3:uid="{08337C4F-9AF9-424B-9F39-5A1749DD5C74}" name="Column6885"/>
    <tableColumn id="6905" xr3:uid="{4823A617-0C37-48C4-BED5-8D62115EEB40}" name="Column6886"/>
    <tableColumn id="6906" xr3:uid="{CEB2BA0C-B1EB-45D8-AFC1-B063D23C787C}" name="Column6887"/>
    <tableColumn id="6907" xr3:uid="{4DC486A6-271C-4D31-8DAF-F455C9113F21}" name="Column6888"/>
    <tableColumn id="6908" xr3:uid="{5ED55FCC-020E-419E-86BC-A134700E5B49}" name="Column6889"/>
    <tableColumn id="6909" xr3:uid="{24D0EF34-1AD3-4DA0-B93A-88E1C67A7239}" name="Column6890"/>
    <tableColumn id="6910" xr3:uid="{16C70FD3-A864-4AA9-90F8-1CFFF37FB30A}" name="Column6891"/>
    <tableColumn id="6911" xr3:uid="{B5B9C92B-FD5B-44F2-8286-B9EEC455170E}" name="Column6892"/>
    <tableColumn id="6912" xr3:uid="{DB395536-E7E1-4E07-9709-0CE3A02BDF0E}" name="Column6893"/>
    <tableColumn id="6913" xr3:uid="{6530C453-068E-4880-8C08-5D0C4690F4A9}" name="Column6894"/>
    <tableColumn id="6914" xr3:uid="{B0003266-D0B8-4D21-828C-4599CA3918F0}" name="Column6895"/>
    <tableColumn id="6915" xr3:uid="{0AA8B940-A6AF-44B4-A614-E69284FB8C8E}" name="Column6896"/>
    <tableColumn id="6916" xr3:uid="{63ACBDB9-6DF5-4B33-91D3-22BA8A39D997}" name="Column6897"/>
    <tableColumn id="6917" xr3:uid="{0C485DA6-EB4B-4E48-AC5C-9261A8BAED91}" name="Column6898"/>
    <tableColumn id="6918" xr3:uid="{5A13BE68-69A8-4C56-8864-12524C5EFD7F}" name="Column6899"/>
    <tableColumn id="6919" xr3:uid="{F87ECD9B-A6A1-49FD-B046-B89B7EE4C031}" name="Column6900"/>
    <tableColumn id="6920" xr3:uid="{90FC2BE2-CAFB-4B4C-B610-89F6266A6338}" name="Column6901"/>
    <tableColumn id="6921" xr3:uid="{C18A870C-8949-4FB4-9124-A0C3B99A6CE1}" name="Column6902"/>
    <tableColumn id="6922" xr3:uid="{A7F66F5F-09E8-4632-89C0-CDA244B136AB}" name="Column6903"/>
    <tableColumn id="6923" xr3:uid="{E11DF184-DEC1-439E-9F49-1C5A7200A362}" name="Column6904"/>
    <tableColumn id="6924" xr3:uid="{0F7410D8-95DC-4819-8B62-E2752F34D2CA}" name="Column6905"/>
    <tableColumn id="6925" xr3:uid="{353D7719-A932-4479-8B4A-B0CBA1B4AA1D}" name="Column6906"/>
    <tableColumn id="6926" xr3:uid="{9F67331C-889C-4859-A701-4D1094C3E009}" name="Column6907"/>
    <tableColumn id="6927" xr3:uid="{1E1BE107-10F9-4419-80EF-76A90C017C65}" name="Column6908"/>
    <tableColumn id="6928" xr3:uid="{0229463B-779D-4C9C-A4DD-EA07C7381425}" name="Column6909"/>
    <tableColumn id="6929" xr3:uid="{ED4EF540-558F-4814-B59A-B27FA786D7AD}" name="Column6910"/>
    <tableColumn id="6930" xr3:uid="{703FDDBC-4FC5-447B-BA7F-689B4F40234A}" name="Column6911"/>
    <tableColumn id="6931" xr3:uid="{A4BEFE88-A3FE-4179-A117-6D1DFA0BE78A}" name="Column6912"/>
    <tableColumn id="6932" xr3:uid="{09CB5310-24ED-47DF-94B7-D523A30AEADF}" name="Column6913"/>
    <tableColumn id="6933" xr3:uid="{33667FA7-5C59-4388-86A4-2DD40198B6EE}" name="Column6914"/>
    <tableColumn id="6934" xr3:uid="{8508C52D-3409-4362-9DA1-87C90247BCA7}" name="Column6915"/>
    <tableColumn id="6935" xr3:uid="{91CAB056-CF23-43FE-91E5-241778917D00}" name="Column6916"/>
    <tableColumn id="6936" xr3:uid="{349B0718-8D8E-467D-A27B-78BCFC81AFFD}" name="Column6917"/>
    <tableColumn id="6937" xr3:uid="{A7EB906B-1F9D-4F58-B761-604D0A0AC5E5}" name="Column6918"/>
    <tableColumn id="6938" xr3:uid="{8D94EBF4-4058-4ACF-BDDC-5EF3CAED4361}" name="Column6919"/>
    <tableColumn id="6939" xr3:uid="{A1923B24-7B44-41C3-BF75-A76B22575400}" name="Column6920"/>
    <tableColumn id="6940" xr3:uid="{DDFD6773-8AFF-467C-8C91-6734036522A0}" name="Column6921"/>
    <tableColumn id="6941" xr3:uid="{55F4F15D-6872-4B76-AC74-8CB640FB3ABF}" name="Column6922"/>
    <tableColumn id="6942" xr3:uid="{4546B432-6530-40A2-8202-F39E54CDE0F8}" name="Column6923"/>
    <tableColumn id="6943" xr3:uid="{33B1B52E-5BF0-474B-AE55-BA6FA3CB01EA}" name="Column6924"/>
    <tableColumn id="6944" xr3:uid="{AE7E2274-84CC-4721-9579-7CDFCC527E68}" name="Column6925"/>
    <tableColumn id="6945" xr3:uid="{2624BEC1-0576-40CB-AE65-1EB5A6E1ACEF}" name="Column6926"/>
    <tableColumn id="6946" xr3:uid="{513C278C-29BE-4963-A828-2557923F6CF9}" name="Column6927"/>
    <tableColumn id="6947" xr3:uid="{334E77CD-5C15-431B-90BF-009B04DD4A3D}" name="Column6928"/>
    <tableColumn id="6948" xr3:uid="{06109852-3A7C-4434-8694-03AA75E83796}" name="Column6929"/>
    <tableColumn id="6949" xr3:uid="{7E61C9E4-4680-4C3D-8A89-F4FC05CB9105}" name="Column6930"/>
    <tableColumn id="6950" xr3:uid="{C1D89025-74AE-4B83-80D2-227FD8A7CA7E}" name="Column6931"/>
    <tableColumn id="6951" xr3:uid="{A7D6C205-7604-4EEF-8BA3-7E70785F0B48}" name="Column6932"/>
    <tableColumn id="6952" xr3:uid="{1DC778A4-FAC5-4E61-822F-5CAF97812A91}" name="Column6933"/>
    <tableColumn id="6953" xr3:uid="{785A9338-9443-46DB-A959-02C37874F9B9}" name="Column6934"/>
    <tableColumn id="6954" xr3:uid="{95A6DF9B-9947-4D73-82E4-1915E52B4A46}" name="Column6935"/>
    <tableColumn id="6955" xr3:uid="{8BD24D72-AFC1-4D8B-811E-F5CFFB710943}" name="Column6936"/>
    <tableColumn id="6956" xr3:uid="{B90F7171-336B-4444-9001-93B765E81613}" name="Column6937"/>
    <tableColumn id="6957" xr3:uid="{08865036-21EC-4459-83C0-4884D0AD09C5}" name="Column6938"/>
    <tableColumn id="6958" xr3:uid="{44F6DD12-B3F0-48A1-8AEE-C163EB1812AF}" name="Column6939"/>
    <tableColumn id="6959" xr3:uid="{67E58158-92CF-43F2-BF8F-67E33E94707B}" name="Column6940"/>
    <tableColumn id="6960" xr3:uid="{DBBED9CF-8F9E-43CE-9266-97C7CA9B8893}" name="Column6941"/>
    <tableColumn id="6961" xr3:uid="{07BEFD68-93D1-4026-BBFA-EECE2236C7A9}" name="Column6942"/>
    <tableColumn id="6962" xr3:uid="{70E49622-F6C1-471F-842B-44F19820C8AE}" name="Column6943"/>
    <tableColumn id="6963" xr3:uid="{6D43F443-ADB3-417B-BCC2-C03EEA296BD4}" name="Column6944"/>
    <tableColumn id="6964" xr3:uid="{A430E175-F8EA-44C9-9E34-B8C94DC43361}" name="Column6945"/>
    <tableColumn id="6965" xr3:uid="{9B37D5DE-2CB6-4687-A322-6E8C29723948}" name="Column6946"/>
    <tableColumn id="6966" xr3:uid="{CFBE6704-D210-4168-B2FB-839C7ECC2255}" name="Column6947"/>
    <tableColumn id="6967" xr3:uid="{76695FEA-6D28-4815-BB15-457D6BEB349A}" name="Column6948"/>
    <tableColumn id="6968" xr3:uid="{C803E219-2FD8-4EED-9D03-2506E5E57ED2}" name="Column6949"/>
    <tableColumn id="6969" xr3:uid="{7D10A7E9-2FC8-4E2C-8A5A-BD63985F2CC6}" name="Column6950"/>
    <tableColumn id="6970" xr3:uid="{A750FCD3-7686-4AC3-9DA8-EBCE61E4E513}" name="Column6951"/>
    <tableColumn id="6971" xr3:uid="{93055278-489D-486B-A0AA-2DF1E151DAED}" name="Column6952"/>
    <tableColumn id="6972" xr3:uid="{759BB27B-98C9-44B9-AB52-A459A07A33D7}" name="Column6953"/>
    <tableColumn id="6973" xr3:uid="{46DF8200-F987-4A18-AD5E-6B74A0E80180}" name="Column6954"/>
    <tableColumn id="6974" xr3:uid="{3FF4A454-9D7F-47EE-AE88-BF67F7A8E142}" name="Column6955"/>
    <tableColumn id="6975" xr3:uid="{5B1DAB15-AC2C-40E7-9D77-C5528948ACC3}" name="Column6956"/>
    <tableColumn id="6976" xr3:uid="{86236562-A77D-4A99-9C4B-F0E8B78AA9A7}" name="Column6957"/>
    <tableColumn id="6977" xr3:uid="{5C979643-D77C-492D-84F2-697C2A80F02B}" name="Column6958"/>
    <tableColumn id="6978" xr3:uid="{62AEA822-1DAB-45FF-9EDB-BF6C1F030DFF}" name="Column6959"/>
    <tableColumn id="6979" xr3:uid="{F68C1D6C-EED1-4DB4-AFC6-7E0405D4650E}" name="Column6960"/>
    <tableColumn id="6980" xr3:uid="{57DDA4F3-3843-492B-B9E5-AF39C18D2D13}" name="Column6961"/>
    <tableColumn id="6981" xr3:uid="{C44E509F-818D-4ABC-B932-92C3F7C0A474}" name="Column6962"/>
    <tableColumn id="6982" xr3:uid="{76F50514-A4D2-4450-BE7F-F7E491FDE4EA}" name="Column6963"/>
    <tableColumn id="6983" xr3:uid="{49C2DE06-2B96-4D97-949D-72A3EF9A44C9}" name="Column6964"/>
    <tableColumn id="6984" xr3:uid="{8F6D8D05-CBA5-4DC4-A1FF-D1A1BCD70D14}" name="Column6965"/>
    <tableColumn id="6985" xr3:uid="{77934B42-0C09-4E2A-A2F5-6A41B606C552}" name="Column6966"/>
    <tableColumn id="6986" xr3:uid="{CC6C8F2A-FD56-4D65-85BD-3D96925606BF}" name="Column6967"/>
    <tableColumn id="6987" xr3:uid="{CF6DC46E-A45C-4023-8E85-04EFDA44A7C6}" name="Column6968"/>
    <tableColumn id="6988" xr3:uid="{7B149A52-4428-404F-B219-1F59B917C980}" name="Column6969"/>
    <tableColumn id="6989" xr3:uid="{2F7C66AD-C8F5-4A79-934E-9C5E18CD2ECB}" name="Column6970"/>
    <tableColumn id="6990" xr3:uid="{1936292B-573D-4FDF-BC49-CAE345DD707D}" name="Column6971"/>
    <tableColumn id="6991" xr3:uid="{9D4807C8-D574-45E1-AC8F-4052543710B2}" name="Column6972"/>
    <tableColumn id="6992" xr3:uid="{EFCF5D1C-989B-44A3-AA9B-40A60B6E40C6}" name="Column6973"/>
    <tableColumn id="6993" xr3:uid="{DB37E86B-53E5-48BB-9FBF-F0CD29C0E841}" name="Column6974"/>
    <tableColumn id="6994" xr3:uid="{85853E46-24F4-4BAB-8EEB-995A24DFBAA9}" name="Column6975"/>
    <tableColumn id="6995" xr3:uid="{D21C2CAC-F6FC-4A72-94DB-EB806F2728BE}" name="Column6976"/>
    <tableColumn id="6996" xr3:uid="{1E6E2D60-437B-435C-AA73-9FFC98DBE8D8}" name="Column6977"/>
    <tableColumn id="6997" xr3:uid="{8387373C-2558-4257-9AB6-0FAD15440716}" name="Column6978"/>
    <tableColumn id="6998" xr3:uid="{A6A539A7-FAF4-4874-AE05-9DB330530268}" name="Column6979"/>
    <tableColumn id="6999" xr3:uid="{CD7A814A-3936-427B-8C43-63BE28765C6A}" name="Column6980"/>
    <tableColumn id="7000" xr3:uid="{7A633B59-B363-42B6-BCA2-D256BF6FB2D1}" name="Column6981"/>
    <tableColumn id="7001" xr3:uid="{27FD2FF1-DE17-40B8-A1A0-10F7AAC10796}" name="Column6982"/>
    <tableColumn id="7002" xr3:uid="{BF112BA4-548D-41AE-A812-61BA396DA713}" name="Column6983"/>
    <tableColumn id="7003" xr3:uid="{CF6B6CD5-68EF-4161-B149-E810E22905BF}" name="Column6984"/>
    <tableColumn id="7004" xr3:uid="{7785431F-8BB6-40FB-A389-E1E899A22996}" name="Column6985"/>
    <tableColumn id="7005" xr3:uid="{FF0D1EFE-076B-4439-94C4-A51DD2FC9A0A}" name="Column6986"/>
    <tableColumn id="7006" xr3:uid="{64EF6108-5656-4F12-BE11-81B0CA8C0543}" name="Column6987"/>
    <tableColumn id="7007" xr3:uid="{AAF25AFF-7D33-44E9-9CFB-25240D245E1A}" name="Column6988"/>
    <tableColumn id="7008" xr3:uid="{9A9C45BB-E7C3-40D5-BA27-90FB81FA34FC}" name="Column6989"/>
    <tableColumn id="7009" xr3:uid="{1E8DF77E-E66B-474B-8045-9CD1B3D1A612}" name="Column6990"/>
    <tableColumn id="7010" xr3:uid="{4C7D31CF-249E-44CD-AACB-D55971637F3F}" name="Column6991"/>
    <tableColumn id="7011" xr3:uid="{3359EC00-3198-46BE-BF0A-F936541FEC18}" name="Column6992"/>
    <tableColumn id="7012" xr3:uid="{F6F2B820-030F-4DBA-AB15-FF02F848B245}" name="Column6993"/>
    <tableColumn id="7013" xr3:uid="{36103D41-1EE2-46A5-80A5-8888A679D8EA}" name="Column6994"/>
    <tableColumn id="7014" xr3:uid="{1EE06755-34C2-4279-9C57-F948EC97AA5E}" name="Column6995"/>
    <tableColumn id="7015" xr3:uid="{D406948E-64DE-4111-936A-D40EA3A3BE1D}" name="Column6996"/>
    <tableColumn id="7016" xr3:uid="{E1B5C1A3-4D3F-4BDC-821A-D1B874518415}" name="Column6997"/>
    <tableColumn id="7017" xr3:uid="{A598C20F-DE01-4976-BA97-CB40307E3B19}" name="Column6998"/>
    <tableColumn id="7018" xr3:uid="{C062CBE3-574F-4223-8D9D-34859A44DADA}" name="Column6999"/>
    <tableColumn id="7019" xr3:uid="{7993359E-A8E1-4329-A96C-60B267D7D802}" name="Column7000"/>
    <tableColumn id="7020" xr3:uid="{1FE8C395-4493-402E-B0DE-8DC571DCAA6D}" name="Column7001"/>
    <tableColumn id="7021" xr3:uid="{141C3764-5C59-4272-9D27-C4F2E30FF3AF}" name="Column7002"/>
    <tableColumn id="7022" xr3:uid="{B42E5AEE-72AB-411A-89F4-D0ED63CFBC0E}" name="Column7003"/>
    <tableColumn id="7023" xr3:uid="{C8AB493D-B266-4595-ABC5-F22A2D1A69CC}" name="Column7004"/>
    <tableColumn id="7024" xr3:uid="{CE2D3285-23E2-4462-8188-4713499FF5E6}" name="Column7005"/>
    <tableColumn id="7025" xr3:uid="{A4ED170A-4A73-4AEB-874F-F37B59EB00F4}" name="Column7006"/>
    <tableColumn id="7026" xr3:uid="{B205822A-4DCE-4161-B0DA-32E4EA10DC0C}" name="Column7007"/>
    <tableColumn id="7027" xr3:uid="{060197B1-777B-4767-8517-3B397E2E8BCF}" name="Column7008"/>
    <tableColumn id="7028" xr3:uid="{A89592F3-171F-4B0D-980F-0A2B10F648CC}" name="Column7009"/>
    <tableColumn id="7029" xr3:uid="{F9FF3426-F3E6-4E19-8395-4660035D6B05}" name="Column7010"/>
    <tableColumn id="7030" xr3:uid="{4CF75BD0-F511-4405-85AC-BB4F0CB0B86D}" name="Column7011"/>
    <tableColumn id="7031" xr3:uid="{8DC48477-6E87-4699-8DCA-F39DB6195553}" name="Column7012"/>
    <tableColumn id="7032" xr3:uid="{D789AA14-FC92-4560-BD01-092EB3C3B941}" name="Column7013"/>
    <tableColumn id="7033" xr3:uid="{D87CD343-0EFF-45A7-80F9-56E83ACAB340}" name="Column7014"/>
    <tableColumn id="7034" xr3:uid="{66AB8CB8-5798-4FDA-819F-800139D593C5}" name="Column7015"/>
    <tableColumn id="7035" xr3:uid="{57649602-949C-4D79-9CBA-E44E721F8AEF}" name="Column7016"/>
    <tableColumn id="7036" xr3:uid="{6A6E36D8-FC46-4C6D-9D94-EC08C6D18D8F}" name="Column7017"/>
    <tableColumn id="7037" xr3:uid="{268C9224-FFDB-4FD2-9C15-80CB510CA832}" name="Column7018"/>
    <tableColumn id="7038" xr3:uid="{0078D799-9422-41C7-94E4-ED41BC8CCE4C}" name="Column7019"/>
    <tableColumn id="7039" xr3:uid="{6F1B66DD-F35D-4992-8E4C-01FB69B6724A}" name="Column7020"/>
    <tableColumn id="7040" xr3:uid="{D30F7272-B98B-4CA9-BE51-D5034BAC68D0}" name="Column7021"/>
    <tableColumn id="7041" xr3:uid="{FD666140-C070-4EB1-9723-62DD6CE2ABCE}" name="Column7022"/>
    <tableColumn id="7042" xr3:uid="{5D66E737-8AD4-4A75-BB9B-4F0E2FCB632F}" name="Column7023"/>
    <tableColumn id="7043" xr3:uid="{4BAF3EFC-9012-4866-96CA-C51640478F17}" name="Column7024"/>
    <tableColumn id="7044" xr3:uid="{5DFC63D6-47AA-417D-A155-A771736DB824}" name="Column7025"/>
    <tableColumn id="7045" xr3:uid="{16AE7375-021A-44B3-8423-4BFC76FCD9DA}" name="Column7026"/>
    <tableColumn id="7046" xr3:uid="{C914EC98-2D86-4924-A8F3-032D2DFEFF9A}" name="Column7027"/>
    <tableColumn id="7047" xr3:uid="{00EDC792-A279-4C35-9A11-35285B74C679}" name="Column7028"/>
    <tableColumn id="7048" xr3:uid="{6716EC54-AA18-4EA5-884A-9A4EC04E7C79}" name="Column7029"/>
    <tableColumn id="7049" xr3:uid="{D77E4609-382A-40CE-A432-AE8002021E4A}" name="Column7030"/>
    <tableColumn id="7050" xr3:uid="{50534B8F-4BD3-4479-8F6F-1A956E7CFFD1}" name="Column7031"/>
    <tableColumn id="7051" xr3:uid="{23C3F3C8-66D4-4702-878A-51ED80BD1ED9}" name="Column7032"/>
    <tableColumn id="7052" xr3:uid="{461423D5-9072-4C81-8758-A4BDF3A0C1B7}" name="Column7033"/>
    <tableColumn id="7053" xr3:uid="{DA098905-77E7-431F-9AA9-A7190AF309FC}" name="Column7034"/>
    <tableColumn id="7054" xr3:uid="{97B78E22-5A79-4940-8EA5-6D298A843609}" name="Column7035"/>
    <tableColumn id="7055" xr3:uid="{D9F901E2-0CA6-46D0-A67B-98DD0949AD5B}" name="Column7036"/>
    <tableColumn id="7056" xr3:uid="{0F2F179B-4652-441F-9FBE-FB339204C144}" name="Column7037"/>
    <tableColumn id="7057" xr3:uid="{46645A68-7A18-4371-BA45-35CCC0D335D8}" name="Column7038"/>
    <tableColumn id="7058" xr3:uid="{94F0B54C-D82F-4DE9-BFAD-6AD7673A8C23}" name="Column7039"/>
    <tableColumn id="7059" xr3:uid="{5B6B0938-1BAB-435F-B58B-BBAE3B6C82C6}" name="Column7040"/>
    <tableColumn id="7060" xr3:uid="{51E89173-D760-4BC1-9A8C-F7944DA66725}" name="Column7041"/>
    <tableColumn id="7061" xr3:uid="{E4F3D178-A558-45BB-B831-2CDC41A5D5F5}" name="Column7042"/>
    <tableColumn id="7062" xr3:uid="{F4A32ED2-EF4A-4F86-A132-A65DD07AB85C}" name="Column7043"/>
    <tableColumn id="7063" xr3:uid="{64D3D773-FA66-4330-90D0-BDCA5C9BA27B}" name="Column7044"/>
    <tableColumn id="7064" xr3:uid="{19CCB01D-78E3-4205-95DC-11A1C76DA6DD}" name="Column7045"/>
    <tableColumn id="7065" xr3:uid="{37DB8628-9719-47BE-BF32-F7DAC8DEC301}" name="Column7046"/>
    <tableColumn id="7066" xr3:uid="{E9FFC600-623B-4D08-AC0A-684FD1F260E5}" name="Column7047"/>
    <tableColumn id="7067" xr3:uid="{50445813-E483-4076-9B65-F7DF9D19BA83}" name="Column7048"/>
    <tableColumn id="7068" xr3:uid="{DB22E4E4-FB62-4BFE-B460-B4048498FB2A}" name="Column7049"/>
    <tableColumn id="7069" xr3:uid="{76C540F5-14D3-4CBE-899E-500CA6E5513A}" name="Column7050"/>
    <tableColumn id="7070" xr3:uid="{C50D9BCE-D44D-4DB5-9969-4E4E2374E6D2}" name="Column7051"/>
    <tableColumn id="7071" xr3:uid="{8575F365-4472-4434-B04F-F9FCC2A894C7}" name="Column7052"/>
    <tableColumn id="7072" xr3:uid="{454734C8-6BAB-42CF-BE38-8158980B40B6}" name="Column7053"/>
    <tableColumn id="7073" xr3:uid="{F8C0DF0C-1582-4CC3-AD0B-10CF24B23577}" name="Column7054"/>
    <tableColumn id="7074" xr3:uid="{F1DFC71E-3689-4A64-88B1-2C6548F759FD}" name="Column7055"/>
    <tableColumn id="7075" xr3:uid="{03D1EC8D-2E80-41C7-8774-592E5F9865E3}" name="Column7056"/>
    <tableColumn id="7076" xr3:uid="{2BD59E82-E922-48CC-814E-F4C11375642B}" name="Column7057"/>
    <tableColumn id="7077" xr3:uid="{4750A925-FEFC-442E-9DCC-ADECFD450301}" name="Column7058"/>
    <tableColumn id="7078" xr3:uid="{A472119D-0AE1-486F-8CB4-E8ECA392CAA1}" name="Column7059"/>
    <tableColumn id="7079" xr3:uid="{747050B1-5025-4FFC-ACA7-4E7AEBA5C7AF}" name="Column7060"/>
    <tableColumn id="7080" xr3:uid="{3E109667-540A-485B-A0F4-6A52E24DFB75}" name="Column7061"/>
    <tableColumn id="7081" xr3:uid="{0F27A52E-45CB-4753-920E-8DC5A8ACAC9D}" name="Column7062"/>
    <tableColumn id="7082" xr3:uid="{3960632E-F82B-408C-A1B4-69F16E7AAE36}" name="Column7063"/>
    <tableColumn id="7083" xr3:uid="{43D9334B-FE43-4E8E-AD9C-552FF1C62836}" name="Column7064"/>
    <tableColumn id="7084" xr3:uid="{5DBE32BB-456D-48FF-9AB6-7A7E942E948E}" name="Column7065"/>
    <tableColumn id="7085" xr3:uid="{488AA309-AC9A-420A-A21B-CBBB0B7E4DA6}" name="Column7066"/>
    <tableColumn id="7086" xr3:uid="{E2EC0EBE-394D-4CF7-AE9A-8F2977D614B6}" name="Column7067"/>
    <tableColumn id="7087" xr3:uid="{8F9835AA-2A56-4A5E-8E3F-383D094B0938}" name="Column7068"/>
    <tableColumn id="7088" xr3:uid="{F88CFA7E-B6E8-4BA3-B6B9-912C1FF47508}" name="Column7069"/>
    <tableColumn id="7089" xr3:uid="{A934DEC5-40DD-48D2-8C9F-80EFCC1773B0}" name="Column7070"/>
    <tableColumn id="7090" xr3:uid="{AEF04C8D-3DF7-43E2-8929-40685932E357}" name="Column7071"/>
    <tableColumn id="7091" xr3:uid="{000C128B-CB7D-4684-BAE4-F63C6E2407E1}" name="Column7072"/>
    <tableColumn id="7092" xr3:uid="{CFC4999A-0E14-4A74-8CFA-AD9A66597E68}" name="Column7073"/>
    <tableColumn id="7093" xr3:uid="{A6925757-A787-4B0E-B73F-3D99CA6FCFC4}" name="Column7074"/>
    <tableColumn id="7094" xr3:uid="{1BA1AEBA-8D89-4A1C-A896-436150376190}" name="Column7075"/>
    <tableColumn id="7095" xr3:uid="{277F5956-1C51-4117-BBE6-D277DD72CB5C}" name="Column7076"/>
    <tableColumn id="7096" xr3:uid="{AF8AFEF8-8F07-4B7C-A124-679CBA139D0B}" name="Column7077"/>
    <tableColumn id="7097" xr3:uid="{8D85F6A6-F0A2-4FF7-B4B8-EA2867C4FE5C}" name="Column7078"/>
    <tableColumn id="7098" xr3:uid="{8BDF0F7C-0209-4B60-BF4C-B11E6A9A6432}" name="Column7079"/>
    <tableColumn id="7099" xr3:uid="{664955B0-FEE3-4292-B9A8-3463311CD1A8}" name="Column7080"/>
    <tableColumn id="7100" xr3:uid="{756F87EF-270A-4A30-A1E3-E8413D63D46A}" name="Column7081"/>
    <tableColumn id="7101" xr3:uid="{596E6D11-2B04-4706-8873-3B8810C0D879}" name="Column7082"/>
    <tableColumn id="7102" xr3:uid="{F401EDD5-CD70-45CF-9B23-AB12800EBD86}" name="Column7083"/>
    <tableColumn id="7103" xr3:uid="{4B590275-8C81-49A2-80CD-44AE5A556D16}" name="Column7084"/>
    <tableColumn id="7104" xr3:uid="{BDE15D8D-8A14-4524-B7A2-941BE00C2FCA}" name="Column7085"/>
    <tableColumn id="7105" xr3:uid="{D717D7C0-59AC-4339-AF98-4DF1A987B5F4}" name="Column7086"/>
    <tableColumn id="7106" xr3:uid="{75CE295B-B131-4B26-B155-7CC681389964}" name="Column7087"/>
    <tableColumn id="7107" xr3:uid="{6BCE10B6-D00C-46FF-B8B1-CAE10327C65E}" name="Column7088"/>
    <tableColumn id="7108" xr3:uid="{84C7CC7B-2C5F-48B1-AFAF-1D0989B37212}" name="Column7089"/>
    <tableColumn id="7109" xr3:uid="{2ACB3928-1890-4832-9C94-FF1879C04A87}" name="Column7090"/>
    <tableColumn id="7110" xr3:uid="{71E0F7C1-E687-4F1E-91DE-A7800DB30E33}" name="Column7091"/>
    <tableColumn id="7111" xr3:uid="{90B1FB6F-BFAA-4A6F-9FB8-31B5F6725D18}" name="Column7092"/>
    <tableColumn id="7112" xr3:uid="{6E975F9A-0F0A-4804-90E2-A56C938BB7EB}" name="Column7093"/>
    <tableColumn id="7113" xr3:uid="{A342F34B-7656-4053-8AA3-5FB369EEC601}" name="Column7094"/>
    <tableColumn id="7114" xr3:uid="{A9937B76-3BC8-49BF-823A-80247B984781}" name="Column7095"/>
    <tableColumn id="7115" xr3:uid="{B327590E-9336-4805-931A-F74561EFD045}" name="Column7096"/>
    <tableColumn id="7116" xr3:uid="{3A6B43D0-E9A4-4AE1-86A3-E7D73C8CEFAA}" name="Column7097"/>
    <tableColumn id="7117" xr3:uid="{192E7CF9-4CA2-4A5E-B1E0-278FC61ADF17}" name="Column7098"/>
    <tableColumn id="7118" xr3:uid="{915F9378-BC02-42DB-A385-566AA9902889}" name="Column7099"/>
    <tableColumn id="7119" xr3:uid="{A9D451BB-3F26-4EF2-B36A-937C57F94CE2}" name="Column7100"/>
    <tableColumn id="7120" xr3:uid="{1C9A960D-B15B-4BD0-AFF7-89E6EC6DB08E}" name="Column7101"/>
    <tableColumn id="7121" xr3:uid="{85467CF8-1601-4DB7-859F-27333AC0A83C}" name="Column7102"/>
    <tableColumn id="7122" xr3:uid="{80B1D9FB-2F76-418D-A440-8E0A27C315E5}" name="Column7103"/>
    <tableColumn id="7123" xr3:uid="{EC1F9D32-3415-45BD-AFE2-C6766E872FDF}" name="Column7104"/>
    <tableColumn id="7124" xr3:uid="{22BE2950-D644-44C0-A78C-11481400CC6B}" name="Column7105"/>
    <tableColumn id="7125" xr3:uid="{0B3F2094-1A2F-4389-BB50-1936F34524C8}" name="Column7106"/>
    <tableColumn id="7126" xr3:uid="{CF61D545-AF06-4910-BBF8-95CBCFE5AA1B}" name="Column7107"/>
    <tableColumn id="7127" xr3:uid="{006450A8-F07A-4E3C-825F-EBF6B561FC7B}" name="Column7108"/>
    <tableColumn id="7128" xr3:uid="{056D3BEA-4802-4B55-810E-7D6EE777E5D6}" name="Column7109"/>
    <tableColumn id="7129" xr3:uid="{B823E703-BAA9-4DAC-B80E-AC0039C6DB44}" name="Column7110"/>
    <tableColumn id="7130" xr3:uid="{997C74AB-9AAB-4B43-A5C2-4A568057C9B8}" name="Column7111"/>
    <tableColumn id="7131" xr3:uid="{1CD10BA1-C997-493B-8B9A-9B5687AB6B38}" name="Column7112"/>
    <tableColumn id="7132" xr3:uid="{DB05DAAC-3A2E-4AF8-A91C-40879A5E53C4}" name="Column7113"/>
    <tableColumn id="7133" xr3:uid="{63E1A47C-843A-4676-AD39-2016217EDE4B}" name="Column7114"/>
    <tableColumn id="7134" xr3:uid="{EFDB5D3D-1559-4BF1-8F3E-D49300A09359}" name="Column7115"/>
    <tableColumn id="7135" xr3:uid="{70DEB946-81E9-4F2D-B6C0-D39435160D72}" name="Column7116"/>
    <tableColumn id="7136" xr3:uid="{6B2902B7-B318-43CA-BABD-A11DD07F22B8}" name="Column7117"/>
    <tableColumn id="7137" xr3:uid="{401EBFED-5EA9-4999-8710-6741E033D1E8}" name="Column7118"/>
    <tableColumn id="7138" xr3:uid="{33372E12-EA5C-4C25-B4CB-AE5E3117F486}" name="Column7119"/>
    <tableColumn id="7139" xr3:uid="{5C52C50F-E798-4CD4-B7BE-620CF8BBCE39}" name="Column7120"/>
    <tableColumn id="7140" xr3:uid="{8EAA8F9E-71F3-4954-9B57-C6A6F11731AC}" name="Column7121"/>
    <tableColumn id="7141" xr3:uid="{5140CEDF-2234-4726-9759-6D7B4B27DB3B}" name="Column7122"/>
    <tableColumn id="7142" xr3:uid="{4E432CEC-1BFB-4B2C-BB71-DEBAAEBCAFF5}" name="Column7123"/>
    <tableColumn id="7143" xr3:uid="{404100FA-ED1D-4741-AFA1-E31068FBBEA8}" name="Column7124"/>
    <tableColumn id="7144" xr3:uid="{FD29212D-0931-4ADD-87CF-0B3C876B3473}" name="Column7125"/>
    <tableColumn id="7145" xr3:uid="{028F0989-C450-48B4-8E2D-4B9E90C80BB1}" name="Column7126"/>
    <tableColumn id="7146" xr3:uid="{496D112A-5408-4460-8FC6-08DEAA8EDA47}" name="Column7127"/>
    <tableColumn id="7147" xr3:uid="{940B133E-B2D3-4757-8AC4-BBB198A27B26}" name="Column7128"/>
    <tableColumn id="7148" xr3:uid="{2B0BBE8B-9267-4C63-8DB1-443D50787BDE}" name="Column7129"/>
    <tableColumn id="7149" xr3:uid="{FAA1144D-FCE6-4B96-9A48-E3105373AEE4}" name="Column7130"/>
    <tableColumn id="7150" xr3:uid="{7FD1AEE1-9DFD-420A-9841-4C8C8018689C}" name="Column7131"/>
    <tableColumn id="7151" xr3:uid="{D8E7F72D-821F-4306-8FB4-B08DAAD7FCDC}" name="Column7132"/>
    <tableColumn id="7152" xr3:uid="{24C59089-2B41-45B0-B9EE-1FC50EE5AA4F}" name="Column7133"/>
    <tableColumn id="7153" xr3:uid="{C8AEB8FC-6095-4E66-955D-2D463D1EE8E0}" name="Column7134"/>
    <tableColumn id="7154" xr3:uid="{CFA936AF-419C-4A30-98C1-237956C64052}" name="Column7135"/>
    <tableColumn id="7155" xr3:uid="{70BC5D4A-B3D7-4F37-A901-F5A2AA239628}" name="Column7136"/>
    <tableColumn id="7156" xr3:uid="{A38C48F7-3D99-4EAE-A946-4C7E5F0C998E}" name="Column7137"/>
    <tableColumn id="7157" xr3:uid="{1FD98169-DBAD-4DAB-A776-19414CFC7152}" name="Column7138"/>
    <tableColumn id="7158" xr3:uid="{264EAC91-B211-4CA8-9FCE-2E4E92910EDE}" name="Column7139"/>
    <tableColumn id="7159" xr3:uid="{356232B4-BE7D-45C2-B8F0-DFC4584045DA}" name="Column7140"/>
    <tableColumn id="7160" xr3:uid="{069A50CD-97B0-46E7-8145-6B0EA0B812EB}" name="Column7141"/>
    <tableColumn id="7161" xr3:uid="{A9BFD838-ED0D-4C08-9EC0-94AD801443C3}" name="Column7142"/>
    <tableColumn id="7162" xr3:uid="{8D7A2285-FD93-473D-834C-7846770530AC}" name="Column7143"/>
    <tableColumn id="7163" xr3:uid="{92D41792-745B-444D-93A9-2871C0D7208A}" name="Column7144"/>
    <tableColumn id="7164" xr3:uid="{42DD331F-9632-4275-A9B2-E41533BCD902}" name="Column7145"/>
    <tableColumn id="7165" xr3:uid="{ADD0B238-041E-470C-93C8-8DB0507D0F67}" name="Column7146"/>
    <tableColumn id="7166" xr3:uid="{6AEBDE19-E3F0-4A9F-AED6-C0B2ED57F721}" name="Column7147"/>
    <tableColumn id="7167" xr3:uid="{193EE57E-92E7-4ECF-9923-69910241F50C}" name="Column7148"/>
    <tableColumn id="7168" xr3:uid="{7603CDFF-43A9-4DBB-A570-F8BAED540A39}" name="Column7149"/>
    <tableColumn id="7169" xr3:uid="{5616FDE4-1906-448D-B209-5C3A3DCA09B4}" name="Column7150"/>
    <tableColumn id="7170" xr3:uid="{1B0990D3-C3C8-48B7-B2FC-23FCC7B4ACC4}" name="Column7151"/>
    <tableColumn id="7171" xr3:uid="{67CEAC17-9201-4BB2-A6CA-854E51C50D5E}" name="Column7152"/>
    <tableColumn id="7172" xr3:uid="{66E4150D-D0F1-483C-AB82-E11136B2C58F}" name="Column7153"/>
    <tableColumn id="7173" xr3:uid="{96400707-3222-42B5-8122-CB0E7200DDDB}" name="Column7154"/>
    <tableColumn id="7174" xr3:uid="{5DA0511D-847D-44E1-A812-17BD37803439}" name="Column7155"/>
    <tableColumn id="7175" xr3:uid="{6DE5D566-4814-45B1-B0B4-7AA0C9A0E269}" name="Column7156"/>
    <tableColumn id="7176" xr3:uid="{32E860A4-9422-41FA-B3BF-B296222C2EC9}" name="Column7157"/>
    <tableColumn id="7177" xr3:uid="{CF13671D-0342-4DBB-86AE-9F190A74CAB8}" name="Column7158"/>
    <tableColumn id="7178" xr3:uid="{A0E9AF58-693E-4F82-BE86-74AF78BDB305}" name="Column7159"/>
    <tableColumn id="7179" xr3:uid="{AEF52C5E-7915-41AE-A1E9-3126D94AC2FB}" name="Column7160"/>
    <tableColumn id="7180" xr3:uid="{D6977E8D-27AE-49C9-9F4B-D941B1B14B08}" name="Column7161"/>
    <tableColumn id="7181" xr3:uid="{79C96BEC-67F0-42FD-8B01-A16E3E2E0DF8}" name="Column7162"/>
    <tableColumn id="7182" xr3:uid="{D6F2F21B-F083-4712-8CF5-43D41C6FB155}" name="Column7163"/>
    <tableColumn id="7183" xr3:uid="{CD34157A-9697-43F2-8580-968A4AF42C12}" name="Column7164"/>
    <tableColumn id="7184" xr3:uid="{0F7C00AC-486E-4CEC-AE35-55819B04939C}" name="Column7165"/>
    <tableColumn id="7185" xr3:uid="{42C936F9-7FD4-420C-9B83-7502677ECBA1}" name="Column7166"/>
    <tableColumn id="7186" xr3:uid="{A699AF3B-3E81-44B6-91A9-136584740791}" name="Column7167"/>
    <tableColumn id="7187" xr3:uid="{8C53F322-729A-4B45-80C4-2C8E583FFB48}" name="Column7168"/>
    <tableColumn id="7188" xr3:uid="{132E340C-F7D5-41D4-88D1-20E2828F8D63}" name="Column7169"/>
    <tableColumn id="7189" xr3:uid="{9EAF871A-74B6-4ACD-BE76-66F0941FAB17}" name="Column7170"/>
    <tableColumn id="7190" xr3:uid="{DAAD4737-A679-4A7E-9B66-831561DBCBFF}" name="Column7171"/>
    <tableColumn id="7191" xr3:uid="{387F42B8-4128-41FB-86B3-09743AACF361}" name="Column7172"/>
    <tableColumn id="7192" xr3:uid="{7F23BBFE-7BCB-40E3-8B45-448275914F96}" name="Column7173"/>
    <tableColumn id="7193" xr3:uid="{F40D7549-5FC7-42D1-8921-7F68909D1DF6}" name="Column7174"/>
    <tableColumn id="7194" xr3:uid="{BFECA239-0839-401E-B341-7BDB4C40F840}" name="Column7175"/>
    <tableColumn id="7195" xr3:uid="{91FC4351-2492-4D39-82BA-27D255DCDEF4}" name="Column7176"/>
    <tableColumn id="7196" xr3:uid="{FFCB9A16-6DEF-46B7-9D90-5AC16ED6F44D}" name="Column7177"/>
    <tableColumn id="7197" xr3:uid="{D67E2BFF-EE76-448D-8279-EA84234CA172}" name="Column7178"/>
    <tableColumn id="7198" xr3:uid="{E52DF3A0-0708-4843-A023-DB0684F35A1A}" name="Column7179"/>
    <tableColumn id="7199" xr3:uid="{5302AC0E-066E-4F58-9E40-2389A98D5495}" name="Column7180"/>
    <tableColumn id="7200" xr3:uid="{5348F2D1-AEE8-4825-9A11-C314FBA097FB}" name="Column7181"/>
    <tableColumn id="7201" xr3:uid="{A2B061DA-8EC5-437B-9AF3-BE4ABA029E49}" name="Column7182"/>
    <tableColumn id="7202" xr3:uid="{8C33FC7C-A2B1-4729-AC62-9FA7A0AAE76C}" name="Column7183"/>
    <tableColumn id="7203" xr3:uid="{B88344E6-060E-4F84-B562-5F81E3EEF2BE}" name="Column7184"/>
    <tableColumn id="7204" xr3:uid="{A222780D-A942-4F83-9E11-F8B144894659}" name="Column7185"/>
    <tableColumn id="7205" xr3:uid="{5E8278E6-A45C-4C30-9220-8622B9718C95}" name="Column7186"/>
    <tableColumn id="7206" xr3:uid="{A105BEE4-AB1B-441C-A52B-99DC460BE9F4}" name="Column7187"/>
    <tableColumn id="7207" xr3:uid="{E4FE8245-5FA4-4D21-833B-0F16DFD57600}" name="Column7188"/>
    <tableColumn id="7208" xr3:uid="{85E20309-2333-41AD-9261-E37101E07380}" name="Column7189"/>
    <tableColumn id="7209" xr3:uid="{D26E5D8B-43A3-4183-8C50-68EF07DC0B35}" name="Column7190"/>
    <tableColumn id="7210" xr3:uid="{A538C936-26DC-4B45-9C0A-507B9161D8DF}" name="Column7191"/>
    <tableColumn id="7211" xr3:uid="{AE43E04F-9E2B-4E13-BBD9-94CA7E1E4CCE}" name="Column7192"/>
    <tableColumn id="7212" xr3:uid="{5F5C0454-755F-4D45-9D99-35689EC56E19}" name="Column7193"/>
    <tableColumn id="7213" xr3:uid="{79BF61EF-3C5E-4B29-99CE-00E578CA5A92}" name="Column7194"/>
    <tableColumn id="7214" xr3:uid="{A0CDFA47-D426-4CEA-B5BF-F0AB4A99A5FD}" name="Column7195"/>
    <tableColumn id="7215" xr3:uid="{9AAA27C3-8011-4CD7-B66D-59ADFD456E3E}" name="Column7196"/>
    <tableColumn id="7216" xr3:uid="{9176364E-BBDE-42E0-B7B4-E37EF86A643C}" name="Column7197"/>
    <tableColumn id="7217" xr3:uid="{49195132-2F7E-47F1-BC5D-D09B425F11C8}" name="Column7198"/>
    <tableColumn id="7218" xr3:uid="{BE7AE386-777A-4991-9B7A-F1DB613EAAC8}" name="Column7199"/>
    <tableColumn id="7219" xr3:uid="{927457FA-56A8-4E97-A3AD-DD33C4FA02A7}" name="Column7200"/>
    <tableColumn id="7220" xr3:uid="{B22F10F6-ACCE-4355-97AA-D0D92F432136}" name="Column7201"/>
    <tableColumn id="7221" xr3:uid="{7E036B9A-8F50-4E5D-8615-32CA91F2076C}" name="Column7202"/>
    <tableColumn id="7222" xr3:uid="{9D4AC730-CC46-48F7-B4CA-744861CFE1A1}" name="Column7203"/>
    <tableColumn id="7223" xr3:uid="{E4EE9981-99BA-4CCD-9DDD-1C45630A03A6}" name="Column7204"/>
    <tableColumn id="7224" xr3:uid="{C065A8CC-8B2F-4B84-BF16-279AC91AB1E5}" name="Column7205"/>
    <tableColumn id="7225" xr3:uid="{9366ADBF-8FFD-473F-BDDE-B9CD7A248C28}" name="Column7206"/>
    <tableColumn id="7226" xr3:uid="{A73D50BE-BD86-4FFA-AF84-848ADAF8041C}" name="Column7207"/>
    <tableColumn id="7227" xr3:uid="{3EA0DF01-D0B9-4A40-89B9-E9EF350C299F}" name="Column7208"/>
    <tableColumn id="7228" xr3:uid="{8E59C71C-1422-46F3-9A91-3759DBF30D18}" name="Column7209"/>
    <tableColumn id="7229" xr3:uid="{B88A1721-5949-432C-9F26-70D0AE0CA677}" name="Column7210"/>
    <tableColumn id="7230" xr3:uid="{9980BFF5-313F-4C80-B399-09EBFD7C6205}" name="Column7211"/>
    <tableColumn id="7231" xr3:uid="{55A431E1-4847-4F51-B077-C697FF0EBCB6}" name="Column7212"/>
    <tableColumn id="7232" xr3:uid="{AA163605-9309-46E3-9EC6-B94B88DA7CD1}" name="Column7213"/>
    <tableColumn id="7233" xr3:uid="{E8485902-BFD1-4790-B14F-3DE1BE4FDF3F}" name="Column7214"/>
    <tableColumn id="7234" xr3:uid="{68106C04-BE95-40AA-91B3-77EF48367AE7}" name="Column7215"/>
    <tableColumn id="7235" xr3:uid="{3910AE6F-1284-4EE2-828B-1C062FAABF29}" name="Column7216"/>
    <tableColumn id="7236" xr3:uid="{ADAA3E92-B89D-4BD0-ACB6-F90A9B7AC85D}" name="Column7217"/>
    <tableColumn id="7237" xr3:uid="{A7E71CC5-D1A9-4A5C-B58E-965146F00746}" name="Column7218"/>
    <tableColumn id="7238" xr3:uid="{EF793FDF-D5E4-4238-9C3D-481FE1BD74C1}" name="Column7219"/>
    <tableColumn id="7239" xr3:uid="{6C254E6C-71F8-4EAD-B5C8-D3FCA4D2E703}" name="Column7220"/>
    <tableColumn id="7240" xr3:uid="{106C0460-CAA2-4D3A-A9AE-A62ECE9DC11F}" name="Column7221"/>
    <tableColumn id="7241" xr3:uid="{F414B6F2-8EB5-486C-87A3-F8DB22B2C07E}" name="Column7222"/>
    <tableColumn id="7242" xr3:uid="{0F697BF7-6D5C-435A-AF88-033852C813A2}" name="Column7223"/>
    <tableColumn id="7243" xr3:uid="{D8DC3435-A048-4046-9A26-CE782023FCF3}" name="Column7224"/>
    <tableColumn id="7244" xr3:uid="{F2FC2810-00F9-49FD-875D-46754714CE41}" name="Column7225"/>
    <tableColumn id="7245" xr3:uid="{A6BA2464-8E20-41ED-B068-9E583B0097DC}" name="Column7226"/>
    <tableColumn id="7246" xr3:uid="{C506F428-9EFB-4DFE-B9E9-8A02DE870D5B}" name="Column7227"/>
    <tableColumn id="7247" xr3:uid="{4FDCEBB8-DCFC-4660-AE58-33FD49EE44C1}" name="Column7228"/>
    <tableColumn id="7248" xr3:uid="{AFAC68AE-1F60-4364-AF7E-DD1173A0EB58}" name="Column7229"/>
    <tableColumn id="7249" xr3:uid="{A97EF628-4C70-475E-AC4F-7CD31C0A6B89}" name="Column7230"/>
    <tableColumn id="7250" xr3:uid="{4D28A102-9BF9-47BE-A750-6E264EB7F76D}" name="Column7231"/>
    <tableColumn id="7251" xr3:uid="{DCC68D90-35E7-4116-B532-813F9372A280}" name="Column7232"/>
    <tableColumn id="7252" xr3:uid="{F62D3D5B-76F8-4632-81A5-3EB7CBC774D5}" name="Column7233"/>
    <tableColumn id="7253" xr3:uid="{6A7DE2F4-1B5E-4101-AF1C-EC8D62C51867}" name="Column7234"/>
    <tableColumn id="7254" xr3:uid="{FFC6F753-864E-4293-8AFD-F7D805CBD883}" name="Column7235"/>
    <tableColumn id="7255" xr3:uid="{B0C7BB35-6D86-409F-8E8E-89FA18368AAE}" name="Column7236"/>
    <tableColumn id="7256" xr3:uid="{AA533061-C915-4E5D-B870-FB9E4DB932EF}" name="Column7237"/>
    <tableColumn id="7257" xr3:uid="{0BA18699-6284-413D-92C7-AD15B84E6127}" name="Column7238"/>
    <tableColumn id="7258" xr3:uid="{721274D8-86E2-4F43-9EDC-6690F545BAC6}" name="Column7239"/>
    <tableColumn id="7259" xr3:uid="{9F70E6A0-6BE6-40B0-BFD0-0EE7AF98E8C1}" name="Column7240"/>
    <tableColumn id="7260" xr3:uid="{983E4754-1242-4E85-AFA0-1955C2DBB2C2}" name="Column7241"/>
    <tableColumn id="7261" xr3:uid="{47810357-F8E5-4A30-84CA-7222AEE077BF}" name="Column7242"/>
    <tableColumn id="7262" xr3:uid="{3D04FD5D-03CB-4C1B-B9BC-FD7D98C5DE8F}" name="Column7243"/>
    <tableColumn id="7263" xr3:uid="{706B35D5-F147-48E4-A10E-29265CE5F751}" name="Column7244"/>
    <tableColumn id="7264" xr3:uid="{A9EC3B7D-60CD-4286-A76B-EF0F02FD48E8}" name="Column7245"/>
    <tableColumn id="7265" xr3:uid="{D8751C1A-D1F9-4CAF-81C3-145CD2300043}" name="Column7246"/>
    <tableColumn id="7266" xr3:uid="{EE8DE961-72BB-4607-8B8C-7D3553270985}" name="Column7247"/>
    <tableColumn id="7267" xr3:uid="{17666108-A46F-4973-86E4-8E072AF74337}" name="Column7248"/>
    <tableColumn id="7268" xr3:uid="{63CFF528-D8FA-4A84-B7AD-B9517D8213D6}" name="Column7249"/>
    <tableColumn id="7269" xr3:uid="{0C457E8A-48E1-40A0-B39A-57CC24132166}" name="Column7250"/>
    <tableColumn id="7270" xr3:uid="{725D3353-9E30-4D49-A969-B19F97D8BFE4}" name="Column7251"/>
    <tableColumn id="7271" xr3:uid="{0B110369-1D11-4F66-94E0-F2411B57FA7B}" name="Column7252"/>
    <tableColumn id="7272" xr3:uid="{00F89A74-1A18-4133-BA76-4ABDD4594603}" name="Column7253"/>
    <tableColumn id="7273" xr3:uid="{4567E46D-480B-4F29-BB27-649819237568}" name="Column7254"/>
    <tableColumn id="7274" xr3:uid="{BE9CF58F-B002-4D48-8375-8E7EC64C7333}" name="Column7255"/>
    <tableColumn id="7275" xr3:uid="{AA0C13A6-50C2-49E3-819B-A06C3B2220F2}" name="Column7256"/>
    <tableColumn id="7276" xr3:uid="{B44EBD36-B945-4A32-AC71-F8BCE24B9E06}" name="Column7257"/>
    <tableColumn id="7277" xr3:uid="{0C1E1C4D-99DC-48D8-84E3-8C3ED8068CD7}" name="Column7258"/>
    <tableColumn id="7278" xr3:uid="{3FAEBE11-0F3B-4E99-B005-F4946E68C338}" name="Column7259"/>
    <tableColumn id="7279" xr3:uid="{6D0BD2D9-A42F-4C07-BFFF-6A7569093698}" name="Column7260"/>
    <tableColumn id="7280" xr3:uid="{72C3AAFA-F121-4D5B-86BD-39D7D2176529}" name="Column7261"/>
    <tableColumn id="7281" xr3:uid="{656BCDB9-80E7-4378-8FED-093B0D16528C}" name="Column7262"/>
    <tableColumn id="7282" xr3:uid="{BBF0C262-E49C-422F-9B87-2AA9D4D2D657}" name="Column7263"/>
    <tableColumn id="7283" xr3:uid="{8D039FF6-6415-403A-9F84-1DC144D80E6A}" name="Column7264"/>
    <tableColumn id="7284" xr3:uid="{5460864E-9856-479C-A15C-F830B572347F}" name="Column7265"/>
    <tableColumn id="7285" xr3:uid="{D88070DA-823A-465C-9510-EF3053BD3F5A}" name="Column7266"/>
    <tableColumn id="7286" xr3:uid="{991DE327-1486-4C6A-BFF2-C14F017E4C45}" name="Column7267"/>
    <tableColumn id="7287" xr3:uid="{27E07E01-6B2A-4073-B74E-A0876F431816}" name="Column7268"/>
    <tableColumn id="7288" xr3:uid="{BAF1D0E0-1F4D-42CD-BA10-801C4B32D146}" name="Column7269"/>
    <tableColumn id="7289" xr3:uid="{71823687-AEC9-4F8F-AA6E-A52F2D281660}" name="Column7270"/>
    <tableColumn id="7290" xr3:uid="{53E5167C-7249-454D-A865-5F740C3FBAE0}" name="Column7271"/>
    <tableColumn id="7291" xr3:uid="{3AC11210-F484-4655-9EE3-16DFC914ACC4}" name="Column7272"/>
    <tableColumn id="7292" xr3:uid="{90E0D254-2E6E-4B6F-9CB0-9A172BC2741D}" name="Column7273"/>
    <tableColumn id="7293" xr3:uid="{56245521-6175-458D-A11B-3D1CA5A78935}" name="Column7274"/>
    <tableColumn id="7294" xr3:uid="{1C1EAA76-FF23-43B5-8C12-C9E042EE1B8C}" name="Column7275"/>
    <tableColumn id="7295" xr3:uid="{237C6EB5-EEA7-4B28-9BB7-70F263E80170}" name="Column7276"/>
    <tableColumn id="7296" xr3:uid="{DA7CF2E6-1732-4D12-A9DF-4ED9F5C6EDAE}" name="Column7277"/>
    <tableColumn id="7297" xr3:uid="{A90FD1F2-84E3-4C1A-B004-34BCB19214A4}" name="Column7278"/>
    <tableColumn id="7298" xr3:uid="{6718EC07-164A-4E98-9BE7-FCC45DB45183}" name="Column7279"/>
    <tableColumn id="7299" xr3:uid="{7A129EAF-EE3D-4AE3-826B-03D1D12B6B89}" name="Column7280"/>
    <tableColumn id="7300" xr3:uid="{5D132844-B94D-45DD-BA8B-13F6F84F800F}" name="Column7281"/>
    <tableColumn id="7301" xr3:uid="{83D549C9-7ACD-4D05-B87A-460EE4073E65}" name="Column7282"/>
    <tableColumn id="7302" xr3:uid="{1D8286AC-75D2-4AF8-90BB-60601C6EAAF7}" name="Column7283"/>
    <tableColumn id="7303" xr3:uid="{59857CC0-3487-4CD3-9F20-2673F8EC696E}" name="Column7284"/>
    <tableColumn id="7304" xr3:uid="{7F4E17B3-60CB-4E51-BF6F-4C3AA5913666}" name="Column7285"/>
    <tableColumn id="7305" xr3:uid="{82E91019-19E8-47BE-9901-9CC568101C9E}" name="Column7286"/>
    <tableColumn id="7306" xr3:uid="{AC2912F2-3C1A-4B86-A08B-700156206191}" name="Column7287"/>
    <tableColumn id="7307" xr3:uid="{732C24A6-7656-4A60-92BC-89585DCF0A3A}" name="Column7288"/>
    <tableColumn id="7308" xr3:uid="{9AB72E24-AFA0-4B25-93C0-5C1BD25525C4}" name="Column7289"/>
    <tableColumn id="7309" xr3:uid="{49B489E6-6AB2-402C-95A2-94EADBBC35BD}" name="Column7290"/>
    <tableColumn id="7310" xr3:uid="{CA2911CF-F7ED-4F63-8224-C99911F8C24A}" name="Column7291"/>
    <tableColumn id="7311" xr3:uid="{61D27567-ED3E-4E94-9158-2F19B824BD44}" name="Column7292"/>
    <tableColumn id="7312" xr3:uid="{FC871B9E-F1E9-4AF2-B1EE-377E26549099}" name="Column7293"/>
    <tableColumn id="7313" xr3:uid="{67809A3C-90EE-4CFD-BC10-36EAC387F80B}" name="Column7294"/>
    <tableColumn id="7314" xr3:uid="{B02C9AE9-3879-420E-8A26-6826BC640956}" name="Column7295"/>
    <tableColumn id="7315" xr3:uid="{BDB7B3E4-CF62-490C-946B-33940337B877}" name="Column7296"/>
    <tableColumn id="7316" xr3:uid="{73B38D23-6162-4AEA-828A-4B4D82108B7F}" name="Column7297"/>
    <tableColumn id="7317" xr3:uid="{A1932F15-CEF5-4E89-9A0C-0CC2D66F9381}" name="Column7298"/>
    <tableColumn id="7318" xr3:uid="{81A7980E-D9A5-4F01-8288-8A3942140CEB}" name="Column7299"/>
    <tableColumn id="7319" xr3:uid="{D04D958B-ADF9-4554-906E-4C03F8966FB2}" name="Column7300"/>
    <tableColumn id="7320" xr3:uid="{F079E957-7B1D-4849-BA51-11C2D769BDD7}" name="Column7301"/>
    <tableColumn id="7321" xr3:uid="{C61C1CCB-0E7C-467B-A6C4-E5AA0A9DA88D}" name="Column7302"/>
    <tableColumn id="7322" xr3:uid="{D7602AE9-6722-4CB9-B2D8-B5E47024D8C2}" name="Column7303"/>
    <tableColumn id="7323" xr3:uid="{E610BCD4-17A0-41CD-8EFE-AF3611710AA1}" name="Column7304"/>
    <tableColumn id="7324" xr3:uid="{5B1A4681-5088-4C3B-B5D3-E2242F1F515A}" name="Column7305"/>
    <tableColumn id="7325" xr3:uid="{047B710D-0A27-4DBC-B739-C170C9DBAA81}" name="Column7306"/>
    <tableColumn id="7326" xr3:uid="{5D8FC957-73FD-4A48-A157-8B4B363BDEAF}" name="Column7307"/>
    <tableColumn id="7327" xr3:uid="{07467A18-FB79-4444-98D3-2D0D8EA27858}" name="Column7308"/>
    <tableColumn id="7328" xr3:uid="{92A7703C-3DA1-4EFA-B641-E22BFF5D1850}" name="Column7309"/>
    <tableColumn id="7329" xr3:uid="{E80D07E9-6C17-4329-9F2D-B24FD95B3473}" name="Column7310"/>
    <tableColumn id="7330" xr3:uid="{35A2F1AB-87C5-4D92-B496-11B0781F80AD}" name="Column7311"/>
    <tableColumn id="7331" xr3:uid="{0A97DF75-315B-4B4D-99D5-D92CA3B266BA}" name="Column7312"/>
    <tableColumn id="7332" xr3:uid="{5807A189-9234-4BA0-9F28-5BEC27B166EE}" name="Column7313"/>
    <tableColumn id="7333" xr3:uid="{37DA9D18-40DC-47BF-B32B-8F56A479C7B2}" name="Column7314"/>
    <tableColumn id="7334" xr3:uid="{D6F415EE-8CD1-464D-A5F6-A421B18AF36A}" name="Column7315"/>
    <tableColumn id="7335" xr3:uid="{14C3C52C-7E7D-409B-8AC9-D691B9BEA50E}" name="Column7316"/>
    <tableColumn id="7336" xr3:uid="{4AE6C0FA-073F-4845-9838-BFDD30B86E89}" name="Column7317"/>
    <tableColumn id="7337" xr3:uid="{CB02452E-3A25-46B7-831B-FA0F5DAC2FCB}" name="Column7318"/>
    <tableColumn id="7338" xr3:uid="{A2F2E992-BB8F-452D-ABC5-6B18223F51B0}" name="Column7319"/>
    <tableColumn id="7339" xr3:uid="{C924AE56-E320-47C6-B36B-23ADF10D6F14}" name="Column7320"/>
    <tableColumn id="7340" xr3:uid="{E1EA13E6-B871-4F6D-A817-9F610B8ABB64}" name="Column7321"/>
    <tableColumn id="7341" xr3:uid="{883A40FA-1078-4DF7-AE9D-6F99E35F0DF5}" name="Column7322"/>
    <tableColumn id="7342" xr3:uid="{8607B46B-2D84-4E0A-9AA8-C85F242E90FD}" name="Column7323"/>
    <tableColumn id="7343" xr3:uid="{46CF0843-3B86-45A5-A365-46F93FE4F775}" name="Column7324"/>
    <tableColumn id="7344" xr3:uid="{7CD32643-19B3-4E9E-875E-B8C2C7C35901}" name="Column7325"/>
    <tableColumn id="7345" xr3:uid="{2E474AC7-0B1A-42EB-9EAE-226F0A5FE682}" name="Column7326"/>
    <tableColumn id="7346" xr3:uid="{4F3CA732-78F2-494B-B1E7-FCE8252075A5}" name="Column7327"/>
    <tableColumn id="7347" xr3:uid="{2D15843E-7924-4994-8C31-CC76295E5131}" name="Column7328"/>
    <tableColumn id="7348" xr3:uid="{C3FD1E83-B0DF-4ADE-9D8D-021C8CF08112}" name="Column7329"/>
    <tableColumn id="7349" xr3:uid="{339828CA-9FCA-44F7-98C2-6E226C631D6B}" name="Column7330"/>
    <tableColumn id="7350" xr3:uid="{985A77F5-6846-4B7B-A03B-C84044E36329}" name="Column7331"/>
    <tableColumn id="7351" xr3:uid="{F385EE59-1999-46BC-A6CD-8E8D7096BEEC}" name="Column7332"/>
    <tableColumn id="7352" xr3:uid="{0D006CB3-1EA9-47EE-9F2C-D46E6B81C50B}" name="Column7333"/>
    <tableColumn id="7353" xr3:uid="{BC8279FE-A772-4375-8D0C-C5045EDEEED2}" name="Column7334"/>
    <tableColumn id="7354" xr3:uid="{A0479179-7D23-4BF9-A862-08EA6C9783F1}" name="Column7335"/>
    <tableColumn id="7355" xr3:uid="{9DF38F0B-596B-4E0D-BAA9-B64D46DF2B1A}" name="Column7336"/>
    <tableColumn id="7356" xr3:uid="{604C43E6-F572-4661-AA79-C5D54248606A}" name="Column7337"/>
    <tableColumn id="7357" xr3:uid="{98BA999C-4159-4F49-AE99-E3626FA64FA3}" name="Column7338"/>
    <tableColumn id="7358" xr3:uid="{C9355F28-738C-4594-B76C-3138331ED1A9}" name="Column7339"/>
    <tableColumn id="7359" xr3:uid="{981FEDD9-B445-4C19-87FA-2D7E5039495D}" name="Column7340"/>
    <tableColumn id="7360" xr3:uid="{1A8F8DFB-F9A6-40A5-833C-DBDA85252B3F}" name="Column7341"/>
    <tableColumn id="7361" xr3:uid="{FC066CCD-D5BC-49A2-A895-B6C1496E3208}" name="Column7342"/>
    <tableColumn id="7362" xr3:uid="{5F3FF486-EFA9-4156-8622-59275587585C}" name="Column7343"/>
    <tableColumn id="7363" xr3:uid="{46F8E2CD-48FA-454D-826B-E90A46282CC6}" name="Column7344"/>
    <tableColumn id="7364" xr3:uid="{89976A02-A0A5-40EF-B562-EF80D6DF5887}" name="Column7345"/>
    <tableColumn id="7365" xr3:uid="{F1495C47-0C02-4364-8FC5-FDD812A44066}" name="Column7346"/>
    <tableColumn id="7366" xr3:uid="{7698ED8D-EE08-4C04-A2A4-F1A8D537B20C}" name="Column7347"/>
    <tableColumn id="7367" xr3:uid="{EA582D12-04AF-43E6-A8FE-8B1B071D56ED}" name="Column7348"/>
    <tableColumn id="7368" xr3:uid="{8BA516A6-B71B-4750-A595-E2B9A5DE5D8C}" name="Column7349"/>
    <tableColumn id="7369" xr3:uid="{67D0B568-37BF-435E-86FA-5C56FFF93444}" name="Column7350"/>
    <tableColumn id="7370" xr3:uid="{BB7CB779-72A4-4653-9051-EBFBE4F178A1}" name="Column7351"/>
    <tableColumn id="7371" xr3:uid="{A9227B96-4357-4032-830E-E179C91170F4}" name="Column7352"/>
    <tableColumn id="7372" xr3:uid="{8E420132-3112-4346-AACA-1C22E35D1DA1}" name="Column7353"/>
    <tableColumn id="7373" xr3:uid="{34B02B3C-15C6-4994-8E4B-2217031EC688}" name="Column7354"/>
    <tableColumn id="7374" xr3:uid="{92E5CF8D-3778-41E7-8C15-13D3EF759385}" name="Column7355"/>
    <tableColumn id="7375" xr3:uid="{3D4DC48F-D36E-4E60-84FA-303855788ED7}" name="Column7356"/>
    <tableColumn id="7376" xr3:uid="{D24479D4-2FD2-4A09-BF05-659FCD12DE4F}" name="Column7357"/>
    <tableColumn id="7377" xr3:uid="{9271E557-9149-442A-96A2-535356C993AC}" name="Column7358"/>
    <tableColumn id="7378" xr3:uid="{F49D7BD0-2BB9-4943-8235-DCDF068D7E6C}" name="Column7359"/>
    <tableColumn id="7379" xr3:uid="{6AFEB68E-5576-4D9E-BDED-E5775B440DD2}" name="Column7360"/>
    <tableColumn id="7380" xr3:uid="{85BE2A4B-1632-4995-BF67-5377C2AB58C9}" name="Column7361"/>
    <tableColumn id="7381" xr3:uid="{3784F5AB-CE0D-4830-9393-11D53F81ECED}" name="Column7362"/>
    <tableColumn id="7382" xr3:uid="{1E715D5E-98E0-4E0F-BD9A-F07A26B56BB6}" name="Column7363"/>
    <tableColumn id="7383" xr3:uid="{F24DA5FA-33B7-4DC3-B162-7D81BC086A48}" name="Column7364"/>
    <tableColumn id="7384" xr3:uid="{CC5B4AE4-DAE0-497B-9F5E-206BD34CEE14}" name="Column7365"/>
    <tableColumn id="7385" xr3:uid="{067103E1-6156-4794-B7AF-8F873712AD14}" name="Column7366"/>
    <tableColumn id="7386" xr3:uid="{FFF74C81-52B3-47B8-A43A-2873394225EA}" name="Column7367"/>
    <tableColumn id="7387" xr3:uid="{9931A210-37DF-4E8B-A718-C1B755CD06E4}" name="Column7368"/>
    <tableColumn id="7388" xr3:uid="{F1DF5993-F90E-4AA1-A747-CD6FD217FC17}" name="Column7369"/>
    <tableColumn id="7389" xr3:uid="{93A77E01-FB65-4A35-99A5-716F4BE464C5}" name="Column7370"/>
    <tableColumn id="7390" xr3:uid="{84567B6A-B281-4F9B-A4C2-4CE3A0C6F536}" name="Column7371"/>
    <tableColumn id="7391" xr3:uid="{E3C9D4C4-F2A0-4DEC-9C21-2E7EC73C8571}" name="Column7372"/>
    <tableColumn id="7392" xr3:uid="{D358709A-1F92-4F49-B090-C33A9240D094}" name="Column7373"/>
    <tableColumn id="7393" xr3:uid="{69522B9A-BB35-4F79-AEC3-FCC50643EE5D}" name="Column7374"/>
    <tableColumn id="7394" xr3:uid="{216854C6-974D-423C-86CF-2691A8E3B2FD}" name="Column7375"/>
    <tableColumn id="7395" xr3:uid="{D4F50F43-4121-4CFB-9A09-04B48E0E98EC}" name="Column7376"/>
    <tableColumn id="7396" xr3:uid="{F4565091-6207-44A8-A28C-3FA99A7558C7}" name="Column7377"/>
    <tableColumn id="7397" xr3:uid="{5E5B115D-66E6-4972-A0CF-2D1D8977D3ED}" name="Column7378"/>
    <tableColumn id="7398" xr3:uid="{E42A3D9A-4753-43B4-B712-19E18757B40C}" name="Column7379"/>
    <tableColumn id="7399" xr3:uid="{D8EC73A2-9EFF-4465-B491-090F6905A3A8}" name="Column7380"/>
    <tableColumn id="7400" xr3:uid="{D72C5674-0EA8-4DEE-904C-28AE56C8D9B9}" name="Column7381"/>
    <tableColumn id="7401" xr3:uid="{83F3986A-0989-4FFA-BB34-3CDCF470FDCF}" name="Column7382"/>
    <tableColumn id="7402" xr3:uid="{1BCF5A27-28C5-48E7-A154-38292D88304B}" name="Column7383"/>
    <tableColumn id="7403" xr3:uid="{66EDE558-51E7-4109-8D67-1FE12BD88315}" name="Column7384"/>
    <tableColumn id="7404" xr3:uid="{39C5E805-4722-472A-A6FC-38C674D6AF15}" name="Column7385"/>
    <tableColumn id="7405" xr3:uid="{41D3D2DB-1D06-47BD-B600-426C74637D53}" name="Column7386"/>
    <tableColumn id="7406" xr3:uid="{486806C1-46FA-4FCD-9FDC-4C9F38D81994}" name="Column7387"/>
    <tableColumn id="7407" xr3:uid="{A733DD5F-D898-43ED-895C-3D26D39CBD97}" name="Column7388"/>
    <tableColumn id="7408" xr3:uid="{9D06D48E-646D-4787-830B-4B54D0ED4810}" name="Column7389"/>
    <tableColumn id="7409" xr3:uid="{1A1802CB-98BA-40C5-8CC7-E13863224135}" name="Column7390"/>
    <tableColumn id="7410" xr3:uid="{28A03F69-DE0C-4A07-9E80-FE03F14BA738}" name="Column7391"/>
    <tableColumn id="7411" xr3:uid="{0C938F10-402D-41EA-83C5-E44E697AD0DC}" name="Column7392"/>
    <tableColumn id="7412" xr3:uid="{57567B4F-A2AA-4E81-854F-F574904EED85}" name="Column7393"/>
    <tableColumn id="7413" xr3:uid="{8D4DC2F7-98A0-4BD9-B919-98EB2A6A9122}" name="Column7394"/>
    <tableColumn id="7414" xr3:uid="{410BED69-05F4-4586-9F8C-02C7A8C90FC5}" name="Column7395"/>
    <tableColumn id="7415" xr3:uid="{95537047-A0D5-492D-BC36-8689AF7A8A71}" name="Column7396"/>
    <tableColumn id="7416" xr3:uid="{C71A45C2-5B7F-4302-950A-85B4954DE94E}" name="Column7397"/>
    <tableColumn id="7417" xr3:uid="{09AFE560-A22C-468E-B893-F2755AAD4D96}" name="Column7398"/>
    <tableColumn id="7418" xr3:uid="{9A030AF8-C897-422C-B4E3-5280837A3A7B}" name="Column7399"/>
    <tableColumn id="7419" xr3:uid="{2658FF78-5928-4BEF-8E8B-ABFF8CAE6387}" name="Column7400"/>
    <tableColumn id="7420" xr3:uid="{AF1B7033-B697-4C2E-A869-33D9DD19517E}" name="Column7401"/>
    <tableColumn id="7421" xr3:uid="{F9D708EC-C60D-4E26-ADF2-CD842731DEA6}" name="Column7402"/>
    <tableColumn id="7422" xr3:uid="{99D28FE5-3BB2-436A-94D7-BB423EC38084}" name="Column7403"/>
    <tableColumn id="7423" xr3:uid="{83E024D0-01DE-4FD9-B1E0-760AC80CFEF1}" name="Column7404"/>
    <tableColumn id="7424" xr3:uid="{2FCC06B4-1068-4232-A1FC-942ABA103EED}" name="Column7405"/>
    <tableColumn id="7425" xr3:uid="{2508F9BE-8555-4F9D-8B0E-9B993403F7A9}" name="Column7406"/>
    <tableColumn id="7426" xr3:uid="{9D343328-6D29-4140-9143-3F80DA0CF0D5}" name="Column7407"/>
    <tableColumn id="7427" xr3:uid="{DF8FF035-1B72-49FA-B7B8-DBFEE41AD554}" name="Column7408"/>
    <tableColumn id="7428" xr3:uid="{27480B58-408F-401F-982C-5E9CB3CF065E}" name="Column7409"/>
    <tableColumn id="7429" xr3:uid="{2753D4DC-4A06-4099-9330-996FF77BD399}" name="Column7410"/>
    <tableColumn id="7430" xr3:uid="{CE7E36F1-2D6C-487B-A8FB-3DC5379D1896}" name="Column7411"/>
    <tableColumn id="7431" xr3:uid="{913BC93E-CE70-4E12-A79C-E26036D21DCC}" name="Column7412"/>
    <tableColumn id="7432" xr3:uid="{7113028B-ADD5-434D-949D-FB1E0D790188}" name="Column7413"/>
    <tableColumn id="7433" xr3:uid="{11F1CB14-D9E6-4B3B-A265-E969A256EA3E}" name="Column7414"/>
    <tableColumn id="7434" xr3:uid="{48A7AA4E-6DF8-424B-83EA-65BCAC32EF55}" name="Column7415"/>
    <tableColumn id="7435" xr3:uid="{1575D7AC-61EF-4E4A-AAC7-96510384AD82}" name="Column7416"/>
    <tableColumn id="7436" xr3:uid="{75C09F8B-E04C-4C8A-BAB0-2521BF1CB13B}" name="Column7417"/>
    <tableColumn id="7437" xr3:uid="{A7DBA3DC-F6ED-4529-9F26-650104C25282}" name="Column7418"/>
    <tableColumn id="7438" xr3:uid="{9F3549A4-A694-445A-AB2D-FD672E7B2261}" name="Column7419"/>
    <tableColumn id="7439" xr3:uid="{B930246B-8EC4-4D09-A930-8456AE327CD9}" name="Column7420"/>
    <tableColumn id="7440" xr3:uid="{808BADF1-C85B-4B56-B913-BAF832F760CD}" name="Column7421"/>
    <tableColumn id="7441" xr3:uid="{AAF2AD34-3947-4775-B6FE-D8E154618EBF}" name="Column7422"/>
    <tableColumn id="7442" xr3:uid="{51FDCDE5-3802-4B7A-902C-252CD177B603}" name="Column7423"/>
    <tableColumn id="7443" xr3:uid="{5DC66EE4-6A6E-42CB-A037-CF2938E6B507}" name="Column7424"/>
    <tableColumn id="7444" xr3:uid="{339B07E0-8106-454A-A919-97D541224CBC}" name="Column7425"/>
    <tableColumn id="7445" xr3:uid="{0B9F10DD-8F95-4D3F-A96E-382A36BEAAE0}" name="Column7426"/>
    <tableColumn id="7446" xr3:uid="{524A5721-6DD4-4755-99AA-8D6DC7601E83}" name="Column7427"/>
    <tableColumn id="7447" xr3:uid="{8D640772-3958-42B4-88BC-8805BA8B7BAA}" name="Column7428"/>
    <tableColumn id="7448" xr3:uid="{3D8D2737-ECE9-4A5A-A6B7-0FF58B98611C}" name="Column7429"/>
    <tableColumn id="7449" xr3:uid="{070DD9D0-6E41-451A-9567-0145EC0057B0}" name="Column7430"/>
    <tableColumn id="7450" xr3:uid="{6049E135-3218-4924-A16E-B572F71D8EE3}" name="Column7431"/>
    <tableColumn id="7451" xr3:uid="{7BD861BE-A3FA-4474-8745-18B8CCF85120}" name="Column7432"/>
    <tableColumn id="7452" xr3:uid="{CB1C0663-3BBC-453E-B2E6-315649890CFC}" name="Column7433"/>
    <tableColumn id="7453" xr3:uid="{FD1D1D9D-3C3E-4ADD-A663-A4E39F7FBC35}" name="Column7434"/>
    <tableColumn id="7454" xr3:uid="{06A6D63D-68B8-4C68-858C-E3B88197CC13}" name="Column7435"/>
    <tableColumn id="7455" xr3:uid="{52AB38F6-8812-4D66-926D-962420A5AAF3}" name="Column7436"/>
    <tableColumn id="7456" xr3:uid="{90E6B961-FAAB-452C-8AF7-5B07CFFBF5BA}" name="Column7437"/>
    <tableColumn id="7457" xr3:uid="{69D1A107-47EC-4F7A-A4D5-F705EB031486}" name="Column7438"/>
    <tableColumn id="7458" xr3:uid="{9378F198-11AD-4DE2-B904-3C70C6BB72C7}" name="Column7439"/>
    <tableColumn id="7459" xr3:uid="{970D866C-C236-466B-B07B-A497108E34FB}" name="Column7440"/>
    <tableColumn id="7460" xr3:uid="{FC1B064A-2A95-4931-A93B-5A59059E098B}" name="Column7441"/>
    <tableColumn id="7461" xr3:uid="{1FDE1E00-60D4-49E4-9305-C27896485BCC}" name="Column7442"/>
    <tableColumn id="7462" xr3:uid="{C3456788-4CC1-48A9-B240-261805F655DF}" name="Column7443"/>
    <tableColumn id="7463" xr3:uid="{CAE7235D-11E5-43D6-BED1-C0BA4CFCE398}" name="Column7444"/>
    <tableColumn id="7464" xr3:uid="{D337116A-9181-4443-89D4-ADEFC2BFBEA8}" name="Column7445"/>
    <tableColumn id="7465" xr3:uid="{BD2891C7-DFBB-46FE-81CD-9ABA4BA54FD0}" name="Column7446"/>
    <tableColumn id="7466" xr3:uid="{F6F51676-EB8D-41DE-9E50-12B701157F1A}" name="Column7447"/>
    <tableColumn id="7467" xr3:uid="{630122CC-05D2-439E-B2F2-AF65183F5809}" name="Column7448"/>
    <tableColumn id="7468" xr3:uid="{FC75A15F-1DE8-4D0C-914B-E3D7277DE7DE}" name="Column7449"/>
    <tableColumn id="7469" xr3:uid="{8F88B779-C5C7-4165-8225-60A006355FDB}" name="Column7450"/>
    <tableColumn id="7470" xr3:uid="{640B8766-998E-4182-B248-185735BDF41B}" name="Column7451"/>
    <tableColumn id="7471" xr3:uid="{1FD4B506-35D0-43FD-8A89-2041638D9E43}" name="Column7452"/>
    <tableColumn id="7472" xr3:uid="{61C43532-8751-43E2-AFC7-6F0C7F33253F}" name="Column7453"/>
    <tableColumn id="7473" xr3:uid="{1DBD07B5-8DDA-46C2-9F60-0414B600548C}" name="Column7454"/>
    <tableColumn id="7474" xr3:uid="{81C19AD8-F866-4AD4-A574-52EAEE61CDFC}" name="Column7455"/>
    <tableColumn id="7475" xr3:uid="{4023114C-EB4E-4690-9808-F125A51EE271}" name="Column7456"/>
    <tableColumn id="7476" xr3:uid="{92B80ECD-B0B9-4E1B-83D1-303D2DD05C62}" name="Column7457"/>
    <tableColumn id="7477" xr3:uid="{F52238A2-6B8F-492E-9772-37493BB9512B}" name="Column7458"/>
    <tableColumn id="7478" xr3:uid="{7ADCD44D-5FB5-46EE-9001-8CAEEB90BC0E}" name="Column7459"/>
    <tableColumn id="7479" xr3:uid="{DCDC03DA-EBE3-41BC-8178-BCA19470EEC3}" name="Column7460"/>
    <tableColumn id="7480" xr3:uid="{8C777DA7-8A95-4504-854C-B66D6B5D5A1B}" name="Column7461"/>
    <tableColumn id="7481" xr3:uid="{32E5B0E6-5341-444B-9F1B-A29014C69E77}" name="Column7462"/>
    <tableColumn id="7482" xr3:uid="{6251599A-5FB5-44F4-833D-96B3BFBCA0B4}" name="Column7463"/>
    <tableColumn id="7483" xr3:uid="{DF4DA2E4-EFAB-4260-9014-E139E0DC3C51}" name="Column7464"/>
    <tableColumn id="7484" xr3:uid="{BEE745E5-1043-45B8-BDD6-3D5AE10B0FC9}" name="Column7465"/>
    <tableColumn id="7485" xr3:uid="{E68D2932-D6CA-49D3-B071-DAEA47D33B2D}" name="Column7466"/>
    <tableColumn id="7486" xr3:uid="{EAE0FEBE-6322-469D-8EB6-344FBCFA0B08}" name="Column7467"/>
    <tableColumn id="7487" xr3:uid="{B87E8857-A4D8-4716-BF5F-AC3CA58DC826}" name="Column7468"/>
    <tableColumn id="7488" xr3:uid="{18CED414-8FB7-4686-BF2A-E0900B4274ED}" name="Column7469"/>
    <tableColumn id="7489" xr3:uid="{89DA6063-05D9-4BB3-A5E1-2C57E8B472F1}" name="Column7470"/>
    <tableColumn id="7490" xr3:uid="{32C0615A-620F-41E1-83CA-F7E70C1D8002}" name="Column7471"/>
    <tableColumn id="7491" xr3:uid="{C6E3760F-E90C-4E63-92F9-F5166B6BB431}" name="Column7472"/>
    <tableColumn id="7492" xr3:uid="{AD4A3AF1-80A3-4F23-85E3-156BF453B0F4}" name="Column7473"/>
    <tableColumn id="7493" xr3:uid="{43D17820-3ED4-45CB-A2A7-A8D1F155BECE}" name="Column7474"/>
    <tableColumn id="7494" xr3:uid="{65417C54-2656-4C8D-932F-BAD407223832}" name="Column7475"/>
    <tableColumn id="7495" xr3:uid="{8B795433-8E5F-4007-8FA1-330301468700}" name="Column7476"/>
    <tableColumn id="7496" xr3:uid="{ADE4152C-DC8B-4EEF-8AFD-9919D366481D}" name="Column7477"/>
    <tableColumn id="7497" xr3:uid="{67B08D28-C882-480A-BF4C-C0BC75076EB5}" name="Column7478"/>
    <tableColumn id="7498" xr3:uid="{2767FAFB-3919-4F71-A3C0-8BD1C35781FA}" name="Column7479"/>
    <tableColumn id="7499" xr3:uid="{0022CC11-3E11-4547-9442-A765BAC9C51F}" name="Column7480"/>
    <tableColumn id="7500" xr3:uid="{CE46F0FB-F42D-49A5-8ECE-4C28FC025212}" name="Column7481"/>
    <tableColumn id="7501" xr3:uid="{095254B4-94BF-43F1-A9E1-1502EB1F54E4}" name="Column7482"/>
    <tableColumn id="7502" xr3:uid="{08BAB9D0-3DF7-4CCD-B01C-7B8525D9A789}" name="Column7483"/>
    <tableColumn id="7503" xr3:uid="{B2CF6413-5520-4A76-9ADF-05D890099180}" name="Column7484"/>
    <tableColumn id="7504" xr3:uid="{21472007-5F3F-4D23-9964-B54A46571E5F}" name="Column7485"/>
    <tableColumn id="7505" xr3:uid="{159DAD4D-AA4C-4538-A423-8C0CA993DC77}" name="Column7486"/>
    <tableColumn id="7506" xr3:uid="{95C6D3B3-EDE1-43BE-919F-217A457B1779}" name="Column7487"/>
    <tableColumn id="7507" xr3:uid="{BE68CFA2-D4EC-4C82-B2A0-E8FC918628A5}" name="Column7488"/>
    <tableColumn id="7508" xr3:uid="{A43C8FEE-1C4A-4CCB-AA9B-796F0B40240D}" name="Column7489"/>
    <tableColumn id="7509" xr3:uid="{20C9F846-D89E-4377-90B1-46112F776288}" name="Column7490"/>
    <tableColumn id="7510" xr3:uid="{998CFAF2-B24D-4ECD-9B6F-75FA43809FB4}" name="Column7491"/>
    <tableColumn id="7511" xr3:uid="{C1FA25D3-E3DC-494D-9195-1D246F45A9A9}" name="Column7492"/>
    <tableColumn id="7512" xr3:uid="{5444A1A2-CED0-4F43-8BCF-95980BC6DA26}" name="Column7493"/>
    <tableColumn id="7513" xr3:uid="{51DEFDFE-4505-4476-AF2F-348AE6590831}" name="Column7494"/>
    <tableColumn id="7514" xr3:uid="{AE916B37-435A-4078-994D-669FAC367851}" name="Column7495"/>
    <tableColumn id="7515" xr3:uid="{829BF7FC-B6EE-4335-B327-54BF7EC2CA2F}" name="Column7496"/>
    <tableColumn id="7516" xr3:uid="{4ACEB514-937C-4F62-AD5E-FF4951D0A44F}" name="Column7497"/>
    <tableColumn id="7517" xr3:uid="{BE1279C5-A948-42F5-964B-C28C0EEC27F8}" name="Column7498"/>
    <tableColumn id="7518" xr3:uid="{885DA04C-882C-45F4-9353-33C51E2B0AA5}" name="Column7499"/>
    <tableColumn id="7519" xr3:uid="{3A7F1EEC-C3DE-4B79-ACDF-DFAD35DE9684}" name="Column7500"/>
    <tableColumn id="7520" xr3:uid="{24DE0101-BCC5-4C1C-858A-9DA7350CB905}" name="Column7501"/>
    <tableColumn id="7521" xr3:uid="{A3A9A25A-3F57-4788-B15D-35905B8197EA}" name="Column7502"/>
    <tableColumn id="7522" xr3:uid="{4DA58982-5742-4155-8C47-19B843E17B70}" name="Column7503"/>
    <tableColumn id="7523" xr3:uid="{6FEAF2D0-9F64-408C-808B-FF8D7BE7F18F}" name="Column7504"/>
    <tableColumn id="7524" xr3:uid="{2717A649-6DEB-42D9-8119-E35131DE43E9}" name="Column7505"/>
    <tableColumn id="7525" xr3:uid="{87647349-6332-4FF7-A1C4-8CF57BC56175}" name="Column7506"/>
    <tableColumn id="7526" xr3:uid="{1F515E7F-4DD9-47E0-A259-D155A7A932F6}" name="Column7507"/>
    <tableColumn id="7527" xr3:uid="{80B407A6-F622-4113-A1D2-37BDF9D4A90C}" name="Column7508"/>
    <tableColumn id="7528" xr3:uid="{99844EC7-31F5-4133-A99B-5825AEF77E2E}" name="Column7509"/>
    <tableColumn id="7529" xr3:uid="{98BCA35A-CBE0-4494-AA32-7E6FCB25B432}" name="Column7510"/>
    <tableColumn id="7530" xr3:uid="{D3A8BFDB-B4C6-4DEC-939E-943441D7C80F}" name="Column7511"/>
    <tableColumn id="7531" xr3:uid="{7867B892-D4CA-485D-9DB5-876F988CC00C}" name="Column7512"/>
    <tableColumn id="7532" xr3:uid="{0E968790-A73A-496E-8719-2F12C05C9062}" name="Column7513"/>
    <tableColumn id="7533" xr3:uid="{29D1A432-92BB-4ECC-A3D7-30F6C33B71AD}" name="Column7514"/>
    <tableColumn id="7534" xr3:uid="{3EEB9BB2-0000-411B-BF00-949D07EC4F3A}" name="Column7515"/>
    <tableColumn id="7535" xr3:uid="{130F9B31-C9A2-4B04-B56C-2B254DE5F8CA}" name="Column7516"/>
    <tableColumn id="7536" xr3:uid="{54620315-BC35-4A03-BC2B-34252FD74367}" name="Column7517"/>
    <tableColumn id="7537" xr3:uid="{FBB9E5E3-608D-48E8-A7CF-240F0E97F005}" name="Column7518"/>
    <tableColumn id="7538" xr3:uid="{CDCAB018-D128-4EB5-8067-988CD052C763}" name="Column7519"/>
    <tableColumn id="7539" xr3:uid="{5D739708-EBC1-46B2-A3A1-3EC6D1F993AB}" name="Column7520"/>
    <tableColumn id="7540" xr3:uid="{D44016C4-158D-48F7-A6E2-DD9213A8C0CD}" name="Column7521"/>
    <tableColumn id="7541" xr3:uid="{9A45DEC5-5AB7-444A-839A-DA59729A32E4}" name="Column7522"/>
    <tableColumn id="7542" xr3:uid="{8489E097-F219-4046-B30C-50F03A56EDF4}" name="Column7523"/>
    <tableColumn id="7543" xr3:uid="{5AC012E7-0471-435B-B330-4AEC255A9E14}" name="Column7524"/>
    <tableColumn id="7544" xr3:uid="{0F522F0D-1F8A-4C22-AB3B-537C5E5977DB}" name="Column7525"/>
    <tableColumn id="7545" xr3:uid="{2BA213FF-DF3A-4646-98DC-1D7F09AA3F58}" name="Column7526"/>
    <tableColumn id="7546" xr3:uid="{77D93E35-E45C-4211-A1E5-EBCC58CDFB54}" name="Column7527"/>
    <tableColumn id="7547" xr3:uid="{55531C72-AB7E-420E-8632-0C74FC3A20D1}" name="Column7528"/>
    <tableColumn id="7548" xr3:uid="{E4A69094-5EED-4665-8FB9-43DFDF60AF2E}" name="Column7529"/>
    <tableColumn id="7549" xr3:uid="{F895DF27-C659-42A8-90B5-1EF4EE4807D8}" name="Column7530"/>
    <tableColumn id="7550" xr3:uid="{4D473F0A-4C4F-4DC4-AA97-09FCF1206239}" name="Column7531"/>
    <tableColumn id="7551" xr3:uid="{9B2AA803-5823-4990-8AB1-4ED820926EB3}" name="Column7532"/>
    <tableColumn id="7552" xr3:uid="{590FE5CE-0A71-4023-86D9-B26A5A11F46F}" name="Column7533"/>
    <tableColumn id="7553" xr3:uid="{554F9254-7DEE-4667-866F-9F538915CB2A}" name="Column7534"/>
    <tableColumn id="7554" xr3:uid="{AC7127BE-8086-45FF-9D24-D18093722FE6}" name="Column7535"/>
    <tableColumn id="7555" xr3:uid="{7E4DB736-EE6F-407D-B0C0-DE73B942F2D9}" name="Column7536"/>
    <tableColumn id="7556" xr3:uid="{0D5A5096-13F5-4859-B73A-AA55E85B8C70}" name="Column7537"/>
    <tableColumn id="7557" xr3:uid="{63D8D711-DD56-4787-8B95-B61776E9391A}" name="Column7538"/>
    <tableColumn id="7558" xr3:uid="{96C0335C-5207-421C-A60F-45EB445FAD44}" name="Column7539"/>
    <tableColumn id="7559" xr3:uid="{7CF3AEEA-8398-4ED3-B3F4-0D7779336DA0}" name="Column7540"/>
    <tableColumn id="7560" xr3:uid="{C62EE785-F28A-4422-8D57-DF6CFE3C7764}" name="Column7541"/>
    <tableColumn id="7561" xr3:uid="{26785CA1-9478-49A1-A47F-5357BE87D605}" name="Column7542"/>
    <tableColumn id="7562" xr3:uid="{00C0E556-D798-4E37-8E8D-D7701F961B62}" name="Column7543"/>
    <tableColumn id="7563" xr3:uid="{CE3FA9DA-7196-4D14-96AD-B034B19FBE35}" name="Column7544"/>
    <tableColumn id="7564" xr3:uid="{2A25235E-F163-4CED-81D6-D676FA2F5E72}" name="Column7545"/>
    <tableColumn id="7565" xr3:uid="{F164B781-9425-40DD-A897-44D6BD58981C}" name="Column7546"/>
    <tableColumn id="7566" xr3:uid="{86802368-E912-4A32-A185-6D40A1950356}" name="Column7547"/>
    <tableColumn id="7567" xr3:uid="{5286BA84-AC27-4BEF-A046-7E4C1C55F598}" name="Column7548"/>
    <tableColumn id="7568" xr3:uid="{D5A353C2-6D00-426A-B8AC-1B6ADCDF0AF3}" name="Column7549"/>
    <tableColumn id="7569" xr3:uid="{67071D59-7BF1-469F-8456-FA74044A04C3}" name="Column7550"/>
    <tableColumn id="7570" xr3:uid="{08561244-7515-4698-9CF2-310B7331EDA8}" name="Column7551"/>
    <tableColumn id="7571" xr3:uid="{B6159F52-9FEF-46AA-90B5-1942C30502CF}" name="Column7552"/>
    <tableColumn id="7572" xr3:uid="{66E36979-B68C-4B59-9E5E-C1B06BF87721}" name="Column7553"/>
    <tableColumn id="7573" xr3:uid="{FD0DB1BB-816E-46AD-88D9-1D4BCE2A6418}" name="Column7554"/>
    <tableColumn id="7574" xr3:uid="{2CAAB889-64CC-407C-B7BD-84DB0CD81F25}" name="Column7555"/>
    <tableColumn id="7575" xr3:uid="{A23A797E-521A-4FD0-A4FC-7653586CB532}" name="Column7556"/>
    <tableColumn id="7576" xr3:uid="{D4CBB7CB-4B6D-4FF0-837C-476505DC2EC5}" name="Column7557"/>
    <tableColumn id="7577" xr3:uid="{2F88D136-7A1E-42F1-BFC2-BC8BCBFD5E85}" name="Column7558"/>
    <tableColumn id="7578" xr3:uid="{882E794D-F68D-44D9-B2FB-937F3EE0AA02}" name="Column7559"/>
    <tableColumn id="7579" xr3:uid="{7416B7ED-3118-4382-B01A-4B898774040E}" name="Column7560"/>
    <tableColumn id="7580" xr3:uid="{D734417C-0495-498A-83DA-30081B410612}" name="Column7561"/>
    <tableColumn id="7581" xr3:uid="{D2CF96C3-885C-42D1-8E16-A818E2026CA0}" name="Column7562"/>
    <tableColumn id="7582" xr3:uid="{68FB31F6-5073-4167-A2A2-36E38476958E}" name="Column7563"/>
    <tableColumn id="7583" xr3:uid="{96FCC720-CA55-4B2C-834F-BBC1D1B8B14C}" name="Column7564"/>
    <tableColumn id="7584" xr3:uid="{9D3A2778-F1EF-4A17-A7F4-FE18D02088FB}" name="Column7565"/>
    <tableColumn id="7585" xr3:uid="{CD299EC2-51AD-4CFA-A071-101093095F7D}" name="Column7566"/>
    <tableColumn id="7586" xr3:uid="{955F3FEF-AEF9-415D-958F-312BAA20B569}" name="Column7567"/>
    <tableColumn id="7587" xr3:uid="{6C1B67ED-6470-4231-8986-617C67A340D1}" name="Column7568"/>
    <tableColumn id="7588" xr3:uid="{B66B3AD5-9420-4FF0-B1C2-323D59C65ECB}" name="Column7569"/>
    <tableColumn id="7589" xr3:uid="{FD46690E-D579-4543-BE28-12B0A0E180F7}" name="Column7570"/>
    <tableColumn id="7590" xr3:uid="{5D674F55-8DB2-4121-B703-CA42B8FD326A}" name="Column7571"/>
    <tableColumn id="7591" xr3:uid="{B9C04F8B-04FA-43DF-A9C8-9D66C5D83C16}" name="Column7572"/>
    <tableColumn id="7592" xr3:uid="{AD501B71-5317-430A-BAB4-2CB402945448}" name="Column7573"/>
    <tableColumn id="7593" xr3:uid="{BE46EA7D-0863-4307-ACB8-8022C3992C8E}" name="Column7574"/>
    <tableColumn id="7594" xr3:uid="{5CFA0512-EA75-4F8D-ACA7-BC900086B7EC}" name="Column7575"/>
    <tableColumn id="7595" xr3:uid="{91A5EE85-384A-4772-8FC4-F2FDF4A45921}" name="Column7576"/>
    <tableColumn id="7596" xr3:uid="{74EE413D-82EF-499B-B953-3CD18AE72C8A}" name="Column7577"/>
    <tableColumn id="7597" xr3:uid="{A672F193-C4C1-48EB-AC08-4C2F639C295E}" name="Column7578"/>
    <tableColumn id="7598" xr3:uid="{1C9B60D7-CB44-4E2A-8B23-62899320B5BE}" name="Column7579"/>
    <tableColumn id="7599" xr3:uid="{5B745A79-3373-4E85-BF80-E9B87EA3B1E7}" name="Column7580"/>
    <tableColumn id="7600" xr3:uid="{56A42034-B525-4A93-AC1C-92BE452B7938}" name="Column7581"/>
    <tableColumn id="7601" xr3:uid="{EB9282A4-7DDC-43B1-A72C-28BE3C345D09}" name="Column7582"/>
    <tableColumn id="7602" xr3:uid="{48CE8B08-1DC4-4BE9-8EFB-47339EFBDB52}" name="Column7583"/>
    <tableColumn id="7603" xr3:uid="{C58B53C6-FE87-48F8-86E0-461DCA423C91}" name="Column7584"/>
    <tableColumn id="7604" xr3:uid="{0A5BEE2B-916F-40AB-96C1-64574B64F322}" name="Column7585"/>
    <tableColumn id="7605" xr3:uid="{FB195220-F2FB-40E7-878E-0D404ED1FA9C}" name="Column7586"/>
    <tableColumn id="7606" xr3:uid="{5FA97B1F-2DB5-4BBB-8D92-89F6F328530B}" name="Column7587"/>
    <tableColumn id="7607" xr3:uid="{95682935-8A53-4B5E-B0BA-EABCE0F8E7FA}" name="Column7588"/>
    <tableColumn id="7608" xr3:uid="{2CC7E8FC-D2A4-4996-8B84-C2D463D4EEB6}" name="Column7589"/>
    <tableColumn id="7609" xr3:uid="{684C7A2C-5A52-48F3-AEB2-A1B4C464D4E2}" name="Column7590"/>
    <tableColumn id="7610" xr3:uid="{9E2244F9-29E9-424B-845E-7576D3B63B14}" name="Column7591"/>
    <tableColumn id="7611" xr3:uid="{4E68794A-9C96-4898-BBDF-28B81F8C73A5}" name="Column7592"/>
    <tableColumn id="7612" xr3:uid="{0361AA61-1835-4F64-B5F6-D0B576F259AC}" name="Column7593"/>
    <tableColumn id="7613" xr3:uid="{40F9EA7D-B4EA-4EE6-B1D4-469F961CFAD5}" name="Column7594"/>
    <tableColumn id="7614" xr3:uid="{ECDEB258-E733-479C-A327-12AB89395574}" name="Column7595"/>
    <tableColumn id="7615" xr3:uid="{8C2C8FD8-5FBF-4D1A-AABE-2A607669BEB7}" name="Column7596"/>
    <tableColumn id="7616" xr3:uid="{5AC6011A-640D-4F7D-A8D3-2D42F62A01D4}" name="Column7597"/>
    <tableColumn id="7617" xr3:uid="{CA793F43-6E3A-454E-BA7D-F538B7B5FB1F}" name="Column7598"/>
    <tableColumn id="7618" xr3:uid="{211F9796-95CA-405F-A7A2-877E94C77515}" name="Column7599"/>
    <tableColumn id="7619" xr3:uid="{4346FDDF-702B-4E62-8DD0-C11594C6C082}" name="Column7600"/>
    <tableColumn id="7620" xr3:uid="{3FA687AE-9176-41AA-8762-B8CBA484B6A8}" name="Column7601"/>
    <tableColumn id="7621" xr3:uid="{93517BB1-E5BB-450B-AF2E-D86580AAB2CD}" name="Column7602"/>
    <tableColumn id="7622" xr3:uid="{29D8DFD9-192D-46CD-870F-DB7DD048BFB1}" name="Column7603"/>
    <tableColumn id="7623" xr3:uid="{A365968D-B72D-4B79-85B3-5A0758EB6127}" name="Column7604"/>
    <tableColumn id="7624" xr3:uid="{FA813ED6-088A-4F4C-8D60-4BEBD427B3F4}" name="Column7605"/>
    <tableColumn id="7625" xr3:uid="{E32C72F2-425C-406A-81D2-3545C8756326}" name="Column7606"/>
    <tableColumn id="7626" xr3:uid="{AE45AE07-EC44-4216-8F95-218FC57AB0BC}" name="Column7607"/>
    <tableColumn id="7627" xr3:uid="{AE6AE28D-D909-40C2-BD28-1C85DF402084}" name="Column7608"/>
    <tableColumn id="7628" xr3:uid="{6612F5DC-B209-4496-B7AE-007D83DDAFA5}" name="Column7609"/>
    <tableColumn id="7629" xr3:uid="{244B38C0-6028-4CF5-9CD5-EDBCD3743631}" name="Column7610"/>
    <tableColumn id="7630" xr3:uid="{4D506831-2F05-418E-AC01-E7B0BD596BE4}" name="Column7611"/>
    <tableColumn id="7631" xr3:uid="{8E18BAA4-FE3E-4EA1-B747-4A672BF758F1}" name="Column7612"/>
    <tableColumn id="7632" xr3:uid="{3630DA94-E14C-48E0-84BD-4F70879CF9B9}" name="Column7613"/>
    <tableColumn id="7633" xr3:uid="{9B4DC4B5-6CCC-4F1C-8F89-2C8A7FBE4315}" name="Column7614"/>
    <tableColumn id="7634" xr3:uid="{084C223E-B558-428A-A8F1-75C12874A1EB}" name="Column7615"/>
    <tableColumn id="7635" xr3:uid="{35D28B97-22D7-4D6D-93A4-1784C87F298A}" name="Column7616"/>
    <tableColumn id="7636" xr3:uid="{6589509F-1B79-4792-9385-E1B3C83825DC}" name="Column7617"/>
    <tableColumn id="7637" xr3:uid="{3E69B1C7-0B34-4AA9-A7B3-2785A624EBF7}" name="Column7618"/>
    <tableColumn id="7638" xr3:uid="{5B6984B3-B400-48DE-9395-EDC0C2841FA7}" name="Column7619"/>
    <tableColumn id="7639" xr3:uid="{89A08694-6679-47BD-90AE-D2A429BC4A64}" name="Column7620"/>
    <tableColumn id="7640" xr3:uid="{3B2B5200-AB17-4994-9175-3A420769242F}" name="Column7621"/>
    <tableColumn id="7641" xr3:uid="{951E8C5B-503E-4268-B987-E233C6DF3A15}" name="Column7622"/>
    <tableColumn id="7642" xr3:uid="{AC09203A-E5BA-4C5C-8A8E-ECDEA3680462}" name="Column7623"/>
    <tableColumn id="7643" xr3:uid="{E5B54399-9BAB-4CD2-8898-35FB631DCF83}" name="Column7624"/>
    <tableColumn id="7644" xr3:uid="{64609A59-2BA6-43DC-A71A-CA27718384A0}" name="Column7625"/>
    <tableColumn id="7645" xr3:uid="{44D9586C-6E97-4A06-BB0B-B57A3C49AE5B}" name="Column7626"/>
    <tableColumn id="7646" xr3:uid="{D9CEB931-2466-43F1-B12B-C0B3F395A28F}" name="Column7627"/>
    <tableColumn id="7647" xr3:uid="{D40FD09D-F695-42A9-BFCE-5C5692D2B9EB}" name="Column7628"/>
    <tableColumn id="7648" xr3:uid="{E00B9005-AD28-4EA8-84B7-74168533A526}" name="Column7629"/>
    <tableColumn id="7649" xr3:uid="{9F259243-1D5D-4323-9121-AADC811B1DEA}" name="Column7630"/>
    <tableColumn id="7650" xr3:uid="{34126643-654C-4BC5-83C2-C0F40FF604F2}" name="Column7631"/>
    <tableColumn id="7651" xr3:uid="{5E5F8131-6DCF-46B0-964F-D24CD855F8D7}" name="Column7632"/>
    <tableColumn id="7652" xr3:uid="{E4010C81-E671-44A1-9B6C-82A052D4FEC0}" name="Column7633"/>
    <tableColumn id="7653" xr3:uid="{B6E0C953-F22C-46F2-86E8-ADD4A67BB7A9}" name="Column7634"/>
    <tableColumn id="7654" xr3:uid="{965AA406-7E84-4E66-98ED-E9665746B533}" name="Column7635"/>
    <tableColumn id="7655" xr3:uid="{3381B75A-B5DF-49E6-8B30-8AC1B49A026E}" name="Column7636"/>
    <tableColumn id="7656" xr3:uid="{28332A62-D3D6-4A84-BBF6-3CC807253349}" name="Column7637"/>
    <tableColumn id="7657" xr3:uid="{4D860615-7405-4B59-A768-891F00D5467F}" name="Column7638"/>
    <tableColumn id="7658" xr3:uid="{0A0EE91C-7FEF-4606-9DC9-004EEB756D1F}" name="Column7639"/>
    <tableColumn id="7659" xr3:uid="{2A97C8EF-43D0-4072-A08C-5E77440352B7}" name="Column7640"/>
    <tableColumn id="7660" xr3:uid="{656C2367-54FD-48E4-8BCF-4AABD79A305F}" name="Column7641"/>
    <tableColumn id="7661" xr3:uid="{E9924DD8-044E-4C27-BADF-9C5B99BA7E0B}" name="Column7642"/>
    <tableColumn id="7662" xr3:uid="{00F5E73E-5AC4-4230-8421-63EFC6BC6262}" name="Column7643"/>
    <tableColumn id="7663" xr3:uid="{80999E4B-BE8C-411E-BB53-8518FEEB0EE5}" name="Column7644"/>
    <tableColumn id="7664" xr3:uid="{D1D55A2A-A0E3-4645-A7FB-5167627E21F8}" name="Column7645"/>
    <tableColumn id="7665" xr3:uid="{EFAC39CD-694C-457D-8A66-538FD6C286E0}" name="Column7646"/>
    <tableColumn id="7666" xr3:uid="{BBDF3D3E-FE15-4CB1-892A-A8B31645FE88}" name="Column7647"/>
    <tableColumn id="7667" xr3:uid="{A6F3ADCD-1F31-4B94-84D9-029699EECD23}" name="Column7648"/>
    <tableColumn id="7668" xr3:uid="{E8C84077-75C2-4678-8AB1-9E03EC078628}" name="Column7649"/>
    <tableColumn id="7669" xr3:uid="{CED66236-0C0E-4EBE-8412-0C0840489531}" name="Column7650"/>
    <tableColumn id="7670" xr3:uid="{0BBA2E7B-7F93-4DBF-B340-3C2995CC15CA}" name="Column7651"/>
    <tableColumn id="7671" xr3:uid="{4C596FB5-D942-42D6-98FE-B2DBAB3D889A}" name="Column7652"/>
    <tableColumn id="7672" xr3:uid="{06297194-6ABC-45AC-A802-C97391A8FC4B}" name="Column7653"/>
    <tableColumn id="7673" xr3:uid="{39373C1F-4361-4470-8F68-AAC1ED0C2980}" name="Column7654"/>
    <tableColumn id="7674" xr3:uid="{37AED052-C8E6-4C78-8C9A-2A07175516E4}" name="Column7655"/>
    <tableColumn id="7675" xr3:uid="{4B30FAC4-9D5D-4945-8D83-7B718F6717C8}" name="Column7656"/>
    <tableColumn id="7676" xr3:uid="{42150B88-C30C-4018-B22A-7F09C04D3D1D}" name="Column7657"/>
    <tableColumn id="7677" xr3:uid="{DC056A93-D8A9-4080-BD87-23420789C591}" name="Column7658"/>
    <tableColumn id="7678" xr3:uid="{0AB61FFD-86D5-442F-833A-56A9E8B6063C}" name="Column7659"/>
    <tableColumn id="7679" xr3:uid="{81DFBEC8-3045-453D-A848-CD7AC03776DB}" name="Column7660"/>
    <tableColumn id="7680" xr3:uid="{FD6FCBF8-FFC2-4753-B7FB-601BDE5A371B}" name="Column7661"/>
    <tableColumn id="7681" xr3:uid="{76D209AE-431D-4C3F-BE5D-C311956B0675}" name="Column7662"/>
    <tableColumn id="7682" xr3:uid="{6D328804-7343-40F1-9D70-302F00B134FE}" name="Column7663"/>
    <tableColumn id="7683" xr3:uid="{CB92FACA-DF54-4922-A566-1F25D93C6E82}" name="Column7664"/>
    <tableColumn id="7684" xr3:uid="{4B47D101-8CD5-4275-8576-228783A370BC}" name="Column7665"/>
    <tableColumn id="7685" xr3:uid="{79B74F8F-960F-4F79-809C-E166CFF0DE2A}" name="Column7666"/>
    <tableColumn id="7686" xr3:uid="{E7AF1E3E-7CD4-4E86-A52A-F8D321CB3604}" name="Column7667"/>
    <tableColumn id="7687" xr3:uid="{3691AC6F-AA00-44F5-AF73-8292EBA1D653}" name="Column7668"/>
    <tableColumn id="7688" xr3:uid="{1D8E168D-0DC6-4FEC-91DE-2C6F0D0FB41A}" name="Column7669"/>
    <tableColumn id="7689" xr3:uid="{DBB7AE4F-DC51-4F75-917D-35CD0B841831}" name="Column7670"/>
    <tableColumn id="7690" xr3:uid="{0FD0E0F5-9EEF-4005-BA69-0A08E1A3FA1B}" name="Column7671"/>
    <tableColumn id="7691" xr3:uid="{DF8FA2B3-5201-4F2B-B7C1-2EAE64AACDA8}" name="Column7672"/>
    <tableColumn id="7692" xr3:uid="{666FD256-7633-4731-8756-E9A21A2D0568}" name="Column7673"/>
    <tableColumn id="7693" xr3:uid="{A1D19B2A-1767-4B8A-9CDA-4D7B462F8253}" name="Column7674"/>
    <tableColumn id="7694" xr3:uid="{5A9A3A4C-E35C-49AD-AFA4-472710D5C26B}" name="Column7675"/>
    <tableColumn id="7695" xr3:uid="{CE710EBE-F76D-4D39-990C-81381FEDB5C2}" name="Column7676"/>
    <tableColumn id="7696" xr3:uid="{D4AD23D3-B859-49D1-9106-A4A1C1E0C482}" name="Column7677"/>
    <tableColumn id="7697" xr3:uid="{40DDD26F-5A3E-4181-8D81-893A78CCA3F4}" name="Column7678"/>
    <tableColumn id="7698" xr3:uid="{9A5BFC07-EBBA-4626-83EE-02050C3A39C7}" name="Column7679"/>
    <tableColumn id="7699" xr3:uid="{BE474C62-074C-49F9-A102-B6E00178A4BD}" name="Column7680"/>
    <tableColumn id="7700" xr3:uid="{5AD3BAB4-DD51-4FB8-AA5C-6F38973F8020}" name="Column7681"/>
    <tableColumn id="7701" xr3:uid="{9B4213E0-F1C5-4B34-B9D0-0C22305721AE}" name="Column7682"/>
    <tableColumn id="7702" xr3:uid="{4394DE22-E186-4EA5-BA1D-81A34A1CB065}" name="Column7683"/>
    <tableColumn id="7703" xr3:uid="{AE61FF05-39FE-403F-AB5E-C6A453A8E3A8}" name="Column7684"/>
    <tableColumn id="7704" xr3:uid="{B4110782-F283-4BAC-BA50-99A42961438E}" name="Column7685"/>
    <tableColumn id="7705" xr3:uid="{8D7FF559-8061-4496-B749-49C60C0AB151}" name="Column7686"/>
    <tableColumn id="7706" xr3:uid="{E0368F3A-2FFD-4988-9B99-108B35AB308E}" name="Column7687"/>
    <tableColumn id="7707" xr3:uid="{1E3EB6C6-D0F8-4630-8B47-58D8083F7BFF}" name="Column7688"/>
    <tableColumn id="7708" xr3:uid="{BEDDC23C-760B-463D-9764-1DC9052A0512}" name="Column7689"/>
    <tableColumn id="7709" xr3:uid="{A4230890-35A0-4964-A5C9-50FCA545EF75}" name="Column7690"/>
    <tableColumn id="7710" xr3:uid="{D7F5F71E-0757-40D6-8249-9AF78E583BD7}" name="Column7691"/>
    <tableColumn id="7711" xr3:uid="{E897712E-70FA-4B14-B836-3DD0B79D9955}" name="Column7692"/>
    <tableColumn id="7712" xr3:uid="{A1AF7C7C-90A8-4932-B654-DA66E733E75C}" name="Column7693"/>
    <tableColumn id="7713" xr3:uid="{C61C6891-0C79-43F5-9DCE-A802D0C37E96}" name="Column7694"/>
    <tableColumn id="7714" xr3:uid="{0C5C409D-CCDD-4DB5-8A84-B7BADFEEE466}" name="Column7695"/>
    <tableColumn id="7715" xr3:uid="{DB23E508-7034-470C-94D2-885509114AF8}" name="Column7696"/>
    <tableColumn id="7716" xr3:uid="{B739A1BB-6AEB-4F6E-B37B-1A2F1535894C}" name="Column7697"/>
    <tableColumn id="7717" xr3:uid="{3FE56599-1A4A-4925-B7D1-361A157DDE89}" name="Column7698"/>
    <tableColumn id="7718" xr3:uid="{5BF68406-03CE-4B91-BF16-6E8021622B06}" name="Column7699"/>
    <tableColumn id="7719" xr3:uid="{60615425-B5E8-4151-AEC0-91CD3D65672D}" name="Column7700"/>
    <tableColumn id="7720" xr3:uid="{4213F1FD-91A8-452E-A41D-E659AD030595}" name="Column7701"/>
    <tableColumn id="7721" xr3:uid="{6FF1BB41-405D-4D44-825F-D1957B2A5D3F}" name="Column7702"/>
    <tableColumn id="7722" xr3:uid="{DEBFBAD4-9749-4A91-8B2B-52CBD08CA0C3}" name="Column7703"/>
    <tableColumn id="7723" xr3:uid="{C9EDABF9-C9E8-41D4-BBA3-54882CDFF925}" name="Column7704"/>
    <tableColumn id="7724" xr3:uid="{45C4B76A-F773-437B-93FD-0249DC005FB0}" name="Column7705"/>
    <tableColumn id="7725" xr3:uid="{1AA373B0-43F0-4413-9F0F-EC382DFBBD65}" name="Column7706"/>
    <tableColumn id="7726" xr3:uid="{EEEDA532-9029-4BEE-BF12-E8930EF2116B}" name="Column7707"/>
    <tableColumn id="7727" xr3:uid="{3CF64493-7F2C-4B51-B60F-A7F0D0FD63A9}" name="Column7708"/>
    <tableColumn id="7728" xr3:uid="{D0773EF0-AF76-461C-B823-F4B98EC5158A}" name="Column7709"/>
    <tableColumn id="7729" xr3:uid="{5D5648E2-F49F-4A0C-A1F0-1EDE858720ED}" name="Column7710"/>
    <tableColumn id="7730" xr3:uid="{F4093527-B7F2-4689-96E3-CD3285915A22}" name="Column7711"/>
    <tableColumn id="7731" xr3:uid="{DBF60775-C37C-4E20-AEC2-AE2E62EF323D}" name="Column7712"/>
    <tableColumn id="7732" xr3:uid="{7EC0B260-ACFB-43EF-BFD9-0538EA134714}" name="Column7713"/>
    <tableColumn id="7733" xr3:uid="{0C27FE37-1CD4-475A-BB1E-229030793971}" name="Column7714"/>
    <tableColumn id="7734" xr3:uid="{1701B5E9-6183-44E9-B9E8-03FC613BF3B9}" name="Column7715"/>
    <tableColumn id="7735" xr3:uid="{E8BFBDF8-FB9A-482A-A553-EC9DF2FB5464}" name="Column7716"/>
    <tableColumn id="7736" xr3:uid="{79A1739E-47F9-4BBB-A211-1D4DB0DD9EDD}" name="Column7717"/>
    <tableColumn id="7737" xr3:uid="{F1D6D513-F93F-4071-B5FA-C0ABDC49B99F}" name="Column7718"/>
    <tableColumn id="7738" xr3:uid="{258A49D1-0FB6-4AD5-8668-E8672C448964}" name="Column7719"/>
    <tableColumn id="7739" xr3:uid="{5A40A6FE-821C-4F0C-886E-C113A96C9B61}" name="Column7720"/>
    <tableColumn id="7740" xr3:uid="{C7FBA4BA-A5D3-4A4D-823C-BD529E3AEA74}" name="Column7721"/>
    <tableColumn id="7741" xr3:uid="{0DDB89B6-C6D7-4794-BD44-6176EC5C4530}" name="Column7722"/>
    <tableColumn id="7742" xr3:uid="{7477A7B1-62E4-4613-B0B3-1F0F092C68B0}" name="Column7723"/>
    <tableColumn id="7743" xr3:uid="{6C7340CF-FF0F-4DE1-95B0-D3228E97A2F5}" name="Column7724"/>
    <tableColumn id="7744" xr3:uid="{8507D925-CD5B-43F9-87C6-C55154CEB426}" name="Column7725"/>
    <tableColumn id="7745" xr3:uid="{5362D606-5F5E-4BA5-AE83-9D15218A716F}" name="Column7726"/>
    <tableColumn id="7746" xr3:uid="{C174D969-AE3B-4DB1-B182-417B342B4E81}" name="Column7727"/>
    <tableColumn id="7747" xr3:uid="{A985BBF8-C061-42B0-B2EC-BEA228A6F07D}" name="Column7728"/>
    <tableColumn id="7748" xr3:uid="{DC216681-BA6A-4C3E-A6F3-66985F976186}" name="Column7729"/>
    <tableColumn id="7749" xr3:uid="{F3EA517E-E16E-4CCE-A03B-0CBEA7330AFF}" name="Column7730"/>
    <tableColumn id="7750" xr3:uid="{AD086531-C3AA-4DC3-B558-2B58FF95036F}" name="Column7731"/>
    <tableColumn id="7751" xr3:uid="{A184453C-DB95-4E19-B10A-D7489ACCCD68}" name="Column7732"/>
    <tableColumn id="7752" xr3:uid="{05CE0BA9-E582-4150-8367-E834B47CCCE6}" name="Column7733"/>
    <tableColumn id="7753" xr3:uid="{452C9214-0ABE-48C4-BA97-31F7BF9FC03A}" name="Column7734"/>
    <tableColumn id="7754" xr3:uid="{8F5A7F1F-7F92-43C8-ADF8-EE594313CDC5}" name="Column7735"/>
    <tableColumn id="7755" xr3:uid="{50F10748-2A5C-4F90-A35E-E2D35D607F48}" name="Column7736"/>
    <tableColumn id="7756" xr3:uid="{87E0A8C5-C331-48CE-BD31-4E1FF8126E43}" name="Column7737"/>
    <tableColumn id="7757" xr3:uid="{26B6B40F-D726-4BA3-8D49-AB743F2DB531}" name="Column7738"/>
    <tableColumn id="7758" xr3:uid="{1CDC5E10-F827-493A-9269-61978D5FA907}" name="Column7739"/>
    <tableColumn id="7759" xr3:uid="{05B181CB-8A29-496C-B852-EB8CEC178A88}" name="Column7740"/>
    <tableColumn id="7760" xr3:uid="{659A915C-C8A8-49E1-BD51-762BE980B29B}" name="Column7741"/>
    <tableColumn id="7761" xr3:uid="{A96AAE74-F7DC-4CA7-A7E0-EA77A50C2111}" name="Column7742"/>
    <tableColumn id="7762" xr3:uid="{FE17DA30-2129-4778-AD3D-8718B0B92552}" name="Column7743"/>
    <tableColumn id="7763" xr3:uid="{2531DE07-BF4F-413F-AC2E-36E26D10EE32}" name="Column7744"/>
    <tableColumn id="7764" xr3:uid="{162A8C1C-09F5-4498-81C5-5C151786C3CD}" name="Column7745"/>
    <tableColumn id="7765" xr3:uid="{650F7CE8-3B58-4E04-A389-7B4DA57CB8E1}" name="Column7746"/>
    <tableColumn id="7766" xr3:uid="{2B9AA8D5-8AA1-4289-83F0-8C17FF1B41A1}" name="Column7747"/>
    <tableColumn id="7767" xr3:uid="{F69AA0F0-E59F-4D34-9327-6E396CC5D7A7}" name="Column7748"/>
    <tableColumn id="7768" xr3:uid="{62FF8206-03A7-4501-81D7-86ADA8677853}" name="Column7749"/>
    <tableColumn id="7769" xr3:uid="{CA2BF08F-F519-4245-B07B-570C8B47C258}" name="Column7750"/>
    <tableColumn id="7770" xr3:uid="{9381CB1E-92A7-41B5-9144-121020BDFD22}" name="Column7751"/>
    <tableColumn id="7771" xr3:uid="{5AB3DE0E-16AD-4C33-805A-8F7DEF84642B}" name="Column7752"/>
    <tableColumn id="7772" xr3:uid="{7EA3F230-A0A4-477E-9AF6-F89D9595F43A}" name="Column7753"/>
    <tableColumn id="7773" xr3:uid="{3A5E0F5C-E99A-49E9-A1EF-80C1FE1C4307}" name="Column7754"/>
    <tableColumn id="7774" xr3:uid="{1F55E6E6-F106-4BE6-A540-5795172917BA}" name="Column7755"/>
    <tableColumn id="7775" xr3:uid="{94C78699-24B9-4290-8CD6-2DC54FF8FD36}" name="Column7756"/>
    <tableColumn id="7776" xr3:uid="{7FC5BA8E-8948-4FB0-99E4-9DF81E07E29F}" name="Column7757"/>
    <tableColumn id="7777" xr3:uid="{A8227C63-D59B-4F4C-9BCB-33B55B5B3017}" name="Column7758"/>
    <tableColumn id="7778" xr3:uid="{43CE6B28-8DD0-40C1-9B9A-13549DBF86B6}" name="Column7759"/>
    <tableColumn id="7779" xr3:uid="{4D4A93D0-CDE1-420F-A078-C08EEAEFB5BC}" name="Column7760"/>
    <tableColumn id="7780" xr3:uid="{2C29CD08-7DB4-41D6-82E5-225C389A5779}" name="Column7761"/>
    <tableColumn id="7781" xr3:uid="{DF258592-3175-4A2D-915B-BEC54079DE52}" name="Column7762"/>
    <tableColumn id="7782" xr3:uid="{2EAFCA45-01EB-4AE6-9740-6402CB7B8339}" name="Column7763"/>
    <tableColumn id="7783" xr3:uid="{85261BBA-7734-4018-9C49-52992A9A7649}" name="Column7764"/>
    <tableColumn id="7784" xr3:uid="{424DBCC1-98B8-4C1B-B199-38B32E78B616}" name="Column7765"/>
    <tableColumn id="7785" xr3:uid="{DDD30351-C34B-4399-A7E6-522F11F38626}" name="Column7766"/>
    <tableColumn id="7786" xr3:uid="{B7306AF4-9543-4D11-B965-14577723EDBC}" name="Column7767"/>
    <tableColumn id="7787" xr3:uid="{DAA752AA-BEC2-42B9-92F0-E46E349A57AF}" name="Column7768"/>
    <tableColumn id="7788" xr3:uid="{D933B8CF-DA77-4C52-8511-09FFD22FDB3A}" name="Column7769"/>
    <tableColumn id="7789" xr3:uid="{9E5095ED-38D1-4AC3-976A-066DC52FE5A2}" name="Column7770"/>
    <tableColumn id="7790" xr3:uid="{8357EA36-879F-43A9-9CBD-3FCAB3E52923}" name="Column7771"/>
    <tableColumn id="7791" xr3:uid="{275335B5-0199-4508-B65B-4CC208CAFB85}" name="Column7772"/>
    <tableColumn id="7792" xr3:uid="{50224B50-345D-4795-AFC6-FE9CB4B3223D}" name="Column7773"/>
    <tableColumn id="7793" xr3:uid="{3FCD3532-D801-4CF2-AC14-7B5C4C9B8C2C}" name="Column7774"/>
    <tableColumn id="7794" xr3:uid="{FF96FA0F-E072-48FC-B9D9-00A5594C5853}" name="Column7775"/>
    <tableColumn id="7795" xr3:uid="{BF9BE239-5537-4C8C-B7BE-25DB8A573DB5}" name="Column7776"/>
    <tableColumn id="7796" xr3:uid="{629DF32A-9465-4159-912A-879419F657FF}" name="Column7777"/>
    <tableColumn id="7797" xr3:uid="{5A852A77-8AA7-482C-A689-2D891E67875A}" name="Column7778"/>
    <tableColumn id="7798" xr3:uid="{1AA82E61-F94A-44D6-9A34-AAC179CE1B72}" name="Column7779"/>
    <tableColumn id="7799" xr3:uid="{B218A211-9C02-4CBD-9AF2-969DF3F27F53}" name="Column7780"/>
    <tableColumn id="7800" xr3:uid="{55EB4D72-E645-4D98-BA23-D2883E8F732E}" name="Column7781"/>
    <tableColumn id="7801" xr3:uid="{29CE6ACC-35CC-4B42-B2CB-5B7BFF1A5C97}" name="Column7782"/>
    <tableColumn id="7802" xr3:uid="{C6E47F20-027F-4DAD-BED0-57FC6ECE4DBA}" name="Column7783"/>
    <tableColumn id="7803" xr3:uid="{FA38D707-53ED-4803-81B7-CAE42A61D26A}" name="Column7784"/>
    <tableColumn id="7804" xr3:uid="{4914BC09-29AD-48B7-B2E6-BE7185DC75A9}" name="Column7785"/>
    <tableColumn id="7805" xr3:uid="{7C30F749-18B6-4EAB-8C94-0F7508227B27}" name="Column7786"/>
    <tableColumn id="7806" xr3:uid="{C5079196-69EC-4B8B-A7CF-DF28BB1DF8F8}" name="Column7787"/>
    <tableColumn id="7807" xr3:uid="{43B56D5F-C710-4C92-9624-7E4F0D879C2F}" name="Column7788"/>
    <tableColumn id="7808" xr3:uid="{4B447C22-9C6A-40E9-A95E-6151EBAD65BB}" name="Column7789"/>
    <tableColumn id="7809" xr3:uid="{4B408997-F39E-4E1C-BF60-98EAA9CBE4BF}" name="Column7790"/>
    <tableColumn id="7810" xr3:uid="{CC77710A-4576-4A5F-BACD-C99F62D82EC7}" name="Column7791"/>
    <tableColumn id="7811" xr3:uid="{F03257E9-1FAC-45EA-BBDB-33F92E58B58D}" name="Column7792"/>
    <tableColumn id="7812" xr3:uid="{3C9FE3FA-C75F-40EC-B6CB-AA6DFA5F2783}" name="Column7793"/>
    <tableColumn id="7813" xr3:uid="{F766D1BC-452E-4D25-BA3C-CD4A8E5CC7EE}" name="Column7794"/>
    <tableColumn id="7814" xr3:uid="{0EB2DEE6-B47F-4790-A69A-535BE27B46ED}" name="Column7795"/>
    <tableColumn id="7815" xr3:uid="{267C732F-7413-4076-8BC6-7D613D74960B}" name="Column7796"/>
    <tableColumn id="7816" xr3:uid="{7ED07D44-AB76-4BA0-B59E-F7A3E2A46F0D}" name="Column7797"/>
    <tableColumn id="7817" xr3:uid="{2A941314-F102-4503-85E4-474921AB3E90}" name="Column7798"/>
    <tableColumn id="7818" xr3:uid="{77CB2798-B57E-4912-9A56-0A763DDC75ED}" name="Column7799"/>
    <tableColumn id="7819" xr3:uid="{30E5A60B-D915-4826-B998-B2F8AA75BA42}" name="Column7800"/>
    <tableColumn id="7820" xr3:uid="{D0012E5E-AC72-4814-B3B6-AD8CEBB07C33}" name="Column7801"/>
    <tableColumn id="7821" xr3:uid="{36BB9E66-00F9-43B5-BE72-D8A8C7D22B10}" name="Column7802"/>
    <tableColumn id="7822" xr3:uid="{29F028B5-1FCD-4C52-AEE3-6EDA22DD6919}" name="Column7803"/>
    <tableColumn id="7823" xr3:uid="{07A5839E-D723-4358-A954-46B0C6536DC1}" name="Column7804"/>
    <tableColumn id="7824" xr3:uid="{F4274B09-FC5E-4634-B1AB-F060F96D839C}" name="Column7805"/>
    <tableColumn id="7825" xr3:uid="{226C4FC6-13AF-4E1C-B9D8-C9893A3292EB}" name="Column7806"/>
    <tableColumn id="7826" xr3:uid="{AE195B72-AFEC-4E8F-90EA-CB5E817359B2}" name="Column7807"/>
    <tableColumn id="7827" xr3:uid="{BAA19EB1-4EFD-44B3-9584-893F9C8CA3FB}" name="Column7808"/>
    <tableColumn id="7828" xr3:uid="{5C76E556-E0C2-4A30-954E-358CA48E2284}" name="Column7809"/>
    <tableColumn id="7829" xr3:uid="{14CB30CD-7C97-4586-A517-D7E55D8CA2E3}" name="Column7810"/>
    <tableColumn id="7830" xr3:uid="{34320F26-8692-471A-AD7A-8AC1F6EABEA0}" name="Column7811"/>
    <tableColumn id="7831" xr3:uid="{C3CD5462-8CA0-4944-97EC-F39D54CFA5CD}" name="Column7812"/>
    <tableColumn id="7832" xr3:uid="{A3B037E2-231E-4075-8F24-B165F963FD21}" name="Column7813"/>
    <tableColumn id="7833" xr3:uid="{3E6006AE-5F04-45FC-8228-A9A09D9B92ED}" name="Column7814"/>
    <tableColumn id="7834" xr3:uid="{2B21CA50-30A6-4AEE-8E8F-8B562C4D2FED}" name="Column7815"/>
    <tableColumn id="7835" xr3:uid="{5525F828-6374-486F-9A71-404A690C4492}" name="Column7816"/>
    <tableColumn id="7836" xr3:uid="{14390164-29C0-4030-9D1C-687251DEE615}" name="Column7817"/>
    <tableColumn id="7837" xr3:uid="{0865DCAE-5B7B-4135-8E55-06DCC8A2E0A1}" name="Column7818"/>
    <tableColumn id="7838" xr3:uid="{D0841713-F79B-4F3C-8EF4-0D019CDA8B2E}" name="Column7819"/>
    <tableColumn id="7839" xr3:uid="{65A10E04-603A-481D-8B5E-8B1A642CE3DB}" name="Column7820"/>
    <tableColumn id="7840" xr3:uid="{D11085AD-F819-4E18-B5DF-563A18476381}" name="Column7821"/>
    <tableColumn id="7841" xr3:uid="{D55DA232-BF10-4E08-9E4F-440689EE4102}" name="Column7822"/>
    <tableColumn id="7842" xr3:uid="{83967FFF-2BF8-4431-93BF-EF4DAE1570FC}" name="Column7823"/>
    <tableColumn id="7843" xr3:uid="{77BC8E29-1E4A-47EF-933F-9ABF74330A5A}" name="Column7824"/>
    <tableColumn id="7844" xr3:uid="{E10AA11C-D3C4-4999-8B48-E7A5F2CA389C}" name="Column7825"/>
    <tableColumn id="7845" xr3:uid="{6D256C2E-D99A-4187-814F-D43A257F4A65}" name="Column7826"/>
    <tableColumn id="7846" xr3:uid="{A18EDD81-9DE8-4171-9DDB-20330894148D}" name="Column7827"/>
    <tableColumn id="7847" xr3:uid="{D124F401-790C-4ABE-B6B5-680CE514CD2D}" name="Column7828"/>
    <tableColumn id="7848" xr3:uid="{16B5C5E1-B75D-44E9-AE54-5410B8DEB598}" name="Column7829"/>
    <tableColumn id="7849" xr3:uid="{B79AF9E8-CAC6-43AE-BA4F-B75B84330095}" name="Column7830"/>
    <tableColumn id="7850" xr3:uid="{FB4F18DB-E77C-40E7-831C-7B049528B44A}" name="Column7831"/>
    <tableColumn id="7851" xr3:uid="{B70DFA97-CFBD-42ED-B377-D2AE34BDA27F}" name="Column7832"/>
    <tableColumn id="7852" xr3:uid="{7F61219A-5C0F-4CF7-822B-2FA99A082472}" name="Column7833"/>
    <tableColumn id="7853" xr3:uid="{2B75A66E-4C11-44F0-9F22-C82A0C7C8B76}" name="Column7834"/>
    <tableColumn id="7854" xr3:uid="{6FE81049-A63E-4C97-869D-46876E41215F}" name="Column7835"/>
    <tableColumn id="7855" xr3:uid="{F05CC33A-C6F8-43A8-8805-C1D6C230652C}" name="Column7836"/>
    <tableColumn id="7856" xr3:uid="{46648919-2B4B-47C7-A862-808BE4163A11}" name="Column7837"/>
    <tableColumn id="7857" xr3:uid="{416A16D6-CC91-4EF8-AFF5-58432609A07D}" name="Column7838"/>
    <tableColumn id="7858" xr3:uid="{CAD78E32-DC5D-4372-9439-B4B2BC95C1B9}" name="Column7839"/>
    <tableColumn id="7859" xr3:uid="{7704D31B-5A4D-4AF8-9903-620FA3095392}" name="Column7840"/>
    <tableColumn id="7860" xr3:uid="{DD1B0519-99E8-47EB-94D1-C5DEEC63148F}" name="Column7841"/>
    <tableColumn id="7861" xr3:uid="{B37D0A82-C631-4836-840C-E18032224A67}" name="Column7842"/>
    <tableColumn id="7862" xr3:uid="{4CF794AB-29B8-4439-9F82-EAAB3B35DC08}" name="Column7843"/>
    <tableColumn id="7863" xr3:uid="{4EC3488B-09AA-4CB8-8816-20FEE4A47B51}" name="Column7844"/>
    <tableColumn id="7864" xr3:uid="{C7F553E3-1A92-4B02-B6E8-F4B4874B6E6E}" name="Column7845"/>
    <tableColumn id="7865" xr3:uid="{5D467859-7AC9-4D59-99A2-45265E803698}" name="Column7846"/>
    <tableColumn id="7866" xr3:uid="{507BA2F9-437E-422E-95F7-88C031B4F772}" name="Column7847"/>
    <tableColumn id="7867" xr3:uid="{DA13CFDD-19E8-4D4E-8EAC-DB81DEBDAC62}" name="Column7848"/>
    <tableColumn id="7868" xr3:uid="{D116E466-0F93-44A2-AFF4-258712B35FF6}" name="Column7849"/>
    <tableColumn id="7869" xr3:uid="{40E97A72-5DB7-40DA-8C72-765199A08F53}" name="Column7850"/>
    <tableColumn id="7870" xr3:uid="{8AB8FB6B-5A75-4860-8C77-7120A65C1659}" name="Column7851"/>
    <tableColumn id="7871" xr3:uid="{F647DA43-1A67-45A9-9B1A-D629BD18366B}" name="Column7852"/>
    <tableColumn id="7872" xr3:uid="{7C0B0614-6AFD-493B-A778-C5379204440C}" name="Column7853"/>
    <tableColumn id="7873" xr3:uid="{7CE95C53-0AC4-42B0-861E-49DBA0ACDED6}" name="Column7854"/>
    <tableColumn id="7874" xr3:uid="{1B68CDFA-F2B8-4BE0-AE4E-F3D0CCA14D78}" name="Column7855"/>
    <tableColumn id="7875" xr3:uid="{7DEAA5DF-C2D2-4D99-88AE-100BEEF08A81}" name="Column7856"/>
    <tableColumn id="7876" xr3:uid="{B4917B7A-6053-4CBB-8E1D-41C007C0BDBA}" name="Column7857"/>
    <tableColumn id="7877" xr3:uid="{DE1129E7-3E29-4B36-9997-A71F76221061}" name="Column7858"/>
    <tableColumn id="7878" xr3:uid="{6EE98065-D93B-481C-9762-7EB489D92C0F}" name="Column7859"/>
    <tableColumn id="7879" xr3:uid="{2D6127AC-6F09-4769-8A26-9FA811F2ADFA}" name="Column7860"/>
    <tableColumn id="7880" xr3:uid="{C39DA02D-8B7F-41DB-9E1F-4378B20F7DE6}" name="Column7861"/>
    <tableColumn id="7881" xr3:uid="{E88CB6DB-1344-4C1C-91FE-86CAB37738B0}" name="Column7862"/>
    <tableColumn id="7882" xr3:uid="{835D153E-6DD7-4C71-B9DB-995CE4B1D334}" name="Column7863"/>
    <tableColumn id="7883" xr3:uid="{1D1C54FA-B7CC-4D67-BC69-E39904C85469}" name="Column7864"/>
    <tableColumn id="7884" xr3:uid="{E61926C2-BC77-4594-8794-B12C0C22E494}" name="Column7865"/>
    <tableColumn id="7885" xr3:uid="{6204D060-25D6-4F64-AE34-5F7395DC261A}" name="Column7866"/>
    <tableColumn id="7886" xr3:uid="{45B5B5C8-1DAA-4157-9F08-5A5D2BE283F8}" name="Column7867"/>
    <tableColumn id="7887" xr3:uid="{B5319C9D-6886-44CA-862C-F325A22EF4D8}" name="Column7868"/>
    <tableColumn id="7888" xr3:uid="{4AEB5B87-75A5-40DA-9386-F69DAF5A62DF}" name="Column7869"/>
    <tableColumn id="7889" xr3:uid="{7F0F8D84-9E64-415C-B616-600C1EE228E4}" name="Column7870"/>
    <tableColumn id="7890" xr3:uid="{F5F04254-F44F-4D5D-934E-EFFDDC847115}" name="Column7871"/>
    <tableColumn id="7891" xr3:uid="{D7CAB271-CB0D-4ECF-BA43-682D41320709}" name="Column7872"/>
    <tableColumn id="7892" xr3:uid="{87DB5ACA-1E5A-44A2-8E19-DD869C95EA97}" name="Column7873"/>
    <tableColumn id="7893" xr3:uid="{AB62B9AA-84A4-4EB4-B5CC-2694C165BC80}" name="Column7874"/>
    <tableColumn id="7894" xr3:uid="{D2759E16-8259-4C01-9DF2-6099199BEDA7}" name="Column7875"/>
    <tableColumn id="7895" xr3:uid="{AEE8524A-0315-4B32-987F-EA71E5E7E394}" name="Column7876"/>
    <tableColumn id="7896" xr3:uid="{582DBCA6-D0F4-45A3-9795-FEA3DE440A5B}" name="Column7877"/>
    <tableColumn id="7897" xr3:uid="{2A9A58EB-27C0-407D-A75F-99EF2B1889BB}" name="Column7878"/>
    <tableColumn id="7898" xr3:uid="{A1A0F949-BA53-47BB-B537-9460F81E2E86}" name="Column7879"/>
    <tableColumn id="7899" xr3:uid="{4B7BC521-7503-49A5-9151-B1012F97BB67}" name="Column7880"/>
    <tableColumn id="7900" xr3:uid="{40085D92-78AC-4AB6-8E31-338885E26C05}" name="Column7881"/>
    <tableColumn id="7901" xr3:uid="{2E349EA8-89DD-4B28-96EF-6495E3E95FEC}" name="Column7882"/>
    <tableColumn id="7902" xr3:uid="{D2235EAB-D170-4DF6-BF2B-AEE96A21CFEE}" name="Column7883"/>
    <tableColumn id="7903" xr3:uid="{F9F383A1-9DD4-4524-B789-FCE8691CBD49}" name="Column7884"/>
    <tableColumn id="7904" xr3:uid="{6ED07CE6-ACFE-4B51-B62F-3D4AD80756E1}" name="Column7885"/>
    <tableColumn id="7905" xr3:uid="{80827B5B-24F2-4A21-B0CD-D8734A37D56F}" name="Column7886"/>
    <tableColumn id="7906" xr3:uid="{E55B93B2-FCBC-4623-9F11-49527F5A8E38}" name="Column7887"/>
    <tableColumn id="7907" xr3:uid="{5C47023B-FF67-4B69-BC15-9D560BBE2EAA}" name="Column7888"/>
    <tableColumn id="7908" xr3:uid="{BFA87809-6B35-4DE1-A3BA-BF03D3AEB64F}" name="Column7889"/>
    <tableColumn id="7909" xr3:uid="{8E95807D-CCC3-4554-8958-52F7AE0EC2F9}" name="Column7890"/>
    <tableColumn id="7910" xr3:uid="{83A033F8-0E5B-41DA-B9EF-309598E0F90F}" name="Column7891"/>
    <tableColumn id="7911" xr3:uid="{878BBD52-1089-4264-AFF8-2B8E1345C99F}" name="Column7892"/>
    <tableColumn id="7912" xr3:uid="{2DA7EE9A-4DD3-4F08-BCF7-89B5EF2689F8}" name="Column7893"/>
    <tableColumn id="7913" xr3:uid="{CD8AFF7F-97A5-467A-BDD8-F1FE6C7B1B80}" name="Column7894"/>
    <tableColumn id="7914" xr3:uid="{29A7CF5B-5DF6-4F4D-B3B5-7AD299B53D43}" name="Column7895"/>
    <tableColumn id="7915" xr3:uid="{551C34A1-196A-4A0F-9DC9-38154E7A92D6}" name="Column7896"/>
    <tableColumn id="7916" xr3:uid="{95058127-8707-458F-B522-A5E834FCFFA1}" name="Column7897"/>
    <tableColumn id="7917" xr3:uid="{2C98C1AB-B851-4814-A14E-57C802100BFC}" name="Column7898"/>
    <tableColumn id="7918" xr3:uid="{F1202381-823B-46E2-845D-918176331518}" name="Column7899"/>
    <tableColumn id="7919" xr3:uid="{D963778B-72E0-4EA3-9FC2-BD09A4D1771E}" name="Column7900"/>
    <tableColumn id="7920" xr3:uid="{73E948E9-4E03-41C8-9D56-A58CB1CE1BF5}" name="Column7901"/>
    <tableColumn id="7921" xr3:uid="{B5D2E809-C1F7-4EF6-8304-E9F6541B7757}" name="Column7902"/>
    <tableColumn id="7922" xr3:uid="{DBDD0680-F5A8-4DB7-A464-099524AC61ED}" name="Column7903"/>
    <tableColumn id="7923" xr3:uid="{7AED1513-EC33-49A4-9F51-616426C8C999}" name="Column7904"/>
    <tableColumn id="7924" xr3:uid="{2A115432-EB29-4427-BCF7-C6AE05617591}" name="Column7905"/>
    <tableColumn id="7925" xr3:uid="{4FC66599-CCD8-45F5-84E6-77E76E73B5B8}" name="Column7906"/>
    <tableColumn id="7926" xr3:uid="{B04D7DF3-221B-486E-AB33-FA77E1D68DEC}" name="Column7907"/>
    <tableColumn id="7927" xr3:uid="{87D9DA91-1E5E-4AAE-A67D-6CEE770D1B03}" name="Column7908"/>
    <tableColumn id="7928" xr3:uid="{3F22CE0B-E78E-4CF1-82B1-F19CDAABC97C}" name="Column7909"/>
    <tableColumn id="7929" xr3:uid="{8EFA9617-B5C1-4BFF-BFD7-4E032E807056}" name="Column7910"/>
    <tableColumn id="7930" xr3:uid="{D4DCAB28-A65E-48F6-A202-5BDCA5051443}" name="Column7911"/>
    <tableColumn id="7931" xr3:uid="{F59E1D9A-D864-4867-AB35-CFD334DAB88C}" name="Column7912"/>
    <tableColumn id="7932" xr3:uid="{EC4764CD-476B-41DB-92CB-184F4041FC5A}" name="Column7913"/>
    <tableColumn id="7933" xr3:uid="{8C8186C8-1269-42AE-8186-A8078C0772A6}" name="Column7914"/>
    <tableColumn id="7934" xr3:uid="{B39EAC52-6451-4EC7-95F8-97DD8B2A2CA5}" name="Column7915"/>
    <tableColumn id="7935" xr3:uid="{8C603BA4-EE9F-4590-A663-1DF8B66445A1}" name="Column7916"/>
    <tableColumn id="7936" xr3:uid="{CB2AA2F3-7A1D-463D-A395-48259D9E8565}" name="Column7917"/>
    <tableColumn id="7937" xr3:uid="{3BCCCD57-A1FF-4A49-BC46-F03FBA2EED03}" name="Column7918"/>
    <tableColumn id="7938" xr3:uid="{F9B53BC5-B76D-4388-A7B3-0491C0B35C26}" name="Column7919"/>
    <tableColumn id="7939" xr3:uid="{FB61D14D-7A13-4D51-9436-1C7264D02578}" name="Column7920"/>
    <tableColumn id="7940" xr3:uid="{B468B75D-97C9-4C9D-B817-7B1743F08356}" name="Column7921"/>
    <tableColumn id="7941" xr3:uid="{0CC8FE20-F42D-42D5-8CC7-25C2539F9880}" name="Column7922"/>
    <tableColumn id="7942" xr3:uid="{2C729138-8387-4BFE-917B-8B8C8A904E46}" name="Column7923"/>
    <tableColumn id="7943" xr3:uid="{EC9C4100-F14A-44D8-BF44-465E86098E2C}" name="Column7924"/>
    <tableColumn id="7944" xr3:uid="{BEAB4AB9-06EA-4E7E-8407-D80978DAFA2B}" name="Column7925"/>
    <tableColumn id="7945" xr3:uid="{58DD08C3-9732-400F-8F3A-6804274F643A}" name="Column7926"/>
    <tableColumn id="7946" xr3:uid="{F94931DD-0B91-46C4-8FAD-8B6606BDE406}" name="Column7927"/>
    <tableColumn id="7947" xr3:uid="{9612CA18-982E-49D0-B6CE-A6A0ABEDFDAA}" name="Column7928"/>
    <tableColumn id="7948" xr3:uid="{A2D12E2C-D995-443C-BF5D-E6B9600C1254}" name="Column7929"/>
    <tableColumn id="7949" xr3:uid="{95A6650A-B1C1-4EFF-A20B-6754D941E700}" name="Column7930"/>
    <tableColumn id="7950" xr3:uid="{A37F22E2-D307-4C99-AE9D-64B9C62C242C}" name="Column7931"/>
    <tableColumn id="7951" xr3:uid="{671E0FE6-BC56-41CD-8D22-53B8ADE1B669}" name="Column7932"/>
    <tableColumn id="7952" xr3:uid="{15CAC34D-2538-46CE-902A-9F490313C8C9}" name="Column7933"/>
    <tableColumn id="7953" xr3:uid="{3162FA67-146D-437B-B300-6D988999325C}" name="Column7934"/>
    <tableColumn id="7954" xr3:uid="{6B18C5BD-C0D4-4FF6-B41F-1EAD961E4463}" name="Column7935"/>
    <tableColumn id="7955" xr3:uid="{2762B09F-B7AC-4BB5-8302-A33E2D97CFDC}" name="Column7936"/>
    <tableColumn id="7956" xr3:uid="{87A862B2-7938-4863-848C-5DC78F9B9C3F}" name="Column7937"/>
    <tableColumn id="7957" xr3:uid="{C62307DD-725B-4479-954A-F22467DE8097}" name="Column7938"/>
    <tableColumn id="7958" xr3:uid="{34F77AB7-B433-4359-9127-7D9D94D9CF0D}" name="Column7939"/>
    <tableColumn id="7959" xr3:uid="{DAE6D028-2098-485C-A2EE-2D7349F66C07}" name="Column7940"/>
    <tableColumn id="7960" xr3:uid="{A9484100-64B9-4311-A00D-3CE5D669E4E9}" name="Column7941"/>
    <tableColumn id="7961" xr3:uid="{866A8B02-18B4-4C90-8000-4EDD5FACB677}" name="Column7942"/>
    <tableColumn id="7962" xr3:uid="{5E4AF823-7F37-4F33-8BA3-F1CC03F47986}" name="Column7943"/>
    <tableColumn id="7963" xr3:uid="{17D9D88F-26BB-4743-838C-30EE9CD45D1C}" name="Column7944"/>
    <tableColumn id="7964" xr3:uid="{BEF7A0B8-E748-40B3-98AC-7BFCD86507EF}" name="Column7945"/>
    <tableColumn id="7965" xr3:uid="{DE0EB3DD-F479-4ACC-BAF2-7F2222FA5689}" name="Column7946"/>
    <tableColumn id="7966" xr3:uid="{28975BD0-2B99-4240-8949-4E787781D92F}" name="Column7947"/>
    <tableColumn id="7967" xr3:uid="{C56C027F-B3C5-4CB6-9233-77E751DC56BF}" name="Column7948"/>
    <tableColumn id="7968" xr3:uid="{E8D504FC-EAF6-4E82-AC67-6A59C953AFFA}" name="Column7949"/>
    <tableColumn id="7969" xr3:uid="{64C64740-9DC1-4965-9712-24185A619210}" name="Column7950"/>
    <tableColumn id="7970" xr3:uid="{D836AFC2-D906-4139-B9FD-FC6F6B5F34AF}" name="Column7951"/>
    <tableColumn id="7971" xr3:uid="{88BA6536-68E1-4CE1-817C-FF64A1F52DA5}" name="Column7952"/>
    <tableColumn id="7972" xr3:uid="{507FB0BC-4193-4969-8414-0397902EB012}" name="Column7953"/>
    <tableColumn id="7973" xr3:uid="{914D4B9E-114E-4CA9-AEC2-F906DE521838}" name="Column7954"/>
    <tableColumn id="7974" xr3:uid="{9BE7C376-5655-40D6-994A-2AC6B0EC0712}" name="Column7955"/>
    <tableColumn id="7975" xr3:uid="{4E90E5ED-314D-476B-80FA-28D6FBE0D50E}" name="Column7956"/>
    <tableColumn id="7976" xr3:uid="{12AE1816-7A64-4B93-A25A-8A850249444F}" name="Column7957"/>
    <tableColumn id="7977" xr3:uid="{7C63EFAB-57BA-49AC-9542-62FC850A4B26}" name="Column7958"/>
    <tableColumn id="7978" xr3:uid="{504439DC-8CB1-4366-9916-6BF0AB3E926B}" name="Column7959"/>
    <tableColumn id="7979" xr3:uid="{1A5BA42B-75AF-4D55-B958-900F77793FFF}" name="Column7960"/>
    <tableColumn id="7980" xr3:uid="{1685991E-B14F-431E-8D59-CE7CC85D0D6D}" name="Column7961"/>
    <tableColumn id="7981" xr3:uid="{4E05B43A-5343-4DE4-ABFF-0440B009FEE4}" name="Column7962"/>
    <tableColumn id="7982" xr3:uid="{D0B2AA2E-E7C6-413D-AD08-B31B560E0AD6}" name="Column7963"/>
    <tableColumn id="7983" xr3:uid="{1BB9B39A-C2D2-43CA-829F-547119056DD6}" name="Column7964"/>
    <tableColumn id="7984" xr3:uid="{8A41503F-4A40-443F-B071-18C9FE3AC831}" name="Column7965"/>
    <tableColumn id="7985" xr3:uid="{47C77E51-D523-4DE3-9D12-05D2E8368A5A}" name="Column7966"/>
    <tableColumn id="7986" xr3:uid="{F21FC9F6-87B3-4042-95A8-4BAC2AEA99A5}" name="Column7967"/>
    <tableColumn id="7987" xr3:uid="{D6E80003-838E-4BF4-9959-EA206B4F34F2}" name="Column7968"/>
    <tableColumn id="7988" xr3:uid="{012244FF-AD62-49B9-A963-E4D2806C0B9E}" name="Column7969"/>
    <tableColumn id="7989" xr3:uid="{8A805255-F9BC-4630-82F3-5E75F06E2004}" name="Column7970"/>
    <tableColumn id="7990" xr3:uid="{D9C56650-3316-4E26-A0D6-37F250E4695B}" name="Column7971"/>
    <tableColumn id="7991" xr3:uid="{12A7B26B-5CB8-40EC-B057-A4D1A91A64C3}" name="Column7972"/>
    <tableColumn id="7992" xr3:uid="{75FC0584-A374-4ED4-9AA2-A293B8464D33}" name="Column7973"/>
    <tableColumn id="7993" xr3:uid="{7CE4D3FD-8DF1-4738-80F6-8C4D73E2FE50}" name="Column7974"/>
    <tableColumn id="7994" xr3:uid="{80AA1E72-65A3-4497-8E91-1DE5249296B0}" name="Column7975"/>
    <tableColumn id="7995" xr3:uid="{2EF3753C-9E13-4071-B564-C18B2B5440F7}" name="Column7976"/>
    <tableColumn id="7996" xr3:uid="{23221D99-989A-4313-986D-E420BCB644BC}" name="Column7977"/>
    <tableColumn id="7997" xr3:uid="{A6902FA8-EA01-4D72-A823-E7E4A0405CCC}" name="Column7978"/>
    <tableColumn id="7998" xr3:uid="{BEA3C37C-E469-432C-9B8B-F6598B681CD0}" name="Column7979"/>
    <tableColumn id="7999" xr3:uid="{CE6B46DE-1F52-4B25-84A6-07BECC316FB9}" name="Column7980"/>
    <tableColumn id="8000" xr3:uid="{F1A9C46E-5352-4B8E-BD7D-4DD567226223}" name="Column7981"/>
    <tableColumn id="8001" xr3:uid="{BE2D3FB9-C2AA-4F79-811B-C35171BEE066}" name="Column7982"/>
    <tableColumn id="8002" xr3:uid="{F2CCB52B-7AA6-4144-A799-ADD373D735CF}" name="Column7983"/>
    <tableColumn id="8003" xr3:uid="{42A44F09-5EBC-4551-9F23-799DD3DA04ED}" name="Column7984"/>
    <tableColumn id="8004" xr3:uid="{4E4B594C-2929-4B43-96AF-A4B05C86FA11}" name="Column7985"/>
    <tableColumn id="8005" xr3:uid="{51B75222-3CBD-4F29-9552-93A7BA5FF9E5}" name="Column7986"/>
    <tableColumn id="8006" xr3:uid="{AB049475-C89C-479D-9612-2A714EC31EC5}" name="Column7987"/>
    <tableColumn id="8007" xr3:uid="{52F12A24-EAB0-433B-AEDC-F7AA412A2CC7}" name="Column7988"/>
    <tableColumn id="8008" xr3:uid="{AAD66A83-9666-46AC-AC1A-AEAEA485D6E0}" name="Column7989"/>
    <tableColumn id="8009" xr3:uid="{944267E4-FA66-4A5E-8C81-37C0DCFB11E8}" name="Column7990"/>
    <tableColumn id="8010" xr3:uid="{175D80BE-AF72-4242-8B27-984342A19CE0}" name="Column7991"/>
    <tableColumn id="8011" xr3:uid="{0F7D3500-5AD1-4E06-8354-7210F8CEDE6B}" name="Column7992"/>
    <tableColumn id="8012" xr3:uid="{5EB742B8-2D19-4986-B3D3-B363A69AE298}" name="Column7993"/>
    <tableColumn id="8013" xr3:uid="{8D65EBD9-F2E9-4689-ADD2-22D27C608556}" name="Column7994"/>
    <tableColumn id="8014" xr3:uid="{9C630537-A8B4-471B-AFCF-18D4796A146D}" name="Column7995"/>
    <tableColumn id="8015" xr3:uid="{08E95EC0-F38B-4D5B-989F-7E83BF07B586}" name="Column7996"/>
    <tableColumn id="8016" xr3:uid="{41EEBE7F-205E-4B23-BDDF-C7ED8A7290F2}" name="Column7997"/>
    <tableColumn id="8017" xr3:uid="{3C48CAAA-E8A9-4E70-BB07-93DDB79832A4}" name="Column7998"/>
    <tableColumn id="8018" xr3:uid="{96495756-1AF3-4056-BFBA-AECC931639A5}" name="Column7999"/>
    <tableColumn id="8019" xr3:uid="{7657931F-E368-4F76-B07C-E891115990FD}" name="Column8000"/>
    <tableColumn id="8020" xr3:uid="{0D69CBDB-279C-4CE6-BE87-9BB33FB5456A}" name="Column8001"/>
    <tableColumn id="8021" xr3:uid="{DE509257-72DF-43F1-B77E-A2C435E556DC}" name="Column8002"/>
    <tableColumn id="8022" xr3:uid="{EBC83B24-8A32-48FA-8A81-99EB54D605A3}" name="Column8003"/>
    <tableColumn id="8023" xr3:uid="{55ADB63A-721C-44F9-A223-02A6695F951F}" name="Column8004"/>
    <tableColumn id="8024" xr3:uid="{4290797D-2A77-4621-8D70-A1FB4FB16A5D}" name="Column8005"/>
    <tableColumn id="8025" xr3:uid="{D13C0CF1-9F0A-4064-A978-0797B426555B}" name="Column8006"/>
    <tableColumn id="8026" xr3:uid="{5E368287-E47C-4CC3-9212-D23158DFC206}" name="Column8007"/>
    <tableColumn id="8027" xr3:uid="{C2ABBA0E-D199-4D09-BAFB-B176B4238280}" name="Column8008"/>
    <tableColumn id="8028" xr3:uid="{5CAB235C-04AD-45A9-ABD7-F618459EE5B4}" name="Column8009"/>
    <tableColumn id="8029" xr3:uid="{E5072983-DCAC-4787-B14C-46CF0E921DF7}" name="Column8010"/>
    <tableColumn id="8030" xr3:uid="{50B9FB41-95EC-4F6E-AB43-33C8C73B10BD}" name="Column8011"/>
    <tableColumn id="8031" xr3:uid="{7F91E461-E952-4598-8961-AE23AD076752}" name="Column8012"/>
    <tableColumn id="8032" xr3:uid="{E0FDED60-34BF-491C-BDFD-9F9058D37FD2}" name="Column8013"/>
    <tableColumn id="8033" xr3:uid="{6F6BC083-9B55-4063-A71F-CDEFCA3D7E58}" name="Column8014"/>
    <tableColumn id="8034" xr3:uid="{44CF1B20-397C-495E-AA86-F5E55AE3166A}" name="Column8015"/>
    <tableColumn id="8035" xr3:uid="{A5E4E310-2565-4540-A5F3-0EA3235FB401}" name="Column8016"/>
    <tableColumn id="8036" xr3:uid="{C7DFDC16-FFF4-49DA-9034-D6453B736E51}" name="Column8017"/>
    <tableColumn id="8037" xr3:uid="{5818D4A8-C74D-4662-ACEE-F41D5421F35D}" name="Column8018"/>
    <tableColumn id="8038" xr3:uid="{40CA9EB3-DFF8-4133-AFBA-68E3DFDC6207}" name="Column8019"/>
    <tableColumn id="8039" xr3:uid="{DC961561-0E72-4745-92C2-088B964A3E52}" name="Column8020"/>
    <tableColumn id="8040" xr3:uid="{2C464A00-4B77-4F63-85E3-A0BF8251CE06}" name="Column8021"/>
    <tableColumn id="8041" xr3:uid="{1CE2D208-E4D7-408F-8443-3EFFAF0139EB}" name="Column8022"/>
    <tableColumn id="8042" xr3:uid="{FABB5273-AE3E-426E-A97A-D3C523B2CD1D}" name="Column8023"/>
    <tableColumn id="8043" xr3:uid="{1985E798-9C63-45C5-9C25-52BD2FBCA6E8}" name="Column8024"/>
    <tableColumn id="8044" xr3:uid="{1194D379-2DAC-4C81-A00D-32CD4819D940}" name="Column8025"/>
    <tableColumn id="8045" xr3:uid="{07416D3A-C59B-4354-A58C-739A5EB25F1E}" name="Column8026"/>
    <tableColumn id="8046" xr3:uid="{90E80841-105B-4EDB-84B9-7E7948E38592}" name="Column8027"/>
    <tableColumn id="8047" xr3:uid="{254B50E0-89B2-4502-8016-3646E4E84222}" name="Column8028"/>
    <tableColumn id="8048" xr3:uid="{8794AEEB-3395-482D-80F5-806CBE0077EA}" name="Column8029"/>
    <tableColumn id="8049" xr3:uid="{F55827A8-DC31-4F62-AAB5-3A7E1451F9D5}" name="Column8030"/>
    <tableColumn id="8050" xr3:uid="{3CD2BF12-3ADB-4484-8D12-661743CC2D7A}" name="Column8031"/>
    <tableColumn id="8051" xr3:uid="{0AD393F0-523F-4945-916C-93C578AD1091}" name="Column8032"/>
    <tableColumn id="8052" xr3:uid="{2DEB804C-0E84-42DB-A369-9C840058F70C}" name="Column8033"/>
    <tableColumn id="8053" xr3:uid="{5F8BBD98-5A38-482C-BA0B-BB04D8DCB943}" name="Column8034"/>
    <tableColumn id="8054" xr3:uid="{6AA8701D-2910-4980-ADE2-7C334831D2EB}" name="Column8035"/>
    <tableColumn id="8055" xr3:uid="{3930FE3C-1FB5-4EC6-A120-32EAD689B091}" name="Column8036"/>
    <tableColumn id="8056" xr3:uid="{42DBABDC-9DC2-4EC5-8453-119280C19ACF}" name="Column8037"/>
    <tableColumn id="8057" xr3:uid="{F1AB4BA5-2D34-498D-89D3-69279CAF42DA}" name="Column8038"/>
    <tableColumn id="8058" xr3:uid="{AA365A85-B3C1-4255-AA50-0B176C6434B3}" name="Column8039"/>
    <tableColumn id="8059" xr3:uid="{EC50F1FC-7F64-49C1-A03A-FC894ED1CBE4}" name="Column8040"/>
    <tableColumn id="8060" xr3:uid="{7D7572FF-455B-4F02-B9E3-4120D693D34F}" name="Column8041"/>
    <tableColumn id="8061" xr3:uid="{035592A8-CCEF-4745-B01D-14F9DA7786C7}" name="Column8042"/>
    <tableColumn id="8062" xr3:uid="{657D22CF-6391-4FC7-9DBF-74E77463EA13}" name="Column8043"/>
    <tableColumn id="8063" xr3:uid="{189C793D-8619-4E13-B9D9-4AEA434ACC5F}" name="Column8044"/>
    <tableColumn id="8064" xr3:uid="{C64A5E09-F948-4675-BAEE-F0477DFC58D6}" name="Column8045"/>
    <tableColumn id="8065" xr3:uid="{CCF5841E-2F0A-4E79-A934-B65C1793D1DA}" name="Column8046"/>
    <tableColumn id="8066" xr3:uid="{61220C7C-138F-40F7-8BDC-AC2A4D0060B4}" name="Column8047"/>
    <tableColumn id="8067" xr3:uid="{68EB4801-9E9F-4BB7-A350-21009D4FDF0A}" name="Column8048"/>
    <tableColumn id="8068" xr3:uid="{5EF40472-BEDB-46E1-96BA-2AD8E31453CD}" name="Column8049"/>
    <tableColumn id="8069" xr3:uid="{706B2E22-C1CE-494D-9849-74ED477C4BFD}" name="Column8050"/>
    <tableColumn id="8070" xr3:uid="{95FC7D44-FB27-445D-83F4-E6F6A8A3C084}" name="Column8051"/>
    <tableColumn id="8071" xr3:uid="{D059B407-6FA6-43F1-BCFA-B042F87400D8}" name="Column8052"/>
    <tableColumn id="8072" xr3:uid="{968C096E-E919-4CB9-AC97-B22C0B08ECF7}" name="Column8053"/>
    <tableColumn id="8073" xr3:uid="{1D85CE79-5641-49DA-8412-1118939203AB}" name="Column8054"/>
    <tableColumn id="8074" xr3:uid="{C2602132-890F-4A58-966E-097E63BF74EE}" name="Column8055"/>
    <tableColumn id="8075" xr3:uid="{2BC53A27-F092-4A17-BB94-FA0B83638BBD}" name="Column8056"/>
    <tableColumn id="8076" xr3:uid="{13095F63-6CF4-478B-B949-0182C250AFB2}" name="Column8057"/>
    <tableColumn id="8077" xr3:uid="{5F7FAB74-5EDF-4452-9CBE-B0EB8D4DE785}" name="Column8058"/>
    <tableColumn id="8078" xr3:uid="{7396035F-0DE8-42F5-AA40-1A44A066499F}" name="Column8059"/>
    <tableColumn id="8079" xr3:uid="{4C0C6001-F985-43A9-A26D-629D6319FF4C}" name="Column8060"/>
    <tableColumn id="8080" xr3:uid="{5882B6C5-C453-4802-A725-6D373193C101}" name="Column8061"/>
    <tableColumn id="8081" xr3:uid="{D1DA0C4D-F68F-471A-B699-FA1F122CEE36}" name="Column8062"/>
    <tableColumn id="8082" xr3:uid="{2652232D-2E14-4394-B856-A2EC46557781}" name="Column8063"/>
    <tableColumn id="8083" xr3:uid="{9424C170-A6CE-444F-8803-57A528CA0571}" name="Column8064"/>
    <tableColumn id="8084" xr3:uid="{470124BB-3A64-486C-A8AB-77FBDCF18D3B}" name="Column8065"/>
    <tableColumn id="8085" xr3:uid="{C183C8DB-3E57-4A13-BF85-689F6C77413D}" name="Column8066"/>
    <tableColumn id="8086" xr3:uid="{19B7B11B-4B12-4858-89C3-4E21DCD3E378}" name="Column8067"/>
    <tableColumn id="8087" xr3:uid="{127606CC-7399-4029-AA98-A35118F36DDD}" name="Column8068"/>
    <tableColumn id="8088" xr3:uid="{3200889B-A2A6-4635-BA1F-2815A106BB46}" name="Column8069"/>
    <tableColumn id="8089" xr3:uid="{BCF0DB78-3E24-4F51-A129-507E6802C272}" name="Column8070"/>
    <tableColumn id="8090" xr3:uid="{3F078117-96C9-45BD-8C74-DA11A4C8E79F}" name="Column8071"/>
    <tableColumn id="8091" xr3:uid="{FA98F313-3197-42A5-B3BC-0CFD743BC9C7}" name="Column8072"/>
    <tableColumn id="8092" xr3:uid="{F95E831B-E92A-4D87-9E91-AB41D8DEEF4A}" name="Column8073"/>
    <tableColumn id="8093" xr3:uid="{F7D55BCE-2953-4E68-85A8-17E1E5274C14}" name="Column8074"/>
    <tableColumn id="8094" xr3:uid="{03F92D50-135B-4532-AD1B-5C9E4258E54A}" name="Column8075"/>
    <tableColumn id="8095" xr3:uid="{19D5FCCC-D451-4AFE-B5A3-E92E4D04C5AF}" name="Column8076"/>
    <tableColumn id="8096" xr3:uid="{AEA20BC2-A904-43A3-98A7-32CD1C6A6D0D}" name="Column8077"/>
    <tableColumn id="8097" xr3:uid="{BD306AC2-A159-4699-BCF6-51ADA75444E3}" name="Column8078"/>
    <tableColumn id="8098" xr3:uid="{6C4108E6-3917-4C51-AEA9-463594D76B6E}" name="Column8079"/>
    <tableColumn id="8099" xr3:uid="{375EE33F-0DEC-4211-8FCE-B40BD7DF547E}" name="Column8080"/>
    <tableColumn id="8100" xr3:uid="{19BD7A6B-23A8-4B68-B678-52B2163863E0}" name="Column8081"/>
    <tableColumn id="8101" xr3:uid="{CAADAA34-F46A-4F51-904A-AFCFD9337D78}" name="Column8082"/>
    <tableColumn id="8102" xr3:uid="{79FC6EEA-BFD2-4C44-A923-37B1B5154594}" name="Column8083"/>
    <tableColumn id="8103" xr3:uid="{00B708D2-1EF0-47B2-8AC0-FC46001F9AA8}" name="Column8084"/>
    <tableColumn id="8104" xr3:uid="{F7EE1BAC-0547-44B8-BA90-41DA93F622FE}" name="Column8085"/>
    <tableColumn id="8105" xr3:uid="{7137A842-110E-412E-898C-2BFE52DF78F6}" name="Column8086"/>
    <tableColumn id="8106" xr3:uid="{07FEDDEF-556A-458B-8A85-D8783644243C}" name="Column8087"/>
    <tableColumn id="8107" xr3:uid="{314B4D7D-F69D-4C29-8EEC-0EEF6B1ABA0D}" name="Column8088"/>
    <tableColumn id="8108" xr3:uid="{13A67697-A919-4EC2-90D1-6DC2FD81DD31}" name="Column8089"/>
    <tableColumn id="8109" xr3:uid="{24A2B9E7-84FD-4CFD-8CF9-2497B2D0E13C}" name="Column8090"/>
    <tableColumn id="8110" xr3:uid="{F83B9164-2E13-4027-BE73-2E04E456C0F1}" name="Column8091"/>
    <tableColumn id="8111" xr3:uid="{78559DF1-19DC-4DC6-8412-6A0BCD50594B}" name="Column8092"/>
    <tableColumn id="8112" xr3:uid="{8B22FC65-8E6D-46F8-834C-292492278329}" name="Column8093"/>
    <tableColumn id="8113" xr3:uid="{0544B7E6-056F-4241-956C-2C2BCD056FAC}" name="Column8094"/>
    <tableColumn id="8114" xr3:uid="{32706BC3-B07C-4896-A0A6-D916844F7905}" name="Column8095"/>
    <tableColumn id="8115" xr3:uid="{7F9156C2-15E7-408E-AD9A-09D3DD883E70}" name="Column8096"/>
    <tableColumn id="8116" xr3:uid="{B712F50A-8C9F-41B1-A2D0-336EE655D1A3}" name="Column8097"/>
    <tableColumn id="8117" xr3:uid="{E56BF75F-3AA6-4857-AB99-A52D7298CBD0}" name="Column8098"/>
    <tableColumn id="8118" xr3:uid="{1AC92B78-E947-4C8C-AFD5-689F25D2DC48}" name="Column8099"/>
    <tableColumn id="8119" xr3:uid="{A7511B87-78D2-4294-879D-FD832144041B}" name="Column8100"/>
    <tableColumn id="8120" xr3:uid="{A6CDD039-D79B-43E6-B80E-061A593265A0}" name="Column8101"/>
    <tableColumn id="8121" xr3:uid="{B50D473A-77B4-47A0-99C1-17C38BA09B72}" name="Column8102"/>
    <tableColumn id="8122" xr3:uid="{BF628AD7-3BE3-4DBA-8F05-95C203C639E4}" name="Column8103"/>
    <tableColumn id="8123" xr3:uid="{AD612408-468F-4CE7-8575-513F3D17E596}" name="Column8104"/>
    <tableColumn id="8124" xr3:uid="{557D673A-B02F-4D22-B77B-01B33AA85614}" name="Column8105"/>
    <tableColumn id="8125" xr3:uid="{C639F822-D185-414D-AD9D-1A30344AA35C}" name="Column8106"/>
    <tableColumn id="8126" xr3:uid="{1482F0DB-949A-48C1-B076-BE01F26234C9}" name="Column8107"/>
    <tableColumn id="8127" xr3:uid="{8FF2A404-602C-48D1-8C0E-5DCC2DF104A8}" name="Column8108"/>
    <tableColumn id="8128" xr3:uid="{63E0A05C-705F-4E22-A78C-B7E153869732}" name="Column8109"/>
    <tableColumn id="8129" xr3:uid="{2A16DE33-0720-41B9-89F9-F31A01362863}" name="Column8110"/>
    <tableColumn id="8130" xr3:uid="{684B3236-2B91-4291-8AE8-0E37B6898279}" name="Column8111"/>
    <tableColumn id="8131" xr3:uid="{AE0B9816-CAD6-45E7-AF73-923B0E91B78D}" name="Column8112"/>
    <tableColumn id="8132" xr3:uid="{8396199B-E8C3-497C-A726-D4E2F58CB88C}" name="Column8113"/>
    <tableColumn id="8133" xr3:uid="{C32865EE-2857-48AC-8360-6A36C8F5E1F4}" name="Column8114"/>
    <tableColumn id="8134" xr3:uid="{8299455E-EFA2-4225-8211-AC2FF4354763}" name="Column8115"/>
    <tableColumn id="8135" xr3:uid="{7A1364E5-8BFC-432A-81CA-86C938A05AA7}" name="Column8116"/>
    <tableColumn id="8136" xr3:uid="{0CF7F17D-F97A-43C5-8878-3C1D08C512D9}" name="Column8117"/>
    <tableColumn id="8137" xr3:uid="{F1A64652-932C-4CBF-815C-0321E732EB2C}" name="Column8118"/>
    <tableColumn id="8138" xr3:uid="{94E9E9E2-C458-4A83-98A9-13978458AC79}" name="Column8119"/>
    <tableColumn id="8139" xr3:uid="{8796FE97-1AFD-4DAE-8FB8-9EA79ADCB399}" name="Column8120"/>
    <tableColumn id="8140" xr3:uid="{C3D21111-639F-415D-898E-7983260216CF}" name="Column8121"/>
    <tableColumn id="8141" xr3:uid="{BFAAF7B8-A817-4B69-867C-9280629A64C1}" name="Column8122"/>
    <tableColumn id="8142" xr3:uid="{906EC252-6FAC-41EA-A583-D8CD3F4A609B}" name="Column8123"/>
    <tableColumn id="8143" xr3:uid="{D27B2E9E-5CA9-46EF-AEC5-5B5C941D4E4A}" name="Column8124"/>
    <tableColumn id="8144" xr3:uid="{B3659EFE-D2F1-413A-8DA6-1BF592ED354D}" name="Column8125"/>
    <tableColumn id="8145" xr3:uid="{482D445C-B1C1-4B80-A700-AB4927D68053}" name="Column8126"/>
    <tableColumn id="8146" xr3:uid="{A7416F30-70FA-42A2-8F28-F5721BA141F3}" name="Column8127"/>
    <tableColumn id="8147" xr3:uid="{F076439C-9B25-4162-B086-B54AC6AB885D}" name="Column8128"/>
    <tableColumn id="8148" xr3:uid="{C2BEEFF0-82F1-4FA3-9CE4-F221929E7118}" name="Column8129"/>
    <tableColumn id="8149" xr3:uid="{487824D0-C909-4B5C-A7B5-5F1A45358F26}" name="Column8130"/>
    <tableColumn id="8150" xr3:uid="{B5F87B6C-0BC0-4AD2-8164-37F3EBDAFFFB}" name="Column8131"/>
    <tableColumn id="8151" xr3:uid="{3CC6FAE7-26B5-4DC6-ABC1-C4CC379A4291}" name="Column8132"/>
    <tableColumn id="8152" xr3:uid="{70E2EA6E-E005-45D3-B559-E45CFD86C2E2}" name="Column8133"/>
    <tableColumn id="8153" xr3:uid="{F7FDB679-88FF-42A7-9EA0-5359A1DAB8EA}" name="Column8134"/>
    <tableColumn id="8154" xr3:uid="{446A2195-6135-4D60-9515-7EA7135F8731}" name="Column8135"/>
    <tableColumn id="8155" xr3:uid="{4740BB81-BA5C-4D24-94BA-6AF385860CB5}" name="Column8136"/>
    <tableColumn id="8156" xr3:uid="{E6D4A2C5-011D-45C4-901E-1432A6DE5277}" name="Column8137"/>
    <tableColumn id="8157" xr3:uid="{AF7A6A0C-4845-47FC-967A-5809A141A35E}" name="Column8138"/>
    <tableColumn id="8158" xr3:uid="{B86AD4AB-1A24-48E0-A516-34E635962CBF}" name="Column8139"/>
    <tableColumn id="8159" xr3:uid="{CCF49364-8610-434D-8890-3578802D7113}" name="Column8140"/>
    <tableColumn id="8160" xr3:uid="{A02CB526-7C14-45DB-9DAE-3CDA7E10F746}" name="Column8141"/>
    <tableColumn id="8161" xr3:uid="{EEB8D4F1-4255-4F33-BD52-ED3A134713D9}" name="Column8142"/>
    <tableColumn id="8162" xr3:uid="{491F74B9-2BF1-46BA-A182-9E762AB2128C}" name="Column8143"/>
    <tableColumn id="8163" xr3:uid="{3E36E1B8-7797-4552-8E9C-5B072CDC50A8}" name="Column8144"/>
    <tableColumn id="8164" xr3:uid="{9ADE7792-402E-4A1E-8E25-D8E91BD68FE8}" name="Column8145"/>
    <tableColumn id="8165" xr3:uid="{8689DA63-61A0-46B3-9343-D3C53841740D}" name="Column8146"/>
    <tableColumn id="8166" xr3:uid="{4ADC8885-39F3-4C91-9509-8DA0BF231E43}" name="Column8147"/>
    <tableColumn id="8167" xr3:uid="{07E14B90-F01A-491F-91E9-BF63F5D3F0FB}" name="Column8148"/>
    <tableColumn id="8168" xr3:uid="{775FA6B7-A4C3-414E-A40F-6AF459B40C4E}" name="Column8149"/>
    <tableColumn id="8169" xr3:uid="{16F11EFA-816B-4176-B25A-EE7628356A86}" name="Column8150"/>
    <tableColumn id="8170" xr3:uid="{E1B79B08-5EBE-493E-8C5D-4A98F98E0112}" name="Column8151"/>
    <tableColumn id="8171" xr3:uid="{34C69A19-9445-4775-89E9-DE7254C1F9B8}" name="Column8152"/>
    <tableColumn id="8172" xr3:uid="{6E7633A8-92E1-4A8B-B084-736D4DB8C3A3}" name="Column8153"/>
    <tableColumn id="8173" xr3:uid="{4FB2C059-8203-4E46-AD91-B8B5495E7E72}" name="Column8154"/>
    <tableColumn id="8174" xr3:uid="{6DF777F2-3F6D-4D63-AA1D-1F1E0DE387EA}" name="Column8155"/>
    <tableColumn id="8175" xr3:uid="{A76D3F4F-6A1D-497B-B3CD-B5347E512947}" name="Column8156"/>
    <tableColumn id="8176" xr3:uid="{6E90E8FE-6124-495A-8DE2-6AB778A1326C}" name="Column8157"/>
    <tableColumn id="8177" xr3:uid="{568E2504-F6C5-46C3-A8F9-10CA797F8B04}" name="Column8158"/>
    <tableColumn id="8178" xr3:uid="{3C2EEE49-822D-4537-85C7-117D4F8ABD57}" name="Column8159"/>
    <tableColumn id="8179" xr3:uid="{699E1C97-269F-4735-8A5C-14B4E30811AE}" name="Column8160"/>
    <tableColumn id="8180" xr3:uid="{0CA70134-D972-43D1-86EE-2EC980308ED1}" name="Column8161"/>
    <tableColumn id="8181" xr3:uid="{1D2453DB-2F0C-4619-9831-EB9E5C14271F}" name="Column8162"/>
    <tableColumn id="8182" xr3:uid="{BBC7DA3F-FC7B-4179-91A5-AEE91E5DDA89}" name="Column8163"/>
    <tableColumn id="8183" xr3:uid="{ED5103DA-B3B9-4929-A2DD-814CBBBD4ED7}" name="Column8164"/>
    <tableColumn id="8184" xr3:uid="{563F8138-F92C-4B8B-BE33-D6168BAD525B}" name="Column8165"/>
    <tableColumn id="8185" xr3:uid="{95771AEF-1D83-4A36-9F80-31FB8851ADE8}" name="Column8166"/>
    <tableColumn id="8186" xr3:uid="{2869CBF2-8730-4302-A9C3-8D649486B6F5}" name="Column8167"/>
    <tableColumn id="8187" xr3:uid="{A68779F4-EE7B-4251-8A6F-C857E14279B8}" name="Column8168"/>
    <tableColumn id="8188" xr3:uid="{7E332BD6-9C60-4AC4-B13B-84DC66B8BDCF}" name="Column8169"/>
    <tableColumn id="8189" xr3:uid="{164BA004-2CE8-4E8A-98A9-114F21F319E1}" name="Column8170"/>
    <tableColumn id="8190" xr3:uid="{9D562001-548E-4954-9C25-90447FA403FC}" name="Column8171"/>
    <tableColumn id="8191" xr3:uid="{3BC839B3-D49A-47EC-807D-B4FD10C73699}" name="Column8172"/>
    <tableColumn id="8192" xr3:uid="{761E45DC-87A5-44DF-8A41-E42A35DAF7FB}" name="Column8173"/>
    <tableColumn id="8193" xr3:uid="{0C2EFE95-5ED2-44AC-B87B-02D7B9795B12}" name="Column8174"/>
    <tableColumn id="8194" xr3:uid="{8209B1F8-3213-488C-90D8-A292E13889F3}" name="Column8175"/>
    <tableColumn id="8195" xr3:uid="{3598CDD6-921D-4045-BCEA-B25C3AD02888}" name="Column8176"/>
    <tableColumn id="8196" xr3:uid="{38A99DF2-B97C-427D-ABF4-594D5D0ADE26}" name="Column8177"/>
    <tableColumn id="8197" xr3:uid="{B63E79B4-6AFB-4E7C-9735-7F39A3CDEEE7}" name="Column8178"/>
    <tableColumn id="8198" xr3:uid="{3E5318F0-802C-4808-B57E-B43E150562A7}" name="Column8179"/>
    <tableColumn id="8199" xr3:uid="{2DDFE3E6-A402-48DA-9ABF-4164BE35A61C}" name="Column8180"/>
    <tableColumn id="8200" xr3:uid="{65C035E4-A4F0-4DE4-9602-8A8EDD366DBD}" name="Column8181"/>
    <tableColumn id="8201" xr3:uid="{6490A4A9-DB03-424D-B45A-C198071983FD}" name="Column8182"/>
    <tableColumn id="8202" xr3:uid="{6E49FF8B-CDF5-4274-9BD8-2C4598D2C5C9}" name="Column8183"/>
    <tableColumn id="8203" xr3:uid="{A7D70481-1363-49AC-A884-F2B9D10A489E}" name="Column8184"/>
    <tableColumn id="8204" xr3:uid="{4CF46C82-18EF-48BF-8AFD-3187D15BFB91}" name="Column8185"/>
    <tableColumn id="8205" xr3:uid="{1891F438-A501-4301-AB0A-A40FF840A923}" name="Column8186"/>
    <tableColumn id="8206" xr3:uid="{518FDF3B-B7F7-4AB5-997F-551A329ED9E6}" name="Column8187"/>
    <tableColumn id="8207" xr3:uid="{7C812285-916A-4C18-A6B5-61740F1380D2}" name="Column8188"/>
    <tableColumn id="8208" xr3:uid="{5EF3460E-5D39-45FC-834D-01EE20220222}" name="Column8189"/>
    <tableColumn id="8209" xr3:uid="{A52F84BE-FD6F-4050-87E4-409BF9E6684A}" name="Column8190"/>
    <tableColumn id="8210" xr3:uid="{15E0FD10-F767-4597-889C-EC5BE189455C}" name="Column8191"/>
    <tableColumn id="8211" xr3:uid="{BB306FD5-51F8-4876-814F-7F6D0F3238DC}" name="Column8192"/>
    <tableColumn id="8212" xr3:uid="{4D3F7908-45B3-4E92-AF7E-A33209709486}" name="Column8193"/>
    <tableColumn id="8213" xr3:uid="{D85C423E-C195-4B74-80E6-3AC55E47696D}" name="Column8194"/>
    <tableColumn id="8214" xr3:uid="{895EE6C4-CEBA-4867-BA34-1759120F464D}" name="Column8195"/>
    <tableColumn id="8215" xr3:uid="{4A1FA3DA-1B9C-4756-BF03-B968AD9DD7C8}" name="Column8196"/>
    <tableColumn id="8216" xr3:uid="{D90E3DED-CC34-4010-A6E9-9F10A6F2349A}" name="Column8197"/>
    <tableColumn id="8217" xr3:uid="{F5C264B2-CE5A-432D-8BE6-2298122BC1F6}" name="Column8198"/>
    <tableColumn id="8218" xr3:uid="{69A4F07D-22CA-4F9A-BDDF-6098022F254E}" name="Column8199"/>
    <tableColumn id="8219" xr3:uid="{AE832D72-A267-4615-8DCE-624C2200F242}" name="Column8200"/>
    <tableColumn id="8220" xr3:uid="{B451C36E-507D-412D-8D41-C0E6BA82AA5B}" name="Column8201"/>
    <tableColumn id="8221" xr3:uid="{BD1755DF-0CDB-4235-ADD7-D75FCD0471D2}" name="Column8202"/>
    <tableColumn id="8222" xr3:uid="{A31D38C8-2FAE-4E36-9446-AB1AA28C84B9}" name="Column8203"/>
    <tableColumn id="8223" xr3:uid="{4EFC13CE-4FD5-4514-9153-AD1E14F0D8DC}" name="Column8204"/>
    <tableColumn id="8224" xr3:uid="{0CC62AAD-5C0B-4C4A-A72A-DB0122936546}" name="Column8205"/>
    <tableColumn id="8225" xr3:uid="{E1C79811-2072-4F49-95C3-1827557212F8}" name="Column8206"/>
    <tableColumn id="8226" xr3:uid="{849A7AE1-64EE-4057-8DFF-668335B589A2}" name="Column8207"/>
    <tableColumn id="8227" xr3:uid="{8BB19F6C-CD8A-4364-B1AC-996B6E185E1F}" name="Column8208"/>
    <tableColumn id="8228" xr3:uid="{6D896C4C-D22F-4CCE-9D8A-915B50300648}" name="Column8209"/>
    <tableColumn id="8229" xr3:uid="{99B37905-BBA4-47E4-9076-E8783020172C}" name="Column8210"/>
    <tableColumn id="8230" xr3:uid="{EB27826C-C94E-4529-8B4E-BFDF54E0E32A}" name="Column8211"/>
    <tableColumn id="8231" xr3:uid="{B8EB8CFD-D29C-44EE-BA84-906B23F23B7D}" name="Column8212"/>
    <tableColumn id="8232" xr3:uid="{C438BB59-63AA-4EAB-B693-7DD478385E86}" name="Column8213"/>
    <tableColumn id="8233" xr3:uid="{EEB961BB-FBEE-4D5C-97BE-1533ECA2D7C6}" name="Column8214"/>
    <tableColumn id="8234" xr3:uid="{C9094799-6D6C-402D-AD25-08CC81BCEA5F}" name="Column8215"/>
    <tableColumn id="8235" xr3:uid="{E9F09594-F0CB-4559-901C-D1C34676E549}" name="Column8216"/>
    <tableColumn id="8236" xr3:uid="{5135AEA8-7C68-4450-90AD-0733130554B5}" name="Column8217"/>
    <tableColumn id="8237" xr3:uid="{DD930EA8-432C-4A0A-A0DC-16D0067D60B6}" name="Column8218"/>
    <tableColumn id="8238" xr3:uid="{A9C9668D-F341-4C00-8F1B-C9F258D6D5F4}" name="Column8219"/>
    <tableColumn id="8239" xr3:uid="{1EA628AA-832F-4FF8-B0D7-A2A7DEF12A5E}" name="Column8220"/>
    <tableColumn id="8240" xr3:uid="{D15566E8-4999-462F-97FC-8B4F03DF18D8}" name="Column8221"/>
    <tableColumn id="8241" xr3:uid="{72E54207-A63C-41A8-93D9-A81A968D7B26}" name="Column8222"/>
    <tableColumn id="8242" xr3:uid="{449091BB-B8F4-4063-9CFA-9F0E663374F0}" name="Column8223"/>
    <tableColumn id="8243" xr3:uid="{57770916-3EE0-45AE-A9C4-A25C84DC99A9}" name="Column8224"/>
    <tableColumn id="8244" xr3:uid="{243F9FA6-EDED-4F80-AC90-713524186244}" name="Column8225"/>
    <tableColumn id="8245" xr3:uid="{08B311E6-40FF-4B9E-9A63-BF24967225EA}" name="Column8226"/>
    <tableColumn id="8246" xr3:uid="{B0833A78-166C-4CAF-9FD5-C579BDDA46AC}" name="Column8227"/>
    <tableColumn id="8247" xr3:uid="{EF4497FF-1834-4160-844C-B8A0E8AB8628}" name="Column8228"/>
    <tableColumn id="8248" xr3:uid="{F83D13CE-F334-421F-9B12-309F7A515AF6}" name="Column8229"/>
    <tableColumn id="8249" xr3:uid="{DECDE490-E595-4D4B-A820-FC8F0E43A8FF}" name="Column8230"/>
    <tableColumn id="8250" xr3:uid="{EB0A010D-C9E3-408A-8269-FD1397AF9FE3}" name="Column8231"/>
    <tableColumn id="8251" xr3:uid="{5FB23CFD-F270-474A-A28D-CF90B7F45248}" name="Column8232"/>
    <tableColumn id="8252" xr3:uid="{2B517359-8A67-4A80-ABC3-106C86EF6958}" name="Column8233"/>
    <tableColumn id="8253" xr3:uid="{60611198-BDC6-4DDC-BA91-BF355E5564D5}" name="Column8234"/>
    <tableColumn id="8254" xr3:uid="{AEA4F174-5B1A-455B-8632-0146DC94DF2B}" name="Column8235"/>
    <tableColumn id="8255" xr3:uid="{E85F7AB1-ACF6-4793-930C-8DD7DD73613A}" name="Column8236"/>
    <tableColumn id="8256" xr3:uid="{237586C4-3932-438C-9C39-F8A46AE82088}" name="Column8237"/>
    <tableColumn id="8257" xr3:uid="{990038BA-7C8E-4DFC-B0AC-402D9FCF2919}" name="Column8238"/>
    <tableColumn id="8258" xr3:uid="{7C4B515C-F966-422B-B65C-15ADF1AC14D9}" name="Column8239"/>
    <tableColumn id="8259" xr3:uid="{83274682-2D59-4E93-9315-C1E570C93978}" name="Column8240"/>
    <tableColumn id="8260" xr3:uid="{A412E1CD-9326-4447-B5CB-5E7C07156E31}" name="Column8241"/>
    <tableColumn id="8261" xr3:uid="{58E4B0E9-DC7E-40B5-ADAC-A5B90EAABA42}" name="Column8242"/>
    <tableColumn id="8262" xr3:uid="{75459A83-8725-4180-861D-5EC060FA11A1}" name="Column8243"/>
    <tableColumn id="8263" xr3:uid="{4CE91879-BD08-4F33-B4F1-503C8B639088}" name="Column8244"/>
    <tableColumn id="8264" xr3:uid="{AA7A4234-1437-4AB5-82C9-0700BBA46958}" name="Column8245"/>
    <tableColumn id="8265" xr3:uid="{651D2765-51F9-453F-BA7A-4C5FA55E4B5F}" name="Column8246"/>
    <tableColumn id="8266" xr3:uid="{59560B61-B61F-4BB7-BB65-E9EF2A433B1E}" name="Column8247"/>
    <tableColumn id="8267" xr3:uid="{A3F841C5-C714-4D12-B301-073B768607B5}" name="Column8248"/>
    <tableColumn id="8268" xr3:uid="{86C83283-C429-4A6C-9274-AC00903C63D8}" name="Column8249"/>
    <tableColumn id="8269" xr3:uid="{6DF7D8B5-BA40-4765-AB79-0096A65CDA8A}" name="Column8250"/>
    <tableColumn id="8270" xr3:uid="{87C002DE-9C91-4771-BE2D-1C8A77980E6A}" name="Column8251"/>
    <tableColumn id="8271" xr3:uid="{B920C60F-4554-4F94-87E9-04E3AF4A385F}" name="Column8252"/>
    <tableColumn id="8272" xr3:uid="{08CBEF05-3B10-494E-9E89-EA73744F5DFF}" name="Column8253"/>
    <tableColumn id="8273" xr3:uid="{144A710A-B72E-4354-B505-AA192CCD0A7A}" name="Column8254"/>
    <tableColumn id="8274" xr3:uid="{0DC61916-F395-4F5D-8B79-B0C3E4C02F30}" name="Column8255"/>
    <tableColumn id="8275" xr3:uid="{8FF3047F-1AEC-4522-88B0-8D967B319360}" name="Column8256"/>
    <tableColumn id="8276" xr3:uid="{0CF6B60A-4B91-4BE7-ABCF-02DDA52B59CA}" name="Column8257"/>
    <tableColumn id="8277" xr3:uid="{15C87BF9-58DB-4587-BB18-33C8279B4154}" name="Column8258"/>
    <tableColumn id="8278" xr3:uid="{57A8B88E-2059-4DD3-B50B-DFCE8F0C0723}" name="Column8259"/>
    <tableColumn id="8279" xr3:uid="{50DC640B-ACEA-4BF4-ACC0-82AD281C7204}" name="Column8260"/>
    <tableColumn id="8280" xr3:uid="{42B40A3B-6846-4A58-8481-2E51D774EC24}" name="Column8261"/>
    <tableColumn id="8281" xr3:uid="{13D2C94B-1299-4936-8666-0A07046C02E8}" name="Column8262"/>
    <tableColumn id="8282" xr3:uid="{4C6B5033-4B37-480D-823A-FBF80A83C6E9}" name="Column8263"/>
    <tableColumn id="8283" xr3:uid="{D6EDB98A-1361-4923-85B9-28FEA985D4BC}" name="Column8264"/>
    <tableColumn id="8284" xr3:uid="{A25A6E7A-96DA-4DA3-9828-3E845A48777A}" name="Column8265"/>
    <tableColumn id="8285" xr3:uid="{FACF1338-06BF-4022-9E77-F5D65580F578}" name="Column8266"/>
    <tableColumn id="8286" xr3:uid="{17230B0E-9457-4DDB-BC08-97585B992397}" name="Column8267"/>
    <tableColumn id="8287" xr3:uid="{BE7CD9C2-2D6A-4E48-B676-86AAA758F1F5}" name="Column8268"/>
    <tableColumn id="8288" xr3:uid="{CA432436-016A-4363-B34C-9E9B975D9DE0}" name="Column8269"/>
    <tableColumn id="8289" xr3:uid="{9FE19B1B-8EE1-4F32-BF94-FFC2F51A1C18}" name="Column8270"/>
    <tableColumn id="8290" xr3:uid="{52A9D371-EA90-4118-A45A-C5D22C2A744B}" name="Column8271"/>
    <tableColumn id="8291" xr3:uid="{728F5136-9E77-4EA9-8E92-47316139BA09}" name="Column8272"/>
    <tableColumn id="8292" xr3:uid="{FE643CF4-0DF0-48AA-A316-E0AB2E7CF582}" name="Column8273"/>
    <tableColumn id="8293" xr3:uid="{243342AB-4221-4B0A-A6A6-E06CD5BBA39D}" name="Column8274"/>
    <tableColumn id="8294" xr3:uid="{E4995CD0-7350-4C05-A1EF-2CC198C4AB64}" name="Column8275"/>
    <tableColumn id="8295" xr3:uid="{08D4397D-6F1E-4851-BD9D-4A05E84B1890}" name="Column8276"/>
    <tableColumn id="8296" xr3:uid="{00B5095F-F720-4A23-BAE1-25FA40F80B20}" name="Column8277"/>
    <tableColumn id="8297" xr3:uid="{13A5408F-EF1F-486B-9837-56631FD82295}" name="Column8278"/>
    <tableColumn id="8298" xr3:uid="{EA1241A0-5E06-4873-A14E-E32FF7B02B63}" name="Column8279"/>
    <tableColumn id="8299" xr3:uid="{FD6316CC-25DC-4850-B743-5B13A820AD11}" name="Column8280"/>
    <tableColumn id="8300" xr3:uid="{75C34305-946B-423A-A49A-136BF9EF6AED}" name="Column8281"/>
    <tableColumn id="8301" xr3:uid="{07400D58-E905-4720-BCD1-06E8AD86BE32}" name="Column8282"/>
    <tableColumn id="8302" xr3:uid="{874B990C-EE69-4B8B-84C0-D1C64862B50A}" name="Column8283"/>
    <tableColumn id="8303" xr3:uid="{C00E6C29-03C0-41AD-A9B1-6AE53E44B8DD}" name="Column8284"/>
    <tableColumn id="8304" xr3:uid="{AE54773A-F0C3-46EF-98BC-AC3DC20B0751}" name="Column8285"/>
    <tableColumn id="8305" xr3:uid="{AB64EE1A-DD27-476D-948C-0D402FF2D4AE}" name="Column8286"/>
    <tableColumn id="8306" xr3:uid="{C72792A1-B2BD-40AE-910E-57BF99C65BCA}" name="Column8287"/>
    <tableColumn id="8307" xr3:uid="{D3B696F8-273F-4F08-A658-201268F7D51E}" name="Column8288"/>
    <tableColumn id="8308" xr3:uid="{911AF2ED-9B65-48FE-B605-16689E2D310E}" name="Column8289"/>
    <tableColumn id="8309" xr3:uid="{C59DE653-4E44-4E67-8C09-7E9612A2E45E}" name="Column8290"/>
    <tableColumn id="8310" xr3:uid="{FC679A94-C995-4CB0-8691-3B22D37C1A98}" name="Column8291"/>
    <tableColumn id="8311" xr3:uid="{7D69AA74-FD57-4772-970B-DACEB1B49F52}" name="Column8292"/>
    <tableColumn id="8312" xr3:uid="{13444FDC-0639-43B4-9486-B2E8707C443B}" name="Column8293"/>
    <tableColumn id="8313" xr3:uid="{073A54C5-EAF8-40AE-95E8-E4B43DD893AC}" name="Column8294"/>
    <tableColumn id="8314" xr3:uid="{054B8485-AA33-4B3E-953A-370DCCF4C02C}" name="Column8295"/>
    <tableColumn id="8315" xr3:uid="{563FF5AF-F4ED-42A6-B4ED-3D6C1B29C083}" name="Column8296"/>
    <tableColumn id="8316" xr3:uid="{83ED4480-4AD0-4737-9E2D-0BB6619F9642}" name="Column8297"/>
    <tableColumn id="8317" xr3:uid="{3135FFDC-8003-4DD9-8A03-27C42A2354CD}" name="Column8298"/>
    <tableColumn id="8318" xr3:uid="{4396B000-AC78-4D0D-B880-D157FFF28D83}" name="Column8299"/>
    <tableColumn id="8319" xr3:uid="{D46FE132-698D-4685-B739-130BD88F2352}" name="Column8300"/>
    <tableColumn id="8320" xr3:uid="{F4935229-095C-46C4-84B8-E6BC69D4793B}" name="Column8301"/>
    <tableColumn id="8321" xr3:uid="{2B660C8D-3B76-4F35-9081-EBB73169C846}" name="Column8302"/>
    <tableColumn id="8322" xr3:uid="{1A2EDCB4-F549-421B-885A-ECE606F761F7}" name="Column8303"/>
    <tableColumn id="8323" xr3:uid="{5C80B18B-3E0D-4D94-9808-8109091A6EB7}" name="Column8304"/>
    <tableColumn id="8324" xr3:uid="{6B5C3006-784A-4A4C-ADF2-FE9FEFAAEE8A}" name="Column8305"/>
    <tableColumn id="8325" xr3:uid="{580D670C-752F-44B0-835F-F61CB8A33520}" name="Column8306"/>
    <tableColumn id="8326" xr3:uid="{FDB5CA0E-7303-409C-9A32-31675AE3CC5C}" name="Column8307"/>
    <tableColumn id="8327" xr3:uid="{4B9EFFF8-3C98-4708-8C27-4FA48724114C}" name="Column8308"/>
    <tableColumn id="8328" xr3:uid="{4FC12FE1-E8D5-4C78-A1A6-40B15A2ED84C}" name="Column8309"/>
    <tableColumn id="8329" xr3:uid="{AC13848E-7E53-46F0-AFC7-E27AB107C8DC}" name="Column8310"/>
    <tableColumn id="8330" xr3:uid="{0F2D5404-7849-4A75-9EFA-7C217D1C3115}" name="Column8311"/>
    <tableColumn id="8331" xr3:uid="{D66290BD-6499-410F-AA6F-CE5532895190}" name="Column8312"/>
    <tableColumn id="8332" xr3:uid="{1953A83B-858C-400C-854B-5FE4DACB3376}" name="Column8313"/>
    <tableColumn id="8333" xr3:uid="{30E604E2-47FC-45B8-9507-ACFDDBDFB12D}" name="Column8314"/>
    <tableColumn id="8334" xr3:uid="{A714F481-1709-48A9-9C1A-BB00DBF61C70}" name="Column8315"/>
    <tableColumn id="8335" xr3:uid="{5E192B68-F363-48B1-9CF7-0D9635157C99}" name="Column8316"/>
    <tableColumn id="8336" xr3:uid="{2408F7B7-15CB-4F10-A75B-BC96B25419A2}" name="Column8317"/>
    <tableColumn id="8337" xr3:uid="{15A9F277-9DB0-4178-9A3F-27BE5C0FDACB}" name="Column8318"/>
    <tableColumn id="8338" xr3:uid="{02843A07-2628-415B-B2B7-A363044B4A38}" name="Column8319"/>
    <tableColumn id="8339" xr3:uid="{EC37ECCF-F057-413C-B046-E7A6D982FB3E}" name="Column8320"/>
    <tableColumn id="8340" xr3:uid="{277635EE-C30C-47CB-A0BF-CE4CBA821DD5}" name="Column8321"/>
    <tableColumn id="8341" xr3:uid="{3D8EEA7A-6BFB-4038-90C2-F6A177B37FD2}" name="Column8322"/>
    <tableColumn id="8342" xr3:uid="{DAC39E56-985E-4A11-800E-2AC2359661B8}" name="Column8323"/>
    <tableColumn id="8343" xr3:uid="{5D078942-C290-4986-B44A-5CB5C061078B}" name="Column8324"/>
    <tableColumn id="8344" xr3:uid="{A34177DD-A1C1-45A5-A6E9-E9F554331600}" name="Column8325"/>
    <tableColumn id="8345" xr3:uid="{167B847A-C292-46F4-9BF6-647C291687E1}" name="Column8326"/>
    <tableColumn id="8346" xr3:uid="{FC0A1281-26EE-403F-8159-73179803D711}" name="Column8327"/>
    <tableColumn id="8347" xr3:uid="{1CDF9607-F055-4E56-96E8-5A5D5A732255}" name="Column8328"/>
    <tableColumn id="8348" xr3:uid="{0701F3EC-F8FB-4B93-8E38-61A4D7C1B220}" name="Column8329"/>
    <tableColumn id="8349" xr3:uid="{34F1DBEB-B07B-4FD8-BC8F-FB88816AF032}" name="Column8330"/>
    <tableColumn id="8350" xr3:uid="{E04619C6-C2DA-4EA8-8D6E-88BDB8580CB9}" name="Column8331"/>
    <tableColumn id="8351" xr3:uid="{6E06CC9A-6832-4A73-A8C9-323758053400}" name="Column8332"/>
    <tableColumn id="8352" xr3:uid="{F23AAD28-9EE6-4DD2-AE22-B497597EEAC3}" name="Column8333"/>
    <tableColumn id="8353" xr3:uid="{5F96D353-910E-48C3-82EC-DC21F0A98563}" name="Column8334"/>
    <tableColumn id="8354" xr3:uid="{71C25BA3-88BF-47C3-BA25-BBA8FD8B39C8}" name="Column8335"/>
    <tableColumn id="8355" xr3:uid="{B55B9D84-463F-49A7-8B50-66B83731F615}" name="Column8336"/>
    <tableColumn id="8356" xr3:uid="{24875297-C8AC-46A0-87F8-C697AB776698}" name="Column8337"/>
    <tableColumn id="8357" xr3:uid="{59344145-FE8B-4E9D-9652-04C4B769E327}" name="Column8338"/>
    <tableColumn id="8358" xr3:uid="{39E49EB2-1F45-4E45-B465-09114E7968ED}" name="Column8339"/>
    <tableColumn id="8359" xr3:uid="{DAECD90D-3DF2-4CF8-A03E-2983FAF5325B}" name="Column8340"/>
    <tableColumn id="8360" xr3:uid="{A85F51B5-659C-4AA3-AC16-2F6095CCCA98}" name="Column8341"/>
    <tableColumn id="8361" xr3:uid="{F4B7F52A-F494-4F50-B18B-2F07C5639122}" name="Column8342"/>
    <tableColumn id="8362" xr3:uid="{00E2B937-28F6-41E3-B11E-AC843D3F3082}" name="Column8343"/>
    <tableColumn id="8363" xr3:uid="{4B15A858-F4F6-41E8-864E-FB50A6215650}" name="Column8344"/>
    <tableColumn id="8364" xr3:uid="{74BF0F96-5A35-4045-B9CD-26F3A56DF0D4}" name="Column8345"/>
    <tableColumn id="8365" xr3:uid="{DF11902A-E597-4706-98F2-6130C8DA3288}" name="Column8346"/>
    <tableColumn id="8366" xr3:uid="{2973891E-1FDC-4AE6-996A-FE9852C2CCF7}" name="Column8347"/>
    <tableColumn id="8367" xr3:uid="{484E216F-A5EB-4A42-9FD1-012882557767}" name="Column8348"/>
    <tableColumn id="8368" xr3:uid="{A2C56DB7-9EBE-43BA-B8B6-248BA36B4787}" name="Column8349"/>
    <tableColumn id="8369" xr3:uid="{48947132-E0A4-4368-81B0-C5C896A5773D}" name="Column8350"/>
    <tableColumn id="8370" xr3:uid="{058F8070-A411-4D7E-9EDD-BDC53FE42ED2}" name="Column8351"/>
    <tableColumn id="8371" xr3:uid="{A1E6E30B-8B34-4763-B7B9-A727EA194511}" name="Column8352"/>
    <tableColumn id="8372" xr3:uid="{35BCCC58-3A69-4C9F-9F98-8EA45E63F268}" name="Column8353"/>
    <tableColumn id="8373" xr3:uid="{B9C292A2-7A6D-4D87-BA53-113A252158E5}" name="Column8354"/>
    <tableColumn id="8374" xr3:uid="{3B5A976C-0994-4816-89B9-56BEA75F456E}" name="Column8355"/>
    <tableColumn id="8375" xr3:uid="{3E4CC81F-E4B8-42E8-A16F-680096BC0C65}" name="Column8356"/>
    <tableColumn id="8376" xr3:uid="{2B8A184D-9B06-4F08-8134-795523EB71BF}" name="Column8357"/>
    <tableColumn id="8377" xr3:uid="{CE4E9EB9-1A35-4FFA-94EA-0CA584FAEF2D}" name="Column8358"/>
    <tableColumn id="8378" xr3:uid="{AD60BEF2-A874-4A2E-B541-F81B9760D7EF}" name="Column8359"/>
    <tableColumn id="8379" xr3:uid="{8B0AFD22-23F3-43FC-BE36-F267483CE202}" name="Column8360"/>
    <tableColumn id="8380" xr3:uid="{42CA7263-648C-40F1-ABCD-0056AB16337C}" name="Column8361"/>
    <tableColumn id="8381" xr3:uid="{884C21AC-C2AE-429A-955E-582D7262F6B4}" name="Column8362"/>
    <tableColumn id="8382" xr3:uid="{C04CD863-1927-4D9B-959A-3F37149A63E3}" name="Column8363"/>
    <tableColumn id="8383" xr3:uid="{70F4F3BA-5C95-4102-8FE6-550A5D0D5E9C}" name="Column8364"/>
    <tableColumn id="8384" xr3:uid="{5A1A2F03-4F9C-449A-A047-C5B73AABF9D8}" name="Column8365"/>
    <tableColumn id="8385" xr3:uid="{C2715CB5-BE2B-4F4D-A2C4-AE3353A2C5E6}" name="Column8366"/>
    <tableColumn id="8386" xr3:uid="{4E446053-840E-49E2-8CFD-53F4080912F6}" name="Column8367"/>
    <tableColumn id="8387" xr3:uid="{48B4998A-1F84-43CC-86E0-DD8ED35A1873}" name="Column8368"/>
    <tableColumn id="8388" xr3:uid="{40DEFFDE-0D64-4500-B4B9-8E4EB0D73C29}" name="Column8369"/>
    <tableColumn id="8389" xr3:uid="{BDA7934D-E58A-468D-B1D0-370B3EED538D}" name="Column8370"/>
    <tableColumn id="8390" xr3:uid="{7FC35EB9-90B0-4FF9-A6C0-D93093B4934D}" name="Column8371"/>
    <tableColumn id="8391" xr3:uid="{266D7A98-0A29-4715-963B-C2365336BDE4}" name="Column8372"/>
    <tableColumn id="8392" xr3:uid="{48641C4F-E47E-4A6F-8E7D-F48A034F5509}" name="Column8373"/>
    <tableColumn id="8393" xr3:uid="{D9E00BCB-2930-4172-BBEC-8EDDB8707B29}" name="Column8374"/>
    <tableColumn id="8394" xr3:uid="{9DAF56D3-0450-406A-94E7-92EF5E6AC305}" name="Column8375"/>
    <tableColumn id="8395" xr3:uid="{C548EDD9-1E9D-46DB-9B5C-D48D4B994DFB}" name="Column8376"/>
    <tableColumn id="8396" xr3:uid="{9A53633E-17CF-49EA-9BF9-63916842C1D5}" name="Column8377"/>
    <tableColumn id="8397" xr3:uid="{F57F8EA1-42DC-4823-B973-1612AD39A9F9}" name="Column8378"/>
    <tableColumn id="8398" xr3:uid="{64B17A47-725C-4F15-83F8-D924DA9BF4FD}" name="Column8379"/>
    <tableColumn id="8399" xr3:uid="{675F377F-0D06-4DA2-AC7F-EDA86A1B7061}" name="Column8380"/>
    <tableColumn id="8400" xr3:uid="{91A652B3-FD5D-46F4-9BDE-6B4530EA99F8}" name="Column8381"/>
    <tableColumn id="8401" xr3:uid="{E7F76FD4-E861-457C-985C-CB9E27EBDC89}" name="Column8382"/>
    <tableColumn id="8402" xr3:uid="{0ECE623D-2E15-4195-8E9A-21BC9AD6460D}" name="Column8383"/>
    <tableColumn id="8403" xr3:uid="{B873D91A-7E46-4DC3-87A0-D37869A75BC4}" name="Column8384"/>
    <tableColumn id="8404" xr3:uid="{38FC07A2-F7F3-4103-B166-91C59D05747A}" name="Column8385"/>
    <tableColumn id="8405" xr3:uid="{EBCF3F5C-DAE5-4879-BEFD-F60A948D60CA}" name="Column8386"/>
    <tableColumn id="8406" xr3:uid="{1D8AAD7B-101D-4F72-B46F-0B42F07DDCCC}" name="Column8387"/>
    <tableColumn id="8407" xr3:uid="{6752BACE-F03C-4772-BB43-E42AC94CBF4F}" name="Column8388"/>
    <tableColumn id="8408" xr3:uid="{A84AEB3C-FE40-4D6A-9FCA-F5C689EC8E86}" name="Column8389"/>
    <tableColumn id="8409" xr3:uid="{D9F5296C-17FA-409D-8E5B-A4BB9FA43244}" name="Column8390"/>
    <tableColumn id="8410" xr3:uid="{7BB505B7-4325-4AE8-9836-19266006E1FC}" name="Column8391"/>
    <tableColumn id="8411" xr3:uid="{3372D452-3E57-43B6-A424-FED1B86C61C9}" name="Column8392"/>
    <tableColumn id="8412" xr3:uid="{9C243B03-D620-4D9C-BCCE-4A292802DE7C}" name="Column8393"/>
    <tableColumn id="8413" xr3:uid="{C26AD1CF-C556-4BBD-8B67-18BB1F30C428}" name="Column8394"/>
    <tableColumn id="8414" xr3:uid="{6BD3D2AF-AC1B-4402-922B-3DCBFE45338F}" name="Column8395"/>
    <tableColumn id="8415" xr3:uid="{59C42F5C-48AD-4B12-981A-F1A7712DF6BE}" name="Column8396"/>
    <tableColumn id="8416" xr3:uid="{7F2078FA-2FD5-49DD-947D-5F451D67189D}" name="Column8397"/>
    <tableColumn id="8417" xr3:uid="{219E3B32-B56D-4639-8250-334470BA9BBF}" name="Column8398"/>
    <tableColumn id="8418" xr3:uid="{A6C6084C-3512-4E03-ABEC-C5508F083C30}" name="Column8399"/>
    <tableColumn id="8419" xr3:uid="{0F66C065-1AF3-4CB1-9483-374F680AAB0A}" name="Column8400"/>
    <tableColumn id="8420" xr3:uid="{02D28F33-CD4D-4DF9-92AA-B7A93A981921}" name="Column8401"/>
    <tableColumn id="8421" xr3:uid="{26B34B65-1ABF-49A6-9626-440C0E96F827}" name="Column8402"/>
    <tableColumn id="8422" xr3:uid="{703F59C0-87F1-498A-ADD7-4348B43ED2F7}" name="Column8403"/>
    <tableColumn id="8423" xr3:uid="{8636D7E2-2013-445B-8028-DE0D68CD5FE6}" name="Column8404"/>
    <tableColumn id="8424" xr3:uid="{DA761341-9CB9-4A0C-856A-9F025D3851DD}" name="Column8405"/>
    <tableColumn id="8425" xr3:uid="{1D1130EA-89A8-4D76-9EE8-7AF69E49301B}" name="Column8406"/>
    <tableColumn id="8426" xr3:uid="{07F49DD9-069E-4617-B61F-C62E1353EBE2}" name="Column8407"/>
    <tableColumn id="8427" xr3:uid="{D9D5F064-BC58-42D7-8EFD-1A7B9EAD2D7D}" name="Column8408"/>
    <tableColumn id="8428" xr3:uid="{D4739F45-77F8-4C49-80AB-5B2750AEFC9B}" name="Column8409"/>
    <tableColumn id="8429" xr3:uid="{48A1038E-3FEE-478B-B875-85C29B17D565}" name="Column8410"/>
    <tableColumn id="8430" xr3:uid="{9F415EC8-7D6A-48B2-918B-C22F219E2572}" name="Column8411"/>
    <tableColumn id="8431" xr3:uid="{5A2D24AE-BDB7-4196-8993-6D044F1284E5}" name="Column8412"/>
    <tableColumn id="8432" xr3:uid="{E30085C5-43EA-4328-9EEB-633F56A055D6}" name="Column8413"/>
    <tableColumn id="8433" xr3:uid="{B4940276-BEEE-4038-8182-3DC875C7BB56}" name="Column8414"/>
    <tableColumn id="8434" xr3:uid="{FA546F24-664B-4EEB-AF61-11227A828895}" name="Column8415"/>
    <tableColumn id="8435" xr3:uid="{F58B1793-66FA-4DDF-A165-0D7EFE1BBED2}" name="Column8416"/>
    <tableColumn id="8436" xr3:uid="{A36645EB-7C58-4C1F-8720-CA2DE84405FE}" name="Column8417"/>
    <tableColumn id="8437" xr3:uid="{5EDEF653-E00A-44C6-A061-69E36B8FE60D}" name="Column8418"/>
    <tableColumn id="8438" xr3:uid="{3D3FDCEA-9260-4D8A-B620-61C603008E7D}" name="Column8419"/>
    <tableColumn id="8439" xr3:uid="{326EA933-2848-43C4-8D3D-87B37ECCC3AD}" name="Column8420"/>
    <tableColumn id="8440" xr3:uid="{6247F26C-9EF9-4BDF-84E3-1D13FC0D9CA8}" name="Column8421"/>
    <tableColumn id="8441" xr3:uid="{70F49AF7-BD00-45F4-89EA-FA4AA4DBFA77}" name="Column8422"/>
    <tableColumn id="8442" xr3:uid="{D3ECE780-2114-4441-9106-DCD85B3330FB}" name="Column8423"/>
    <tableColumn id="8443" xr3:uid="{02DFC5A5-D0EE-490F-BDB3-812D002EEF9A}" name="Column8424"/>
    <tableColumn id="8444" xr3:uid="{BA6C396E-5F21-414F-B05D-034505EAC0EB}" name="Column8425"/>
    <tableColumn id="8445" xr3:uid="{5D389ADC-BFEC-4D6D-A17C-B4F41C181C24}" name="Column8426"/>
    <tableColumn id="8446" xr3:uid="{A7165152-C220-4C5C-B49B-9D3667F64E9C}" name="Column8427"/>
    <tableColumn id="8447" xr3:uid="{C9B80DA2-7C43-46B8-BF91-F9E04ADB099C}" name="Column8428"/>
    <tableColumn id="8448" xr3:uid="{171A6015-31A1-49E6-A19A-B78D7AC1FED9}" name="Column8429"/>
    <tableColumn id="8449" xr3:uid="{FD18A291-E5A3-4B33-8331-39A9B939D18F}" name="Column8430"/>
    <tableColumn id="8450" xr3:uid="{EE5363BC-257C-4600-832C-1DD9E2E70E7E}" name="Column8431"/>
    <tableColumn id="8451" xr3:uid="{93596EF6-E5EE-47CB-B5EF-A6D33713FBCE}" name="Column8432"/>
    <tableColumn id="8452" xr3:uid="{49BA31C9-6673-41E7-89F0-6459E9948D18}" name="Column8433"/>
    <tableColumn id="8453" xr3:uid="{A4C2CE67-16D0-47A7-AC00-4080463F932C}" name="Column8434"/>
    <tableColumn id="8454" xr3:uid="{EA0B9C1D-9927-4A0C-A9D5-4C8FB13C003C}" name="Column8435"/>
    <tableColumn id="8455" xr3:uid="{D150E6BB-2F9E-400D-A23E-8FB061A0F76F}" name="Column8436"/>
    <tableColumn id="8456" xr3:uid="{7BB9916D-78E0-4BC5-B677-CF4D17420556}" name="Column8437"/>
    <tableColumn id="8457" xr3:uid="{8F35D14A-835F-475E-8F15-4027F2506939}" name="Column8438"/>
    <tableColumn id="8458" xr3:uid="{2922EA23-632D-40DB-9348-E2CF9AF2D153}" name="Column8439"/>
    <tableColumn id="8459" xr3:uid="{6BBDAF64-1113-45FD-B3D4-3E6DEE4EBE10}" name="Column8440"/>
    <tableColumn id="8460" xr3:uid="{0ECFF857-FEF3-47EC-8879-E1F244B36D2A}" name="Column8441"/>
    <tableColumn id="8461" xr3:uid="{D3E0B1B9-23DA-4FA3-B6BE-5D972831D2AB}" name="Column8442"/>
    <tableColumn id="8462" xr3:uid="{86488848-81D2-47FA-9AF4-619CB8A256DA}" name="Column8443"/>
    <tableColumn id="8463" xr3:uid="{31A5E164-8B66-4B66-9208-2CBFAE20A715}" name="Column8444"/>
    <tableColumn id="8464" xr3:uid="{88FEBE59-EB98-4695-B593-15DC9C4CCD4A}" name="Column8445"/>
    <tableColumn id="8465" xr3:uid="{1330B0DA-DA8D-405A-8CF8-90B792B163F1}" name="Column8446"/>
    <tableColumn id="8466" xr3:uid="{C71314EA-B19D-4346-8412-8ADE6447BCFD}" name="Column8447"/>
    <tableColumn id="8467" xr3:uid="{94809FE3-CDCF-4212-8432-E1FF0D246A28}" name="Column8448"/>
    <tableColumn id="8468" xr3:uid="{55F48D8D-E5C0-4B6B-9DD9-B3F301C11763}" name="Column8449"/>
    <tableColumn id="8469" xr3:uid="{7833339B-EC3E-488C-90DC-54AD9681EB07}" name="Column8450"/>
    <tableColumn id="8470" xr3:uid="{6BC16397-D99C-421B-AA4D-5D71561BDE59}" name="Column8451"/>
    <tableColumn id="8471" xr3:uid="{83410366-4CA7-41DF-B97E-665FD296A163}" name="Column8452"/>
    <tableColumn id="8472" xr3:uid="{F8E6E686-A4AB-4B0D-81C9-CD45AE846F8A}" name="Column8453"/>
    <tableColumn id="8473" xr3:uid="{F11667CC-2445-4ECD-A6A4-E17F84D8FA3C}" name="Column8454"/>
    <tableColumn id="8474" xr3:uid="{2A896756-454D-4355-B8A9-FC8327E5FCC0}" name="Column8455"/>
    <tableColumn id="8475" xr3:uid="{BBF3D417-4ADE-47CC-90CA-B5AFB7544ABA}" name="Column8456"/>
    <tableColumn id="8476" xr3:uid="{75FCC746-F36C-441D-B281-E1902BBABCB2}" name="Column8457"/>
    <tableColumn id="8477" xr3:uid="{C0FBA17D-D266-4CA8-8608-BC6AC66A536E}" name="Column8458"/>
    <tableColumn id="8478" xr3:uid="{6FC490B1-EDBF-4077-A0FD-658D8DF89190}" name="Column8459"/>
    <tableColumn id="8479" xr3:uid="{34663EF9-B61C-4B72-B62A-8D8B168A4C45}" name="Column8460"/>
    <tableColumn id="8480" xr3:uid="{B47CF5CF-E227-49DD-805A-69FB627171EA}" name="Column8461"/>
    <tableColumn id="8481" xr3:uid="{9606E05B-6AB8-4A0C-8419-D95FC8294352}" name="Column8462"/>
    <tableColumn id="8482" xr3:uid="{65F08255-4A3A-44B8-AEF3-2C9F3D200091}" name="Column8463"/>
    <tableColumn id="8483" xr3:uid="{D35BB2BB-67FD-489E-9C8A-C3077ED13F7A}" name="Column8464"/>
    <tableColumn id="8484" xr3:uid="{6F472B8E-1D27-4498-B3F9-8F5FDD895FD7}" name="Column8465"/>
    <tableColumn id="8485" xr3:uid="{0F36DA49-2F50-4E95-898F-4612D27DBF73}" name="Column8466"/>
    <tableColumn id="8486" xr3:uid="{FF2E9189-194E-454A-8510-A683EC3EAF01}" name="Column8467"/>
    <tableColumn id="8487" xr3:uid="{694BD9A1-289B-4625-A644-789DF311D650}" name="Column8468"/>
    <tableColumn id="8488" xr3:uid="{0E63E433-42CB-4C6B-A232-4D07C7997F7A}" name="Column8469"/>
    <tableColumn id="8489" xr3:uid="{7154E53A-F98A-40EF-8342-F59E131532E8}" name="Column8470"/>
    <tableColumn id="8490" xr3:uid="{63F984B7-E324-4058-9E07-46A29A0D8BDB}" name="Column8471"/>
    <tableColumn id="8491" xr3:uid="{EC5FB668-1597-4EC6-AC56-A2C55940C6FF}" name="Column8472"/>
    <tableColumn id="8492" xr3:uid="{88D8DF6E-5FE6-48B7-8403-F0877C252387}" name="Column8473"/>
    <tableColumn id="8493" xr3:uid="{FDCFE841-441C-4D44-B6E3-7CEDE8ED741A}" name="Column8474"/>
    <tableColumn id="8494" xr3:uid="{A6E64534-E98D-4388-8416-5D7B7A0BEED4}" name="Column8475"/>
    <tableColumn id="8495" xr3:uid="{65C82AD3-F7A2-4005-B93E-6C00805A9A96}" name="Column8476"/>
    <tableColumn id="8496" xr3:uid="{A03020F9-F094-4D62-94F9-CF3A905A973F}" name="Column8477"/>
    <tableColumn id="8497" xr3:uid="{0EE2FC03-04C7-465E-9593-74E68E38C3D6}" name="Column8478"/>
    <tableColumn id="8498" xr3:uid="{2C5E2246-0A54-47EB-B791-675323C35630}" name="Column8479"/>
    <tableColumn id="8499" xr3:uid="{349E6C35-0654-4745-850D-23EA130490E4}" name="Column8480"/>
    <tableColumn id="8500" xr3:uid="{8479C450-D52B-4B92-A130-49694C45FE00}" name="Column8481"/>
    <tableColumn id="8501" xr3:uid="{2AF75EAA-E2CF-479D-9CE6-0E7B7C53E4EB}" name="Column8482"/>
    <tableColumn id="8502" xr3:uid="{5E00F713-BE41-4DA4-A751-CF4037E870B1}" name="Column8483"/>
    <tableColumn id="8503" xr3:uid="{2E9D8B4B-3681-4070-917C-14F4A074DFB5}" name="Column8484"/>
    <tableColumn id="8504" xr3:uid="{3C86E4D0-3BC7-4C53-B1DF-BD8ACE1C9060}" name="Column8485"/>
    <tableColumn id="8505" xr3:uid="{03AE565E-0857-4C8B-AD89-1773C0D394A8}" name="Column8486"/>
    <tableColumn id="8506" xr3:uid="{244D7840-BBE7-49FD-9C4D-3EDD64A37E6C}" name="Column8487"/>
    <tableColumn id="8507" xr3:uid="{DD6F314E-ECC2-4F2A-9D0A-9F07FDAC2A27}" name="Column8488"/>
    <tableColumn id="8508" xr3:uid="{4C8BADD1-041F-48B6-82C6-F02A5E7E1C4E}" name="Column8489"/>
    <tableColumn id="8509" xr3:uid="{5E99D3EA-7B4C-40DB-879C-D0B240034F22}" name="Column8490"/>
    <tableColumn id="8510" xr3:uid="{38E8EC67-2208-4D5F-8892-9511EB49FA8C}" name="Column8491"/>
    <tableColumn id="8511" xr3:uid="{A5FE83D0-9937-413F-9281-7D58F39EBBA3}" name="Column8492"/>
    <tableColumn id="8512" xr3:uid="{2ED74770-896C-4167-97B5-8B87DBFCA933}" name="Column8493"/>
    <tableColumn id="8513" xr3:uid="{7531B407-D20E-4415-A093-E5B7ADD22DA3}" name="Column8494"/>
    <tableColumn id="8514" xr3:uid="{B8F4BB59-5A3A-4354-BB70-EC6F473C294C}" name="Column8495"/>
    <tableColumn id="8515" xr3:uid="{999FCE42-84C9-4A02-B70F-BBDF53A75F78}" name="Column8496"/>
    <tableColumn id="8516" xr3:uid="{724F7DBD-03F9-47AB-B82E-2330D079A5FB}" name="Column8497"/>
    <tableColumn id="8517" xr3:uid="{F601E2E2-13E6-4226-BDC4-FAE4A2DB830B}" name="Column8498"/>
    <tableColumn id="8518" xr3:uid="{A8B23D49-2137-45BB-9E16-FB128E644D61}" name="Column8499"/>
    <tableColumn id="8519" xr3:uid="{E2A8368F-210C-4177-90FB-8FC1903DE6A7}" name="Column8500"/>
    <tableColumn id="8520" xr3:uid="{6C79E989-468D-46E6-81DA-43C7EE192022}" name="Column8501"/>
    <tableColumn id="8521" xr3:uid="{2EEEC243-0D9E-4974-A024-1FF8BE3270F7}" name="Column8502"/>
    <tableColumn id="8522" xr3:uid="{5D3FE0C7-1FD1-4C08-BC84-0923957A2167}" name="Column8503"/>
    <tableColumn id="8523" xr3:uid="{6B070C4B-D760-46D9-96F2-DE57C1883A6D}" name="Column8504"/>
    <tableColumn id="8524" xr3:uid="{B3DF6370-2CF0-49FA-85CB-FB033E4AA480}" name="Column8505"/>
    <tableColumn id="8525" xr3:uid="{7890D4BA-2BA6-49EF-A793-86E5E2929B59}" name="Column8506"/>
    <tableColumn id="8526" xr3:uid="{B1F3DC54-3D9C-46CB-9747-B16D6B9E56A6}" name="Column8507"/>
    <tableColumn id="8527" xr3:uid="{1C6123F2-20E5-470B-8E07-09F4860F61C0}" name="Column8508"/>
    <tableColumn id="8528" xr3:uid="{ADE6AC88-FC5B-472C-B847-B3FAD3FECB1D}" name="Column8509"/>
    <tableColumn id="8529" xr3:uid="{707DFD80-5C0C-4839-B333-9B8342E364C8}" name="Column8510"/>
    <tableColumn id="8530" xr3:uid="{44DAC637-8A13-43D1-8175-5C68CAED2AED}" name="Column8511"/>
    <tableColumn id="8531" xr3:uid="{BFC3C22D-8850-4381-BDD6-7892B3D11DF0}" name="Column8512"/>
    <tableColumn id="8532" xr3:uid="{7F61F700-F16D-43C7-90C5-30941C11C878}" name="Column8513"/>
    <tableColumn id="8533" xr3:uid="{B4FF15C8-A39E-41B3-98FC-CF81442A175C}" name="Column8514"/>
    <tableColumn id="8534" xr3:uid="{AB2543DE-22DB-4BF6-8628-F2CA1EA304A2}" name="Column8515"/>
    <tableColumn id="8535" xr3:uid="{362CB718-7AF7-40FA-9D25-D29E2A1D0FCB}" name="Column8516"/>
    <tableColumn id="8536" xr3:uid="{95B2464C-FDCB-4507-9382-D7DD6DC4A0EB}" name="Column8517"/>
    <tableColumn id="8537" xr3:uid="{41507F2F-252A-4A1B-9B58-E560C0D6CDEB}" name="Column8518"/>
    <tableColumn id="8538" xr3:uid="{BA9783C6-1A36-4862-B2E1-7CC5FA9577F8}" name="Column8519"/>
    <tableColumn id="8539" xr3:uid="{3B8B6894-363D-4B7A-A325-B445E9D3A920}" name="Column8520"/>
    <tableColumn id="8540" xr3:uid="{6FFCCAF9-E117-4D4F-88A9-41DC982F12B1}" name="Column8521"/>
    <tableColumn id="8541" xr3:uid="{91C5478A-7A55-473B-B3F4-B012845B39CF}" name="Column8522"/>
    <tableColumn id="8542" xr3:uid="{0A45F129-6B74-4782-AF51-76A033ABB9AF}" name="Column8523"/>
    <tableColumn id="8543" xr3:uid="{B8AFB1EB-FF51-4C47-BB70-87E7910EEB1D}" name="Column8524"/>
    <tableColumn id="8544" xr3:uid="{99857B0E-F85E-4A54-9E20-5D6B153E1EC3}" name="Column8525"/>
    <tableColumn id="8545" xr3:uid="{DE9CF179-072D-49D5-AE69-721C4EB06A8A}" name="Column8526"/>
    <tableColumn id="8546" xr3:uid="{BD18612B-065F-468D-AF12-AB5A27EF1D05}" name="Column8527"/>
    <tableColumn id="8547" xr3:uid="{ACA19E88-08FC-4FDA-8B46-6BA1F56D31E8}" name="Column8528"/>
    <tableColumn id="8548" xr3:uid="{FE2F87C9-C4B5-4DFC-B563-0A153F8B7EF6}" name="Column8529"/>
    <tableColumn id="8549" xr3:uid="{52C1E20C-4203-4E05-B2F6-8B72927C22D4}" name="Column8530"/>
    <tableColumn id="8550" xr3:uid="{10EDB48E-5D9D-42CD-A0F6-E39D476DD49C}" name="Column8531"/>
    <tableColumn id="8551" xr3:uid="{BE127972-5DEB-4A0F-931D-95266CD23CB0}" name="Column8532"/>
    <tableColumn id="8552" xr3:uid="{3EF475C7-EFF4-41CC-9535-ADAA8B7C4BD5}" name="Column8533"/>
    <tableColumn id="8553" xr3:uid="{8BF299CC-A379-48CB-B725-1C864EDC9031}" name="Column8534"/>
    <tableColumn id="8554" xr3:uid="{8A1CD93D-B3CA-41C1-80C1-572059542D0B}" name="Column8535"/>
    <tableColumn id="8555" xr3:uid="{2A6B8E61-28CB-4233-93DB-93A8F28C19DE}" name="Column8536"/>
    <tableColumn id="8556" xr3:uid="{A3ECAABA-C18E-4D1F-BCCE-0305FE188ED4}" name="Column8537"/>
    <tableColumn id="8557" xr3:uid="{47FABFD7-7780-4531-8308-6814CBBB879B}" name="Column8538"/>
    <tableColumn id="8558" xr3:uid="{6CCB6BFC-C595-4AD5-B10B-535D7223FF9F}" name="Column8539"/>
    <tableColumn id="8559" xr3:uid="{71CAC945-126B-49EC-8445-87134C2B5A2C}" name="Column8540"/>
    <tableColumn id="8560" xr3:uid="{2EA8CEC0-D833-47C9-AE13-0EC309221A36}" name="Column8541"/>
    <tableColumn id="8561" xr3:uid="{3B5E62CC-6A53-4CD5-8427-DE3429177C49}" name="Column8542"/>
    <tableColumn id="8562" xr3:uid="{D63AE626-4E3A-436D-8813-4D61C674360E}" name="Column8543"/>
    <tableColumn id="8563" xr3:uid="{63A09AD4-9F62-4DEF-ADA5-A3D3A4F38D33}" name="Column8544"/>
    <tableColumn id="8564" xr3:uid="{E2A6BB64-EF5E-45CC-B103-694B01D611F0}" name="Column8545"/>
    <tableColumn id="8565" xr3:uid="{6A93D623-AF98-45FD-A3AC-EB9FFD62A097}" name="Column8546"/>
    <tableColumn id="8566" xr3:uid="{3140E0C8-05BC-4E20-9F40-9F648BE08741}" name="Column8547"/>
    <tableColumn id="8567" xr3:uid="{B7F9EE5E-9169-45B4-8922-EDF1509B9718}" name="Column8548"/>
    <tableColumn id="8568" xr3:uid="{6992EB4C-84D9-450F-9575-E5FE178C5CC9}" name="Column8549"/>
    <tableColumn id="8569" xr3:uid="{C6B12A3B-E7F3-4720-9870-F75577380B18}" name="Column8550"/>
    <tableColumn id="8570" xr3:uid="{1981ADAE-C9BF-4FE2-B1CF-4FD05D5E57EF}" name="Column8551"/>
    <tableColumn id="8571" xr3:uid="{959BC959-1C2B-4E44-9711-CC6A9127CE5F}" name="Column8552"/>
    <tableColumn id="8572" xr3:uid="{6480BE23-E6C1-43FF-851B-DAF789704A8E}" name="Column8553"/>
    <tableColumn id="8573" xr3:uid="{0D69E673-29FE-4508-ABBF-67D7C83E4F87}" name="Column8554"/>
    <tableColumn id="8574" xr3:uid="{61E2FC92-C00F-4DA9-B614-30680502C802}" name="Column8555"/>
    <tableColumn id="8575" xr3:uid="{259CF865-CC23-4BA5-B9F3-AC2F9E61526D}" name="Column8556"/>
    <tableColumn id="8576" xr3:uid="{F24E6B75-EFDD-4E39-8EBB-C0CA70AE2389}" name="Column8557"/>
    <tableColumn id="8577" xr3:uid="{FABA2709-20CC-4C50-AF52-6D9045E6C50E}" name="Column8558"/>
    <tableColumn id="8578" xr3:uid="{96726673-7908-4B0E-8E3F-72073E706CAD}" name="Column8559"/>
    <tableColumn id="8579" xr3:uid="{10A4C5CB-D0F4-413B-9C16-F625F0E9B95E}" name="Column8560"/>
    <tableColumn id="8580" xr3:uid="{DC93270B-0BF2-4D1B-9730-62ED91B8A0A5}" name="Column8561"/>
    <tableColumn id="8581" xr3:uid="{ED16A044-D12E-4784-983F-9CE55B3210EA}" name="Column8562"/>
    <tableColumn id="8582" xr3:uid="{B22EDFE7-19A7-4002-A5B4-C30EE0BC8E7B}" name="Column8563"/>
    <tableColumn id="8583" xr3:uid="{2AC93669-F607-4C0B-9816-6FB51C757B3A}" name="Column8564"/>
    <tableColumn id="8584" xr3:uid="{8BAFFBBA-38F9-48F8-9ACF-06062488BC04}" name="Column8565"/>
    <tableColumn id="8585" xr3:uid="{7B93D3DD-DD3E-411F-88CA-A9EF2CF089C7}" name="Column8566"/>
    <tableColumn id="8586" xr3:uid="{80A6058B-B751-45A8-AFC9-10DA0516075C}" name="Column8567"/>
    <tableColumn id="8587" xr3:uid="{971C04BD-EAA1-4A0D-92D2-8AFF4575D4DA}" name="Column8568"/>
    <tableColumn id="8588" xr3:uid="{61C0D25E-C537-44C4-9F01-98442BB39FFE}" name="Column8569"/>
    <tableColumn id="8589" xr3:uid="{5D4BFF9A-5964-4E70-95FF-CF1819DF13B2}" name="Column8570"/>
    <tableColumn id="8590" xr3:uid="{89A4C328-B8EF-466C-AD40-9922F15A524C}" name="Column8571"/>
    <tableColumn id="8591" xr3:uid="{26D2B1CD-42C8-4041-B9F7-83DE39182CF3}" name="Column8572"/>
    <tableColumn id="8592" xr3:uid="{BAC648FC-B748-4D0C-8E6F-0D716A0C7ED1}" name="Column8573"/>
    <tableColumn id="8593" xr3:uid="{8A81F731-FFDB-4047-AE64-F8E3A365B9F1}" name="Column8574"/>
    <tableColumn id="8594" xr3:uid="{B82867C4-4B3D-4C32-BB1C-42F8D8946D9D}" name="Column8575"/>
    <tableColumn id="8595" xr3:uid="{2A45A53D-F971-4BE9-998C-EC87C5EBF884}" name="Column8576"/>
    <tableColumn id="8596" xr3:uid="{D4CC1B7F-F4F8-489D-BB60-7373B3DE3E62}" name="Column8577"/>
    <tableColumn id="8597" xr3:uid="{E1A2B74A-0E96-4C5E-AC39-74654AE19B45}" name="Column8578"/>
    <tableColumn id="8598" xr3:uid="{25F170E7-2A70-4D56-91C3-E05A64C78D47}" name="Column8579"/>
    <tableColumn id="8599" xr3:uid="{3D667FF3-000E-4079-84B1-113A6B9775DC}" name="Column8580"/>
    <tableColumn id="8600" xr3:uid="{72409D79-928B-411E-8E77-FFD1F981E6E1}" name="Column8581"/>
    <tableColumn id="8601" xr3:uid="{1F90EB56-C58E-4EB9-82BF-936EEDD6C051}" name="Column8582"/>
    <tableColumn id="8602" xr3:uid="{1DBA97D9-5FCD-468D-921F-0E19B73F4A8A}" name="Column8583"/>
    <tableColumn id="8603" xr3:uid="{B35B6FE7-B524-47D8-930A-4686BA28B8ED}" name="Column8584"/>
    <tableColumn id="8604" xr3:uid="{F70D55C4-FD89-44EB-B28D-3D3FF9A793CA}" name="Column8585"/>
    <tableColumn id="8605" xr3:uid="{D0CBFB95-A8AD-424D-9328-BB591CE92102}" name="Column8586"/>
    <tableColumn id="8606" xr3:uid="{60668190-107B-4C0C-9410-EDEAE5452356}" name="Column8587"/>
    <tableColumn id="8607" xr3:uid="{516396E2-E733-4F73-9DA8-5F511E32E928}" name="Column8588"/>
    <tableColumn id="8608" xr3:uid="{0166BAFF-A637-49EB-9B58-2D9D4BAD5E56}" name="Column8589"/>
    <tableColumn id="8609" xr3:uid="{74183B6B-FAFC-4AA7-A218-583AD01E6202}" name="Column8590"/>
    <tableColumn id="8610" xr3:uid="{ED862C93-D07A-4618-AEB0-E15951BE11E4}" name="Column8591"/>
    <tableColumn id="8611" xr3:uid="{F1A4AF8A-E677-41C9-B8BF-D5AC9C8762F2}" name="Column8592"/>
    <tableColumn id="8612" xr3:uid="{1475A16C-5498-4111-8333-D33EC2B9DDEA}" name="Column8593"/>
    <tableColumn id="8613" xr3:uid="{30687355-1BE6-4461-AB3B-5A35C151D073}" name="Column8594"/>
    <tableColumn id="8614" xr3:uid="{32D0EBB6-7FC2-4F97-8BAC-2BDD37F05310}" name="Column8595"/>
    <tableColumn id="8615" xr3:uid="{28198517-9A16-456D-AF1F-2044553247AF}" name="Column8596"/>
    <tableColumn id="8616" xr3:uid="{C6E655DC-DA59-4BC5-A40E-DA5496B45281}" name="Column8597"/>
    <tableColumn id="8617" xr3:uid="{E237DECA-E61A-459A-9E76-BF2BACA58629}" name="Column8598"/>
    <tableColumn id="8618" xr3:uid="{497BEBF9-58A5-412F-8237-33F8485A337A}" name="Column8599"/>
    <tableColumn id="8619" xr3:uid="{B86D7F9B-7C5E-4F79-961F-EF67A9014060}" name="Column8600"/>
    <tableColumn id="8620" xr3:uid="{DBC76616-6326-4C84-9770-C0E1E078B83F}" name="Column8601"/>
    <tableColumn id="8621" xr3:uid="{EA720E28-70A4-49ED-AE69-64E490CFF5A4}" name="Column8602"/>
    <tableColumn id="8622" xr3:uid="{5B2DB92F-621B-4ED5-8ACA-A678B2DC569E}" name="Column8603"/>
    <tableColumn id="8623" xr3:uid="{A5713037-9B69-475D-9992-EA830559CB06}" name="Column8604"/>
    <tableColumn id="8624" xr3:uid="{7C92F2A3-8884-49E4-871C-2A6707993913}" name="Column8605"/>
    <tableColumn id="8625" xr3:uid="{9ECACA0B-C82E-4FD4-866F-CF98663D2E5D}" name="Column8606"/>
    <tableColumn id="8626" xr3:uid="{0CD9CCBA-2323-4C4C-9AB4-42FCC673DB4E}" name="Column8607"/>
    <tableColumn id="8627" xr3:uid="{54ECA952-E530-496E-BAFF-03E83E8B0F96}" name="Column8608"/>
    <tableColumn id="8628" xr3:uid="{E00FC1BA-9C02-44CE-B548-943116AD661E}" name="Column8609"/>
    <tableColumn id="8629" xr3:uid="{21123A0A-422E-4A8C-89EA-B1CED4E7041D}" name="Column8610"/>
    <tableColumn id="8630" xr3:uid="{6E3875CD-30D4-4A2F-9633-455E0FF9E38F}" name="Column8611"/>
    <tableColumn id="8631" xr3:uid="{C4720C15-8FD5-4E43-8090-313CBE29EE22}" name="Column8612"/>
    <tableColumn id="8632" xr3:uid="{A2BF803F-6092-450F-A991-92EFFF0B8EE6}" name="Column8613"/>
    <tableColumn id="8633" xr3:uid="{1F6C9480-B7CC-4D05-8653-631197F53799}" name="Column8614"/>
    <tableColumn id="8634" xr3:uid="{E374EC62-89B8-436C-94F1-57D7F02961FB}" name="Column8615"/>
    <tableColumn id="8635" xr3:uid="{F268CC24-0BAD-4DAD-AB1C-784EFDDA847A}" name="Column8616"/>
    <tableColumn id="8636" xr3:uid="{32F7896D-A585-476D-AF64-B140304B94D3}" name="Column8617"/>
    <tableColumn id="8637" xr3:uid="{EA039C66-D4C7-440E-B4DA-94C6BA3D9F4A}" name="Column8618"/>
    <tableColumn id="8638" xr3:uid="{055C1F54-5564-4C94-B629-059B3526AEE1}" name="Column8619"/>
    <tableColumn id="8639" xr3:uid="{B94B3F7F-3B8E-405A-B031-795489C2F049}" name="Column8620"/>
    <tableColumn id="8640" xr3:uid="{1BDF3ADE-1E0C-439F-A63C-455DF43663DC}" name="Column8621"/>
    <tableColumn id="8641" xr3:uid="{B97E7E0F-BCF5-43DC-8E0B-AC85A8CF1818}" name="Column8622"/>
    <tableColumn id="8642" xr3:uid="{3D62FC78-2A02-44F6-B250-3243DBA91988}" name="Column8623"/>
    <tableColumn id="8643" xr3:uid="{9CB40A89-ECE7-4AE3-B84B-E17DA5363930}" name="Column8624"/>
    <tableColumn id="8644" xr3:uid="{05BC41A6-459C-4B49-B9C4-B222D51BD419}" name="Column8625"/>
    <tableColumn id="8645" xr3:uid="{DEEFEC3D-98C7-48E3-85F0-818B73F54DB8}" name="Column8626"/>
    <tableColumn id="8646" xr3:uid="{7773F817-27DC-4BF0-A2DF-28256C37683D}" name="Column8627"/>
    <tableColumn id="8647" xr3:uid="{6A75BE3D-0255-4CAA-87C9-C1B153E4C106}" name="Column8628"/>
    <tableColumn id="8648" xr3:uid="{E45F2A48-44DE-4C39-9ACE-F92D9DADCD7D}" name="Column8629"/>
    <tableColumn id="8649" xr3:uid="{44DB9269-148C-439D-9695-7385178238C8}" name="Column8630"/>
    <tableColumn id="8650" xr3:uid="{C8E5A10E-17C9-4CA0-BDC1-F3123B4EB649}" name="Column8631"/>
    <tableColumn id="8651" xr3:uid="{0DC44A6D-59E6-484B-8C87-87EA9E5B8CF1}" name="Column8632"/>
    <tableColumn id="8652" xr3:uid="{D2402BA4-A7ED-410E-BE5D-812D893F922E}" name="Column8633"/>
    <tableColumn id="8653" xr3:uid="{01E5FDBC-D3B8-43A0-BABC-EB4792BFB7D5}" name="Column8634"/>
    <tableColumn id="8654" xr3:uid="{1B3163FB-A549-4525-A5C3-9F890DA3DC50}" name="Column8635"/>
    <tableColumn id="8655" xr3:uid="{698DADB4-9030-436B-9190-441BB9AB3AF9}" name="Column8636"/>
    <tableColumn id="8656" xr3:uid="{93BD6F65-4E21-4CB4-BB0C-B6C67A89C1CA}" name="Column8637"/>
    <tableColumn id="8657" xr3:uid="{FF54FC85-A106-4A2B-9EB6-57DC270F03A2}" name="Column8638"/>
    <tableColumn id="8658" xr3:uid="{C9790A6B-F034-4328-9187-4D2832BE85C0}" name="Column8639"/>
    <tableColumn id="8659" xr3:uid="{225DB65A-F4E0-4586-893A-DC152BC43C73}" name="Column8640"/>
    <tableColumn id="8660" xr3:uid="{7DC2BC18-8054-420F-AD78-40139A7C3E06}" name="Column8641"/>
    <tableColumn id="8661" xr3:uid="{0431B5C9-EA44-4BD3-8182-77FA1F83BEC8}" name="Column8642"/>
    <tableColumn id="8662" xr3:uid="{B794B373-6719-43ED-811C-4540A1B8D29E}" name="Column8643"/>
    <tableColumn id="8663" xr3:uid="{BF5F9865-2B5A-4820-8D70-77390C71FB2B}" name="Column8644"/>
    <tableColumn id="8664" xr3:uid="{C27996AA-3643-43DE-B63F-7190D062C84C}" name="Column8645"/>
    <tableColumn id="8665" xr3:uid="{AD13F6F8-C58B-456F-ABFC-257A247307EB}" name="Column8646"/>
    <tableColumn id="8666" xr3:uid="{58AFFAAD-A78C-4EC0-A214-571B6169DEF4}" name="Column8647"/>
    <tableColumn id="8667" xr3:uid="{7658584D-8B71-4817-8680-6199C7D78534}" name="Column8648"/>
    <tableColumn id="8668" xr3:uid="{4D873D76-D883-479A-9F83-45C452C22735}" name="Column8649"/>
    <tableColumn id="8669" xr3:uid="{2D6BDD1B-EF2E-433D-9338-5BD2FA399AF8}" name="Column8650"/>
    <tableColumn id="8670" xr3:uid="{E10BA780-A52F-4896-ABCB-09BED024DC4D}" name="Column8651"/>
    <tableColumn id="8671" xr3:uid="{CE0552DE-2466-4C7C-922C-FDA9682FE1A5}" name="Column8652"/>
    <tableColumn id="8672" xr3:uid="{64458B35-3CBC-4677-9ECC-08B7B4BA3512}" name="Column8653"/>
    <tableColumn id="8673" xr3:uid="{5692F13F-648E-4DC2-976A-824168E2CD51}" name="Column8654"/>
    <tableColumn id="8674" xr3:uid="{845BCF81-8D93-4735-8A3F-D4D0C5CA42F7}" name="Column8655"/>
    <tableColumn id="8675" xr3:uid="{DA7DD883-A8B9-41CA-A7D2-183079D8D253}" name="Column8656"/>
    <tableColumn id="8676" xr3:uid="{93E81E03-58C3-4A13-BA92-AC23EEDBACF0}" name="Column8657"/>
    <tableColumn id="8677" xr3:uid="{266AA5C2-6931-47D1-B303-3561D7A89223}" name="Column8658"/>
    <tableColumn id="8678" xr3:uid="{566C3802-E545-4F55-9AC4-A36997381B6C}" name="Column8659"/>
    <tableColumn id="8679" xr3:uid="{D5CEA67F-CA18-449F-9A34-85D586A78FF0}" name="Column8660"/>
    <tableColumn id="8680" xr3:uid="{A9B2025C-7CA1-4182-84A6-5EE999AB66B6}" name="Column8661"/>
    <tableColumn id="8681" xr3:uid="{480D7BC8-B77E-408F-9C17-8787EE019302}" name="Column8662"/>
    <tableColumn id="8682" xr3:uid="{07935E1E-6FBC-4509-B593-22BC9F32CFFE}" name="Column8663"/>
    <tableColumn id="8683" xr3:uid="{8FC876DF-75E4-4098-A3C0-38AF379C72F6}" name="Column8664"/>
    <tableColumn id="8684" xr3:uid="{E16F339E-D1E5-4BA8-9868-23E160ED6399}" name="Column8665"/>
    <tableColumn id="8685" xr3:uid="{635A69FF-3C73-4FA9-B9E9-C5A9E1A7C967}" name="Column8666"/>
    <tableColumn id="8686" xr3:uid="{A2C9BAFB-8D0A-4C2E-8930-02AC1FDE76DF}" name="Column8667"/>
    <tableColumn id="8687" xr3:uid="{69B9B807-0203-4CE3-B757-4DDBD288E039}" name="Column8668"/>
    <tableColumn id="8688" xr3:uid="{93C1B0DF-B7AA-4C69-BBAE-1ADEFF37DDAD}" name="Column8669"/>
    <tableColumn id="8689" xr3:uid="{41D13692-E913-46C9-A9B4-801A96AD83F3}" name="Column8670"/>
    <tableColumn id="8690" xr3:uid="{F58B1990-4B6C-4A68-AB02-A511EF08D009}" name="Column8671"/>
    <tableColumn id="8691" xr3:uid="{8C1161C2-D318-456B-A323-5C454D736612}" name="Column8672"/>
    <tableColumn id="8692" xr3:uid="{6E870CB8-43F8-486E-8AD3-830F675B8B80}" name="Column8673"/>
    <tableColumn id="8693" xr3:uid="{56C5B3D3-68FB-40FB-A2F0-BAAF31600EDA}" name="Column8674"/>
    <tableColumn id="8694" xr3:uid="{8BBC66D9-32AB-4240-BD13-DB213C84B57E}" name="Column8675"/>
    <tableColumn id="8695" xr3:uid="{22621AFD-6AB7-4415-A05D-C8CD0F8F58FC}" name="Column8676"/>
    <tableColumn id="8696" xr3:uid="{1A1D73B2-81A6-4846-895A-EB8126BC6431}" name="Column8677"/>
    <tableColumn id="8697" xr3:uid="{40E85CAD-CA21-4D65-AF4B-AB2084757396}" name="Column8678"/>
    <tableColumn id="8698" xr3:uid="{916F5D1C-3195-4A58-835A-6DD1F1C107B3}" name="Column8679"/>
    <tableColumn id="8699" xr3:uid="{B66013D7-DEBF-487E-A998-55DAD6DB8449}" name="Column8680"/>
    <tableColumn id="8700" xr3:uid="{B7256C92-98A5-4282-BAA3-61A659EB7D08}" name="Column8681"/>
    <tableColumn id="8701" xr3:uid="{F5A20AD4-8D43-40C1-BDEA-C7949BCE91E0}" name="Column8682"/>
    <tableColumn id="8702" xr3:uid="{32C81CA9-081E-401E-8100-86922F46B9D4}" name="Column8683"/>
    <tableColumn id="8703" xr3:uid="{64D93FD8-3556-449D-8704-0E0F9B79450B}" name="Column8684"/>
    <tableColumn id="8704" xr3:uid="{8E83D206-C5F0-4E0D-8A8C-5AA614160C31}" name="Column8685"/>
    <tableColumn id="8705" xr3:uid="{85499EDF-53C5-4D54-A25D-AC28311ED307}" name="Column8686"/>
    <tableColumn id="8706" xr3:uid="{31141AD3-4104-46B4-90F2-D11082D18CFB}" name="Column8687"/>
    <tableColumn id="8707" xr3:uid="{7DFAFAF8-3253-455A-A6BA-C8C6E13A048D}" name="Column8688"/>
    <tableColumn id="8708" xr3:uid="{CD823BFE-4E90-4117-BCA2-F47424B25ED4}" name="Column8689"/>
    <tableColumn id="8709" xr3:uid="{FCE2ACED-991B-4593-A73B-2EE2C9625475}" name="Column8690"/>
    <tableColumn id="8710" xr3:uid="{1A00F0D6-D2B9-4202-822B-8A705C68A85F}" name="Column8691"/>
    <tableColumn id="8711" xr3:uid="{7F3FE736-A4A1-41B7-8E6D-CAE4A643D6E0}" name="Column8692"/>
    <tableColumn id="8712" xr3:uid="{471A4E44-0362-4D1D-A46C-76D4C65BDD58}" name="Column8693"/>
    <tableColumn id="8713" xr3:uid="{5EAFFA3F-5347-47E3-BCBF-01F75FF4FEDC}" name="Column8694"/>
    <tableColumn id="8714" xr3:uid="{A647A142-CB05-4B8A-A432-C9E813924191}" name="Column8695"/>
    <tableColumn id="8715" xr3:uid="{F05AF5DB-403E-42AC-AD49-8C5A0AC536D2}" name="Column8696"/>
    <tableColumn id="8716" xr3:uid="{1DF63B81-D67A-4EDF-B262-41933051E104}" name="Column8697"/>
    <tableColumn id="8717" xr3:uid="{EF642DE4-CF8C-41BF-9246-0B214CFF76E1}" name="Column8698"/>
    <tableColumn id="8718" xr3:uid="{44610018-6565-4D6B-A339-F63DE275F4BE}" name="Column8699"/>
    <tableColumn id="8719" xr3:uid="{0148B72D-6AC0-4B45-B4DD-D70CD3B572F2}" name="Column8700"/>
    <tableColumn id="8720" xr3:uid="{F96D7712-87C9-4C18-855B-E1794CF29B55}" name="Column8701"/>
    <tableColumn id="8721" xr3:uid="{1BEE495F-0A9F-4A01-B359-DF84F4F54F3C}" name="Column8702"/>
    <tableColumn id="8722" xr3:uid="{5027C6AD-9E26-44CE-9632-27D057E0160A}" name="Column8703"/>
    <tableColumn id="8723" xr3:uid="{B69542BB-7AA1-4A91-B155-BCF8591A71BE}" name="Column8704"/>
    <tableColumn id="8724" xr3:uid="{76D2710E-5C77-4A5D-9F3B-DBBD19BD8CF6}" name="Column8705"/>
    <tableColumn id="8725" xr3:uid="{82A9AF5A-78C3-4694-8DA3-6BEEC1F05196}" name="Column8706"/>
    <tableColumn id="8726" xr3:uid="{FB91F7E0-1DF3-417B-B7E7-848EEF34663D}" name="Column8707"/>
    <tableColumn id="8727" xr3:uid="{9B618DC4-301F-4E85-85C6-492BA98F3EB2}" name="Column8708"/>
    <tableColumn id="8728" xr3:uid="{623C4F7F-6DEF-4C42-9920-87AB86D0E533}" name="Column8709"/>
    <tableColumn id="8729" xr3:uid="{13DDA1F5-CDD3-486E-96A7-6248BB688944}" name="Column8710"/>
    <tableColumn id="8730" xr3:uid="{D8D09A41-8A3A-4ABD-A0C4-0B6B2DF1F1AF}" name="Column8711"/>
    <tableColumn id="8731" xr3:uid="{91658549-AE06-4EBB-8E28-3965F17679E6}" name="Column8712"/>
    <tableColumn id="8732" xr3:uid="{8856AF5F-DAFD-489E-9272-09C9FA7D70A5}" name="Column8713"/>
    <tableColumn id="8733" xr3:uid="{7F5EFB43-D418-464A-881C-198CE6613874}" name="Column8714"/>
    <tableColumn id="8734" xr3:uid="{9B85BD23-D29D-4849-81DC-BCCD2DDED8B1}" name="Column8715"/>
    <tableColumn id="8735" xr3:uid="{261B8F9D-8EDE-448B-AD6A-CBE3443EF20B}" name="Column8716"/>
    <tableColumn id="8736" xr3:uid="{1B60EFB3-9409-4843-B793-38F08E693D9D}" name="Column8717"/>
    <tableColumn id="8737" xr3:uid="{99E6B63D-72C7-4EC1-A0A2-3FB4A0579DCC}" name="Column8718"/>
    <tableColumn id="8738" xr3:uid="{2C97DCD2-029B-42F3-8559-C09073605CAF}" name="Column8719"/>
    <tableColumn id="8739" xr3:uid="{3E027D1D-5878-42D5-B98B-176AB58A42F7}" name="Column8720"/>
    <tableColumn id="8740" xr3:uid="{19E19350-52E9-4F5D-A4C9-DB78CB32CE00}" name="Column8721"/>
    <tableColumn id="8741" xr3:uid="{0E9F1086-5226-47ED-97F1-4FC7B947D41A}" name="Column8722"/>
    <tableColumn id="8742" xr3:uid="{F77B6A88-3736-46C9-B632-993E4E7E8CE4}" name="Column8723"/>
    <tableColumn id="8743" xr3:uid="{208FD976-BC5A-4C70-91F2-265C56546734}" name="Column8724"/>
    <tableColumn id="8744" xr3:uid="{13E330C6-19E7-429E-8536-46828CCF8B17}" name="Column8725"/>
    <tableColumn id="8745" xr3:uid="{B0B23E11-6A65-4B63-9F3D-8AF92FA90205}" name="Column8726"/>
    <tableColumn id="8746" xr3:uid="{1B449E2B-FAEB-4FE7-B95F-DCEBF0C4C77A}" name="Column8727"/>
    <tableColumn id="8747" xr3:uid="{1C3EC9CF-7F93-4FE9-8C4A-A2DBF718FAEA}" name="Column8728"/>
    <tableColumn id="8748" xr3:uid="{43F2E131-E06A-40D9-AD4E-C4EBCBE6F64E}" name="Column8729"/>
    <tableColumn id="8749" xr3:uid="{E02B6B8D-67AA-4B77-AC96-1AF1483CA5EA}" name="Column8730"/>
    <tableColumn id="8750" xr3:uid="{B610F4BD-35EE-42B6-8092-33FB125F7E5A}" name="Column8731"/>
    <tableColumn id="8751" xr3:uid="{41416619-AD10-4618-BD73-220A9AC15ACA}" name="Column8732"/>
    <tableColumn id="8752" xr3:uid="{01AE1450-A98B-4BE6-A08A-78D6670E61A9}" name="Column8733"/>
    <tableColumn id="8753" xr3:uid="{BCA91F1E-D23D-4A5B-B839-9AE4D3201692}" name="Column8734"/>
    <tableColumn id="8754" xr3:uid="{EA91C2ED-352F-499A-A486-59079818703D}" name="Column8735"/>
    <tableColumn id="8755" xr3:uid="{FC8AA214-5981-4878-83BA-6E90CCC87544}" name="Column8736"/>
    <tableColumn id="8756" xr3:uid="{F5D45A55-0013-4292-AD28-B15F8DB6F8A4}" name="Column8737"/>
    <tableColumn id="8757" xr3:uid="{3563B322-A5F5-4102-898D-641411147F74}" name="Column8738"/>
    <tableColumn id="8758" xr3:uid="{EAB46035-F995-43FC-B09A-7BE906354B7C}" name="Column8739"/>
    <tableColumn id="8759" xr3:uid="{6BF07AC7-D3C2-41E2-AB61-0A654E4E8D96}" name="Column8740"/>
    <tableColumn id="8760" xr3:uid="{7ED4B614-7638-4286-B907-E4AD280F0FD3}" name="Column8741"/>
    <tableColumn id="8761" xr3:uid="{6DC16D9C-9378-45E5-B998-938A9456DB9F}" name="Column8742"/>
    <tableColumn id="8762" xr3:uid="{2905B660-D4C6-40ED-8749-80C4A2550DBD}" name="Column8743"/>
    <tableColumn id="8763" xr3:uid="{01CFC329-F5AF-4503-A6F5-478AB6DBBDC9}" name="Column8744"/>
    <tableColumn id="8764" xr3:uid="{B16AD82C-000E-4A58-8248-5C95CA0B3FE5}" name="Column8745"/>
    <tableColumn id="8765" xr3:uid="{325BE0D3-C362-4AF4-B806-266BA1244D4B}" name="Column8746"/>
    <tableColumn id="8766" xr3:uid="{6355F093-6243-47E9-9B22-5F352D5C2694}" name="Column8747"/>
    <tableColumn id="8767" xr3:uid="{8944A5BB-2AC8-4A7A-AE01-69445B287DA0}" name="Column8748"/>
    <tableColumn id="8768" xr3:uid="{57747ED3-C8D3-4855-90E3-B8B58DA6917C}" name="Column8749"/>
    <tableColumn id="8769" xr3:uid="{AD07B2F0-B0B9-4E29-8CE6-16F5DDA7E429}" name="Column8750"/>
    <tableColumn id="8770" xr3:uid="{DC33043E-2BCF-456F-82C8-937DCB527547}" name="Column8751"/>
    <tableColumn id="8771" xr3:uid="{BF27461D-BEEE-450E-AD5F-046AED0333AD}" name="Column8752"/>
    <tableColumn id="8772" xr3:uid="{653B0BD5-9258-4164-AD75-5BEE47B8FC8A}" name="Column8753"/>
    <tableColumn id="8773" xr3:uid="{3BE0C121-CCDA-46B0-8D9F-7257304830F4}" name="Column8754"/>
    <tableColumn id="8774" xr3:uid="{D3AE76EF-29BA-4B31-BCF8-330B2784DE8F}" name="Column8755"/>
    <tableColumn id="8775" xr3:uid="{EE161FC9-B060-4A6D-808D-ADDAE0552536}" name="Column8756"/>
    <tableColumn id="8776" xr3:uid="{E08F9A4E-8694-414A-A610-71768AEE777A}" name="Column8757"/>
    <tableColumn id="8777" xr3:uid="{BF808EDA-1E9E-4C86-9457-C99110198958}" name="Column8758"/>
    <tableColumn id="8778" xr3:uid="{D21372CD-3FF1-4F62-874B-72EBCB0B3F21}" name="Column8759"/>
    <tableColumn id="8779" xr3:uid="{CE128D47-28AB-48C4-A9F2-7AF98D7FED7A}" name="Column8760"/>
    <tableColumn id="8780" xr3:uid="{25D07360-04DE-4CF2-AF05-C792BC59E949}" name="Column8761"/>
    <tableColumn id="8781" xr3:uid="{3838E726-F47A-4E0C-ADDB-EA65BD03A6A8}" name="Column8762"/>
    <tableColumn id="8782" xr3:uid="{034A72B5-4820-4B22-B209-C653AC386916}" name="Column8763"/>
    <tableColumn id="8783" xr3:uid="{14A38500-FC2F-4A2F-9135-66E56DCA8E9A}" name="Column8764"/>
    <tableColumn id="8784" xr3:uid="{5F1351A1-2218-418D-965F-2F4B22A2CE7F}" name="Column8765"/>
    <tableColumn id="8785" xr3:uid="{3B53F42E-7553-40BF-971D-E4B7494042F9}" name="Column8766"/>
    <tableColumn id="8786" xr3:uid="{0C30BB61-D544-47A2-BCA1-4F2CDFDEA92D}" name="Column8767"/>
    <tableColumn id="8787" xr3:uid="{800FA7F9-AE0E-4173-813C-957F4DEAF8BD}" name="Column8768"/>
    <tableColumn id="8788" xr3:uid="{27B09E9A-CE3F-4FE2-ACBF-FF8D0B331507}" name="Column8769"/>
    <tableColumn id="8789" xr3:uid="{FE482FB3-E142-408A-9621-E99F3A1725E6}" name="Column8770"/>
    <tableColumn id="8790" xr3:uid="{57ECC27C-887D-449E-922D-60C5FBD05342}" name="Column8771"/>
    <tableColumn id="8791" xr3:uid="{0B904DEF-D938-444F-93BC-C1033BEA5E8C}" name="Column8772"/>
    <tableColumn id="8792" xr3:uid="{FFE39C73-8A28-4739-82C0-A1A093D5F8B8}" name="Column8773"/>
    <tableColumn id="8793" xr3:uid="{259E9305-EB47-4526-9A84-11E3D39691BA}" name="Column8774"/>
    <tableColumn id="8794" xr3:uid="{518218F6-C94A-44C0-8F0B-34B34FEF56E1}" name="Column8775"/>
    <tableColumn id="8795" xr3:uid="{E3B45890-9B55-466B-86FB-3A6A58320776}" name="Column8776"/>
    <tableColumn id="8796" xr3:uid="{329F7591-F107-4792-AD37-6C0EDC9B5680}" name="Column8777"/>
    <tableColumn id="8797" xr3:uid="{1E05B538-3588-4580-B878-7BAB19950DF8}" name="Column8778"/>
    <tableColumn id="8798" xr3:uid="{7BC70129-D83E-4111-ACB4-D6F2BA2186B3}" name="Column8779"/>
    <tableColumn id="8799" xr3:uid="{6994F506-A8B4-44C8-997B-806F0A0FBCB1}" name="Column8780"/>
    <tableColumn id="8800" xr3:uid="{1978DC24-BC36-4E5E-BD87-E9447A62F9A8}" name="Column8781"/>
    <tableColumn id="8801" xr3:uid="{2E50CA5E-7209-4AE6-BD53-1D2A711CD976}" name="Column8782"/>
    <tableColumn id="8802" xr3:uid="{8F83E9DD-A1D9-423E-912E-802DC62508F4}" name="Column8783"/>
    <tableColumn id="8803" xr3:uid="{A760ADA4-132A-4A76-8440-DCD6085EB606}" name="Column8784"/>
    <tableColumn id="8804" xr3:uid="{C39C2EB8-6DAC-449A-8523-823DD7B9B623}" name="Column8785"/>
    <tableColumn id="8805" xr3:uid="{1C676A13-DAAF-45CA-9374-89C326F9C90F}" name="Column8786"/>
    <tableColumn id="8806" xr3:uid="{A0ED825F-D12C-44A7-938F-6A3ED806AB8E}" name="Column8787"/>
    <tableColumn id="8807" xr3:uid="{C449C209-DE9C-4547-97F3-B1406CF027C2}" name="Column8788"/>
    <tableColumn id="8808" xr3:uid="{5684515A-D81C-48AB-B3F8-C29FB4803DA7}" name="Column8789"/>
    <tableColumn id="8809" xr3:uid="{3BA99349-828D-4EF8-ACE0-30ECE7255667}" name="Column8790"/>
    <tableColumn id="8810" xr3:uid="{B0950CBF-1BC2-47C2-BA3D-3B0785FCDFFE}" name="Column8791"/>
    <tableColumn id="8811" xr3:uid="{13284820-521A-4080-9D9A-B36AA5B3C77C}" name="Column8792"/>
    <tableColumn id="8812" xr3:uid="{160C7782-B9DC-48AD-B9AE-3E753818B8DE}" name="Column8793"/>
    <tableColumn id="8813" xr3:uid="{CF89D551-1832-4563-B278-8389AAC1D911}" name="Column8794"/>
    <tableColumn id="8814" xr3:uid="{8D96D2C6-CF62-4F0D-9A2D-1C5F9A774315}" name="Column8795"/>
    <tableColumn id="8815" xr3:uid="{73308B76-4002-4905-92AF-10DA5FCB2F65}" name="Column8796"/>
    <tableColumn id="8816" xr3:uid="{DEC69982-2005-484F-95A0-AFA2904EBE76}" name="Column8797"/>
    <tableColumn id="8817" xr3:uid="{036D99F8-FEA0-4D81-A22B-813EACCDB597}" name="Column8798"/>
    <tableColumn id="8818" xr3:uid="{7C5C07E3-B6B6-46FF-AE2F-8FE262A7AB4D}" name="Column8799"/>
    <tableColumn id="8819" xr3:uid="{7F5AACB2-3BE7-4F0F-ABF0-1CE27C3A573F}" name="Column8800"/>
    <tableColumn id="8820" xr3:uid="{9A3B7076-9B8F-44B2-A3A2-86ADA943EEE8}" name="Column8801"/>
    <tableColumn id="8821" xr3:uid="{F8F3B13A-7EF9-4359-A248-088703547FC3}" name="Column8802"/>
    <tableColumn id="8822" xr3:uid="{4295293B-70F5-4E00-A774-0AEC2F9E0E6E}" name="Column8803"/>
    <tableColumn id="8823" xr3:uid="{37E24050-4A81-4EF9-A824-D588ADC4C9E9}" name="Column8804"/>
    <tableColumn id="8824" xr3:uid="{569FE4AD-3F13-418F-8716-6CE73CE870BF}" name="Column8805"/>
    <tableColumn id="8825" xr3:uid="{E2A4523A-0227-4BB5-9E70-411E4F22AACA}" name="Column8806"/>
    <tableColumn id="8826" xr3:uid="{6BA2A28A-F76B-43A3-B947-CC622AE92119}" name="Column8807"/>
    <tableColumn id="8827" xr3:uid="{6BA22457-61AC-4FD2-8538-3CBEC7CBD3F2}" name="Column8808"/>
    <tableColumn id="8828" xr3:uid="{A6145273-9A3C-4A11-9D1A-33E18389F8E3}" name="Column8809"/>
    <tableColumn id="8829" xr3:uid="{FC2CD1A5-CFB8-4E9B-B6BE-A95F8D4924FA}" name="Column8810"/>
    <tableColumn id="8830" xr3:uid="{0D2B8D30-5795-40F6-B43A-5075EF899D1C}" name="Column8811"/>
    <tableColumn id="8831" xr3:uid="{AAA29BF6-13A7-4A29-BB74-B9F2E5FFE9E6}" name="Column8812"/>
    <tableColumn id="8832" xr3:uid="{BECF5BAC-1FF1-4C8A-86F9-B3AB6B4BDACB}" name="Column8813"/>
    <tableColumn id="8833" xr3:uid="{4A9D778D-CD11-49FD-99E9-936AA29A526B}" name="Column8814"/>
    <tableColumn id="8834" xr3:uid="{2C8A731B-6FAE-41FE-B38F-FD13911ED01B}" name="Column8815"/>
    <tableColumn id="8835" xr3:uid="{A3287D8A-3104-40FD-9807-AD4344ED5BC8}" name="Column8816"/>
    <tableColumn id="8836" xr3:uid="{FBABFF36-5645-4844-8B31-1C115BE1BED5}" name="Column8817"/>
    <tableColumn id="8837" xr3:uid="{C7ECD92D-4186-4151-AA07-6B2FB620B6E2}" name="Column8818"/>
    <tableColumn id="8838" xr3:uid="{0A461612-AAE5-4FFB-8BD3-0606646F4EFA}" name="Column8819"/>
    <tableColumn id="8839" xr3:uid="{A0F1FAAA-D8EF-4CF9-ADE1-F58F753E9DB6}" name="Column8820"/>
    <tableColumn id="8840" xr3:uid="{3315A607-7D14-4AD8-9EDE-607705F4A2C3}" name="Column8821"/>
    <tableColumn id="8841" xr3:uid="{358109D0-5CDE-480F-A79E-6249BFB22D3B}" name="Column8822"/>
    <tableColumn id="8842" xr3:uid="{085A9A50-E555-4105-A9D8-D37F2A87B71A}" name="Column8823"/>
    <tableColumn id="8843" xr3:uid="{C9023661-3E95-4886-97C0-43C2069A2FDB}" name="Column8824"/>
    <tableColumn id="8844" xr3:uid="{1527B101-6403-4A88-AF47-C4444ED9E797}" name="Column8825"/>
    <tableColumn id="8845" xr3:uid="{76FE8B77-D6E3-420E-BBF4-FEF56BB02657}" name="Column8826"/>
    <tableColumn id="8846" xr3:uid="{57FAB45F-653C-469E-A75F-9BDD0B812FD4}" name="Column8827"/>
    <tableColumn id="8847" xr3:uid="{DACF5588-A3FD-4153-B182-1F70C66EFC1A}" name="Column8828"/>
    <tableColumn id="8848" xr3:uid="{C62602F7-C241-4B0D-927D-004CEDC37804}" name="Column8829"/>
    <tableColumn id="8849" xr3:uid="{47020988-3D17-48F2-920B-13B6DCE7150E}" name="Column8830"/>
    <tableColumn id="8850" xr3:uid="{E80A233F-5808-4911-8CE1-C5A44BA0A27C}" name="Column8831"/>
    <tableColumn id="8851" xr3:uid="{E6DCC48F-8808-4914-B3DB-9191133C5833}" name="Column8832"/>
    <tableColumn id="8852" xr3:uid="{81910320-60C6-4E2A-AEF5-4E27C414DD11}" name="Column8833"/>
    <tableColumn id="8853" xr3:uid="{2DB6EB74-8154-48FF-8314-E83D9DA37983}" name="Column8834"/>
    <tableColumn id="8854" xr3:uid="{E7981CEE-2299-475F-9539-9CE9B8D737F2}" name="Column8835"/>
    <tableColumn id="8855" xr3:uid="{7BE05CC9-3B7E-4056-B965-67234CB6E9B1}" name="Column8836"/>
    <tableColumn id="8856" xr3:uid="{CB4EA788-91EE-4A30-847C-DC193866F18E}" name="Column8837"/>
    <tableColumn id="8857" xr3:uid="{6DE108A4-A5E5-4281-A6D2-8C0EDFB855EB}" name="Column8838"/>
    <tableColumn id="8858" xr3:uid="{32A829BD-AAD8-42F2-83E8-85953A287097}" name="Column8839"/>
    <tableColumn id="8859" xr3:uid="{DF01A8AF-FD27-4207-9723-780DF57567A8}" name="Column8840"/>
    <tableColumn id="8860" xr3:uid="{AA13EE7A-CC65-4AFE-8827-462EB26FE522}" name="Column8841"/>
    <tableColumn id="8861" xr3:uid="{117DA898-328A-45D4-9828-E501A9E1F517}" name="Column8842"/>
    <tableColumn id="8862" xr3:uid="{02AA72E9-A9E3-4097-BD6B-26CD197BD109}" name="Column8843"/>
    <tableColumn id="8863" xr3:uid="{0B835C7E-17E5-4D49-AB18-50100F3A3F99}" name="Column8844"/>
    <tableColumn id="8864" xr3:uid="{BCC0B43F-050C-4513-AD47-99B79A70DB80}" name="Column8845"/>
    <tableColumn id="8865" xr3:uid="{BD435F60-56C5-4EE1-B167-30D6671816FA}" name="Column8846"/>
    <tableColumn id="8866" xr3:uid="{279C06A1-1A70-400C-8459-2E7637CBDA22}" name="Column8847"/>
    <tableColumn id="8867" xr3:uid="{C7110615-D925-4D2C-8C0A-5264C75317EA}" name="Column8848"/>
    <tableColumn id="8868" xr3:uid="{93AEAF65-FF02-43BF-B63E-C1F74D6749AD}" name="Column8849"/>
    <tableColumn id="8869" xr3:uid="{94909822-B0E4-47AC-B50A-D437BDD486ED}" name="Column8850"/>
    <tableColumn id="8870" xr3:uid="{FF77D2D4-2790-4F69-A841-8126C26B414F}" name="Column8851"/>
    <tableColumn id="8871" xr3:uid="{CE247887-E348-4716-AB76-C3AD015F997A}" name="Column8852"/>
    <tableColumn id="8872" xr3:uid="{4B69DE96-8670-4A84-9AB6-42CF61E492A7}" name="Column8853"/>
    <tableColumn id="8873" xr3:uid="{F7C10E46-1C1C-4B2A-840C-4C70698344E3}" name="Column8854"/>
    <tableColumn id="8874" xr3:uid="{8F7D9171-12AC-4536-9758-D7CEC6AFFCAB}" name="Column8855"/>
    <tableColumn id="8875" xr3:uid="{CE457F6F-1C1C-475F-80BB-30E10A9FFA6A}" name="Column8856"/>
    <tableColumn id="8876" xr3:uid="{10075ABD-1BD3-41E2-908C-A666FD609F84}" name="Column8857"/>
    <tableColumn id="8877" xr3:uid="{8FEEF10A-45DF-4937-BD21-0AAC8B573A61}" name="Column8858"/>
    <tableColumn id="8878" xr3:uid="{03864702-97E3-46E4-BB23-CE5FC7D8A76F}" name="Column8859"/>
    <tableColumn id="8879" xr3:uid="{E8C28955-69DF-4BBE-9151-2D21744F2640}" name="Column8860"/>
    <tableColumn id="8880" xr3:uid="{433E70EF-2651-4FFD-9BAF-D4201CF34132}" name="Column8861"/>
    <tableColumn id="8881" xr3:uid="{7B7B387B-FC9B-49A3-9BB7-2B74D7E7DCD9}" name="Column8862"/>
    <tableColumn id="8882" xr3:uid="{8EFD3D23-D81A-4233-9B09-0CCDC730590E}" name="Column8863"/>
    <tableColumn id="8883" xr3:uid="{16499B14-60A1-48E1-935F-7EAFCC6BB5C9}" name="Column8864"/>
    <tableColumn id="8884" xr3:uid="{DB84EDA2-76F4-4B49-A888-D4BDC407E78E}" name="Column8865"/>
    <tableColumn id="8885" xr3:uid="{4286FAD0-A56B-4728-82FB-625C7039EE35}" name="Column8866"/>
    <tableColumn id="8886" xr3:uid="{8F5A7BEE-6CAE-467D-80F4-5CA9AACA39EB}" name="Column8867"/>
    <tableColumn id="8887" xr3:uid="{DF86FE4E-5B23-4DA9-A5FA-1FFB598F3293}" name="Column8868"/>
    <tableColumn id="8888" xr3:uid="{459FC9A2-7FAA-4EC8-9FB3-DD6C86441884}" name="Column8869"/>
    <tableColumn id="8889" xr3:uid="{49C44387-C109-4405-BE5C-30DC7927925A}" name="Column8870"/>
    <tableColumn id="8890" xr3:uid="{11ABE134-8241-44B1-93C9-A79FE2D93390}" name="Column8871"/>
    <tableColumn id="8891" xr3:uid="{9133B7F5-7939-4758-9D6F-B6A4440E3553}" name="Column8872"/>
    <tableColumn id="8892" xr3:uid="{942A3310-C438-4524-B0C3-115F0E6DA196}" name="Column8873"/>
    <tableColumn id="8893" xr3:uid="{BD864D08-4909-47F4-829E-D43EF0A47DDF}" name="Column8874"/>
    <tableColumn id="8894" xr3:uid="{FFC4B9EC-9C07-46EA-8685-9F81B917C5F9}" name="Column8875"/>
    <tableColumn id="8895" xr3:uid="{24966ABF-5B46-473B-BC4C-2911F8C21FA5}" name="Column8876"/>
    <tableColumn id="8896" xr3:uid="{8F0E3763-FE5B-480A-8C49-7057741394AF}" name="Column8877"/>
    <tableColumn id="8897" xr3:uid="{7D403BC9-FD19-408E-AC8C-0027E485FE15}" name="Column8878"/>
    <tableColumn id="8898" xr3:uid="{E63B11A7-3D28-427D-A214-5EA03108159E}" name="Column8879"/>
    <tableColumn id="8899" xr3:uid="{B9D81EAE-299B-4E49-AE77-22148B6406A9}" name="Column8880"/>
    <tableColumn id="8900" xr3:uid="{F3AC720C-83FF-4B7C-AB80-DEA52F34EC52}" name="Column8881"/>
    <tableColumn id="8901" xr3:uid="{DCF56AE5-2A2E-45B8-AC55-7140D93FB9A8}" name="Column8882"/>
    <tableColumn id="8902" xr3:uid="{9D987E63-E237-457C-A357-ACA394BDCD97}" name="Column8883"/>
    <tableColumn id="8903" xr3:uid="{90384492-6581-422A-849F-B59BB8E315BC}" name="Column8884"/>
    <tableColumn id="8904" xr3:uid="{F943EE6D-1D5B-431C-A908-C2C5576A78AB}" name="Column8885"/>
    <tableColumn id="8905" xr3:uid="{B86A75AA-1309-4A10-B4D9-C1EEE25AD553}" name="Column8886"/>
    <tableColumn id="8906" xr3:uid="{4D6F1E7F-F956-4998-BB8E-E2679B469995}" name="Column8887"/>
    <tableColumn id="8907" xr3:uid="{292A77B0-1EF7-41F2-B18D-AAAB71C5A06A}" name="Column8888"/>
    <tableColumn id="8908" xr3:uid="{D0E34049-6CE7-4930-9C15-A2C1EB456D14}" name="Column8889"/>
    <tableColumn id="8909" xr3:uid="{5E799247-C998-4D88-BEB8-A463F5A0C523}" name="Column8890"/>
    <tableColumn id="8910" xr3:uid="{6C43691D-0D8A-45BF-99BC-C313A3F25E47}" name="Column8891"/>
    <tableColumn id="8911" xr3:uid="{A99FDD85-2639-48AF-8917-4D8D7C9ECBD9}" name="Column8892"/>
    <tableColumn id="8912" xr3:uid="{48493DC5-FA9E-4181-ACFD-B5E30EBB6EF4}" name="Column8893"/>
    <tableColumn id="8913" xr3:uid="{2CCD24CA-E1B0-484B-A942-0D2A5AEAEA71}" name="Column8894"/>
    <tableColumn id="8914" xr3:uid="{556C6899-1804-4EED-8401-25748678C5D8}" name="Column8895"/>
    <tableColumn id="8915" xr3:uid="{CFBCB11E-48DE-44DB-A7C8-372FF73987A0}" name="Column8896"/>
    <tableColumn id="8916" xr3:uid="{E04EE7C2-76C5-4EFD-A955-B4BD75AFFC4F}" name="Column8897"/>
    <tableColumn id="8917" xr3:uid="{48A5A395-F826-4892-B95A-D8889E8C4CC4}" name="Column8898"/>
    <tableColumn id="8918" xr3:uid="{F17A2354-591B-4D86-9197-C33323E45D11}" name="Column8899"/>
    <tableColumn id="8919" xr3:uid="{1B5C4311-C0C9-4F5D-85D4-7BEE6BF8F14B}" name="Column8900"/>
    <tableColumn id="8920" xr3:uid="{3D920C13-F899-41B5-B020-0A420EB9AB8D}" name="Column8901"/>
    <tableColumn id="8921" xr3:uid="{40100D5C-1432-402D-83D0-D53C207D563B}" name="Column8902"/>
    <tableColumn id="8922" xr3:uid="{14669828-6A39-4B17-8A8E-2B682CCE96BE}" name="Column8903"/>
    <tableColumn id="8923" xr3:uid="{074195F6-9FA4-449D-AB55-7360FE1F5C39}" name="Column8904"/>
    <tableColumn id="8924" xr3:uid="{D9CEF361-AF83-4C67-87A9-F3A505CDC3C1}" name="Column8905"/>
    <tableColumn id="8925" xr3:uid="{AEB789FE-F3B0-4634-BC39-5D5F76F90BEF}" name="Column8906"/>
    <tableColumn id="8926" xr3:uid="{FF6D9292-27DA-4355-8B62-4583985F3F42}" name="Column8907"/>
    <tableColumn id="8927" xr3:uid="{F5ADFF27-03CC-4ACC-9434-95BF07C00864}" name="Column8908"/>
    <tableColumn id="8928" xr3:uid="{10BA4320-3413-4496-ADF4-196ACD8304A2}" name="Column8909"/>
    <tableColumn id="8929" xr3:uid="{3AB52501-A464-4EFD-85BD-BEDA6C4B6FA2}" name="Column8910"/>
    <tableColumn id="8930" xr3:uid="{4DB47098-F846-4324-89AB-1D5E8934DE0A}" name="Column8911"/>
    <tableColumn id="8931" xr3:uid="{DCE6F86A-84D7-4260-974E-4A72CA2DE22A}" name="Column8912"/>
    <tableColumn id="8932" xr3:uid="{EC7ED303-265A-48FD-8269-9C20F74AE8F1}" name="Column8913"/>
    <tableColumn id="8933" xr3:uid="{F5D3FB5C-A84C-413C-8362-1A74FE2B1FF1}" name="Column8914"/>
    <tableColumn id="8934" xr3:uid="{32ACDFBB-66CA-4428-8221-F615A4D27025}" name="Column8915"/>
    <tableColumn id="8935" xr3:uid="{B68D8393-80AC-4075-B2B1-F7E1E9C563BB}" name="Column8916"/>
    <tableColumn id="8936" xr3:uid="{43A1A363-6A31-45B7-93A8-D633084475F9}" name="Column8917"/>
    <tableColumn id="8937" xr3:uid="{66354E10-B22B-4859-BE7C-275B3B188FE2}" name="Column8918"/>
    <tableColumn id="8938" xr3:uid="{F57212D2-A779-497D-B4BE-8CCAFEFC8BB8}" name="Column8919"/>
    <tableColumn id="8939" xr3:uid="{13D6EC1E-A1EC-4AFA-B0AD-A2CAD44F21A9}" name="Column8920"/>
    <tableColumn id="8940" xr3:uid="{D70FB601-7CC9-41FB-8B80-8346755F1C69}" name="Column8921"/>
    <tableColumn id="8941" xr3:uid="{0AB2AA3C-FB65-450B-8087-3EAB6BFF11F6}" name="Column8922"/>
    <tableColumn id="8942" xr3:uid="{5010C8EC-0889-4D3E-9579-9715D0353410}" name="Column8923"/>
    <tableColumn id="8943" xr3:uid="{36264D53-22D1-4F6E-AF96-C98957AEE92A}" name="Column8924"/>
    <tableColumn id="8944" xr3:uid="{A7439C01-5B48-43FD-AC53-8552DEAD9913}" name="Column8925"/>
    <tableColumn id="8945" xr3:uid="{141CC913-0776-4EBA-A71D-22E7FED6037B}" name="Column8926"/>
    <tableColumn id="8946" xr3:uid="{E32F8D25-9AF0-4677-9091-7FAB9141B7E0}" name="Column8927"/>
    <tableColumn id="8947" xr3:uid="{064CB975-87F5-4539-BA7B-F424239E0986}" name="Column8928"/>
    <tableColumn id="8948" xr3:uid="{A4D95CFC-5A5A-4B4A-B7B9-4B322A520DB6}" name="Column8929"/>
    <tableColumn id="8949" xr3:uid="{7B7A24A5-7E60-4478-AF24-7E570FE32359}" name="Column8930"/>
    <tableColumn id="8950" xr3:uid="{71DC8658-9047-4D15-9087-3EB03498BE33}" name="Column8931"/>
    <tableColumn id="8951" xr3:uid="{2B69F744-76E5-4B01-9C19-0300CF9A3863}" name="Column8932"/>
    <tableColumn id="8952" xr3:uid="{D4934EE8-1D54-41E4-BCD2-E92962CF2FF8}" name="Column8933"/>
    <tableColumn id="8953" xr3:uid="{B744869C-6A36-49C5-B1AF-1B4DE5503788}" name="Column8934"/>
    <tableColumn id="8954" xr3:uid="{2E638254-AD47-466B-99A3-30FE83D6DF8A}" name="Column8935"/>
    <tableColumn id="8955" xr3:uid="{D7E3B154-D9B4-4CE2-9F3A-82172F70CEA8}" name="Column8936"/>
    <tableColumn id="8956" xr3:uid="{3570B389-6E93-4902-BCA7-B427CEEBAFA6}" name="Column8937"/>
    <tableColumn id="8957" xr3:uid="{0617BA48-6B2A-4382-9A77-35C713A91B55}" name="Column8938"/>
    <tableColumn id="8958" xr3:uid="{2BC29D1B-FAD4-4E2E-8E50-AE0B61EE381E}" name="Column8939"/>
    <tableColumn id="8959" xr3:uid="{AAF3FEC0-5D49-4396-A1C8-2B20A63316F9}" name="Column8940"/>
    <tableColumn id="8960" xr3:uid="{2D7E01ED-027F-47BE-8343-B7CF68661B70}" name="Column8941"/>
    <tableColumn id="8961" xr3:uid="{E3608946-6409-47A1-9C39-E3488276526D}" name="Column8942"/>
    <tableColumn id="8962" xr3:uid="{CBDF460A-CC9C-4CC9-BE7C-FDEE9317EFE1}" name="Column8943"/>
    <tableColumn id="8963" xr3:uid="{3EA24B41-49B7-42E5-8C10-9941E9833CD3}" name="Column8944"/>
    <tableColumn id="8964" xr3:uid="{BFE84DEF-9151-4A21-9FDE-082A58ED65D6}" name="Column8945"/>
    <tableColumn id="8965" xr3:uid="{F9F89DF0-2FFC-429D-9AFF-024F7623EC82}" name="Column8946"/>
    <tableColumn id="8966" xr3:uid="{F8C198B8-D370-47B9-B170-7A82A7BB3C01}" name="Column8947"/>
    <tableColumn id="8967" xr3:uid="{8528C76E-7740-4CEF-B2C9-75C3DB20E09B}" name="Column8948"/>
    <tableColumn id="8968" xr3:uid="{A510771F-10EC-4831-8DF0-4231F3F5F22C}" name="Column8949"/>
    <tableColumn id="8969" xr3:uid="{4DC86363-C219-4AB6-BCB6-36D53D984EFF}" name="Column8950"/>
    <tableColumn id="8970" xr3:uid="{191023B4-D923-4D2E-8030-5A1A6BD97D1B}" name="Column8951"/>
    <tableColumn id="8971" xr3:uid="{7D0DEF31-D460-431F-9116-CA2476805EA3}" name="Column8952"/>
    <tableColumn id="8972" xr3:uid="{0B79A8D3-293A-4502-A519-3E77829D095B}" name="Column8953"/>
    <tableColumn id="8973" xr3:uid="{7C8186EC-68BB-461E-9910-CD4BB4E260E4}" name="Column8954"/>
    <tableColumn id="8974" xr3:uid="{91F08213-A9D4-498F-8721-7F3E9136D769}" name="Column8955"/>
    <tableColumn id="8975" xr3:uid="{1540990E-6CFC-4312-8710-13368BAE9B6A}" name="Column8956"/>
    <tableColumn id="8976" xr3:uid="{83DFE83C-96B6-40EE-AEE4-D5402F4638FF}" name="Column8957"/>
    <tableColumn id="8977" xr3:uid="{DE05CAB4-7E48-459D-AE28-1996373421AD}" name="Column8958"/>
    <tableColumn id="8978" xr3:uid="{2CCA604F-A0B7-4F0D-B032-C5797C6AFC22}" name="Column8959"/>
    <tableColumn id="8979" xr3:uid="{EBDAC526-B305-4195-9C8C-DAD8E084008F}" name="Column8960"/>
    <tableColumn id="8980" xr3:uid="{747960B2-19C4-4D40-8715-0069FB107037}" name="Column8961"/>
    <tableColumn id="8981" xr3:uid="{03621A29-70EA-4FDE-9635-BBB5A592D5D4}" name="Column8962"/>
    <tableColumn id="8982" xr3:uid="{099447DA-B978-4F59-9B65-B44BBCBA1C53}" name="Column8963"/>
    <tableColumn id="8983" xr3:uid="{3B68071E-DFE0-42CF-9005-D2353D6AC099}" name="Column8964"/>
    <tableColumn id="8984" xr3:uid="{CB75F47D-074B-48D6-AFD1-A2F8D91BF71A}" name="Column8965"/>
    <tableColumn id="8985" xr3:uid="{99CA6640-F565-441E-BB99-295AD116FB85}" name="Column8966"/>
    <tableColumn id="8986" xr3:uid="{E4D6D8D5-0B76-4870-9BCD-08432AD31128}" name="Column8967"/>
    <tableColumn id="8987" xr3:uid="{017F7700-1FA1-48FE-8E02-024FA105628C}" name="Column8968"/>
    <tableColumn id="8988" xr3:uid="{AC95C294-FD4F-4794-B007-B16F2FCED012}" name="Column8969"/>
    <tableColumn id="8989" xr3:uid="{D0163D87-BC21-4516-84F8-9E84FF678FB9}" name="Column8970"/>
    <tableColumn id="8990" xr3:uid="{C3446C8E-0819-40C2-817F-8E4DA19750D9}" name="Column8971"/>
    <tableColumn id="8991" xr3:uid="{FB546473-64F9-4347-891C-7D6EB4E21825}" name="Column8972"/>
    <tableColumn id="8992" xr3:uid="{DFBB4601-559E-41CB-BCAD-C61AA3CB20D0}" name="Column8973"/>
    <tableColumn id="8993" xr3:uid="{643944D7-EC88-443F-9A47-DBB19AA86D44}" name="Column8974"/>
    <tableColumn id="8994" xr3:uid="{3B3C1C9D-0058-469F-98B2-AC979A69B299}" name="Column8975"/>
    <tableColumn id="8995" xr3:uid="{2CDC766D-147A-4CF2-831E-08C6EDAE8742}" name="Column8976"/>
    <tableColumn id="8996" xr3:uid="{E587EF10-8E94-4252-BFA2-D4C553B46361}" name="Column8977"/>
    <tableColumn id="8997" xr3:uid="{D1D5BD35-55F4-45B4-9E4A-EE14D6CC69FD}" name="Column8978"/>
    <tableColumn id="8998" xr3:uid="{D343E82F-2AE8-4663-86D0-ABB04E7E0AE4}" name="Column8979"/>
    <tableColumn id="8999" xr3:uid="{C9DFE03E-C4BA-488E-A7F9-6C5BD577D12F}" name="Column8980"/>
    <tableColumn id="9000" xr3:uid="{2258069A-C565-4F6A-8063-002EDC7CD891}" name="Column8981"/>
    <tableColumn id="9001" xr3:uid="{F201F0AD-702C-457E-93EC-5F2B7687C5AE}" name="Column8982"/>
    <tableColumn id="9002" xr3:uid="{1302EA80-C17B-4FF4-8149-50C693FA9405}" name="Column8983"/>
    <tableColumn id="9003" xr3:uid="{1EACAC47-AD75-4084-A433-FEEF4B62FA34}" name="Column8984"/>
    <tableColumn id="9004" xr3:uid="{8FBCB1EB-A7C8-482D-B988-032033B11047}" name="Column8985"/>
    <tableColumn id="9005" xr3:uid="{7B04D4D0-EC4F-4AD1-B780-BD2CFDF3A2C4}" name="Column8986"/>
    <tableColumn id="9006" xr3:uid="{291657D8-1994-4BA0-8ED5-6CD6F8FC60A2}" name="Column8987"/>
    <tableColumn id="9007" xr3:uid="{9B9F0812-21B0-4C9F-AB0C-B5BA3A79566E}" name="Column8988"/>
    <tableColumn id="9008" xr3:uid="{7C48A09C-B509-4750-9B06-6DE29EAC5B04}" name="Column8989"/>
    <tableColumn id="9009" xr3:uid="{4A5BCB9F-B90A-4707-AE5E-3FA7058C75A0}" name="Column8990"/>
    <tableColumn id="9010" xr3:uid="{1A0664BD-98FD-4FA4-9DD0-D17FC68A3900}" name="Column8991"/>
    <tableColumn id="9011" xr3:uid="{923528CF-0FD8-4A06-89DC-4D6E94182222}" name="Column8992"/>
    <tableColumn id="9012" xr3:uid="{1AC9466F-EAD7-457E-BE22-58D0DE4824A7}" name="Column8993"/>
    <tableColumn id="9013" xr3:uid="{77E0B667-B2C7-45CF-9B74-F2C0148EE3D8}" name="Column8994"/>
    <tableColumn id="9014" xr3:uid="{47E66994-4E5F-4C1D-BB4D-E86FFDEF8829}" name="Column8995"/>
    <tableColumn id="9015" xr3:uid="{B74318B8-A050-4300-9834-AABA0D830CF9}" name="Column8996"/>
    <tableColumn id="9016" xr3:uid="{5A4CE40B-A771-4C3D-8787-3104F71AEC59}" name="Column8997"/>
    <tableColumn id="9017" xr3:uid="{1A8533C5-BB2E-4503-97F1-128D46FFF623}" name="Column8998"/>
    <tableColumn id="9018" xr3:uid="{8C1FFB0D-3C7A-46F4-AD4F-797659D1ABC9}" name="Column8999"/>
    <tableColumn id="9019" xr3:uid="{503E49E3-FA7C-4DE1-9E44-70DAC40F90B5}" name="Column9000"/>
    <tableColumn id="9020" xr3:uid="{C084BFA1-F77D-4D4F-9A3A-5AD71B30BA24}" name="Column9001"/>
    <tableColumn id="9021" xr3:uid="{593EC192-2601-448D-B6B2-60E4E46EA125}" name="Column9002"/>
    <tableColumn id="9022" xr3:uid="{01E4E8D8-CD97-4CBE-B99D-6EF437596406}" name="Column9003"/>
    <tableColumn id="9023" xr3:uid="{97E05A2A-81D9-4731-88D4-F198C3AD9EBC}" name="Column9004"/>
    <tableColumn id="9024" xr3:uid="{C1C69E87-4000-4F02-AC35-935459E3A85E}" name="Column9005"/>
    <tableColumn id="9025" xr3:uid="{F53EEEBF-F655-4B14-9B77-56C3981B056F}" name="Column9006"/>
    <tableColumn id="9026" xr3:uid="{0626C406-097A-44CD-B048-9C06FD70F08B}" name="Column9007"/>
    <tableColumn id="9027" xr3:uid="{2182AC80-A7FE-495C-B760-7C64B0193702}" name="Column9008"/>
    <tableColumn id="9028" xr3:uid="{43539328-7917-4123-9CCE-685B0F04DF92}" name="Column9009"/>
    <tableColumn id="9029" xr3:uid="{EBEF9B0C-CC55-4314-8508-75EB63560782}" name="Column9010"/>
    <tableColumn id="9030" xr3:uid="{08757AF4-5FC3-462E-90AB-04E496D4A21B}" name="Column9011"/>
    <tableColumn id="9031" xr3:uid="{90C9F8C2-F6CB-48C0-8522-AD67CD1E1B4F}" name="Column9012"/>
    <tableColumn id="9032" xr3:uid="{44E1E364-97C9-4B63-9C1A-2212F5938C6D}" name="Column9013"/>
    <tableColumn id="9033" xr3:uid="{E44459E1-5A4C-43EF-B220-AED60F27EE87}" name="Column9014"/>
    <tableColumn id="9034" xr3:uid="{C99C3372-DA0E-4EFC-A9DE-12E5E7F40680}" name="Column9015"/>
    <tableColumn id="9035" xr3:uid="{17B829AB-0051-4096-80AC-7DD88E615E52}" name="Column9016"/>
    <tableColumn id="9036" xr3:uid="{5C5541C2-7998-4DF2-883B-A69B8D666C98}" name="Column9017"/>
    <tableColumn id="9037" xr3:uid="{EB46687B-2C34-414E-B357-6321873B6B92}" name="Column9018"/>
    <tableColumn id="9038" xr3:uid="{86414852-7B06-49CD-9F6D-636EF0A41A7F}" name="Column9019"/>
    <tableColumn id="9039" xr3:uid="{EE0FAEAD-6070-44DB-B6D2-569AB523B038}" name="Column9020"/>
    <tableColumn id="9040" xr3:uid="{5950B839-04F0-4A7B-89AE-BF716D8C7DD6}" name="Column9021"/>
    <tableColumn id="9041" xr3:uid="{CCE3992C-9383-4E7B-B4DB-22E30714DECE}" name="Column9022"/>
    <tableColumn id="9042" xr3:uid="{3B90DCB7-1715-4F52-97EB-84CF42F4AAF0}" name="Column9023"/>
    <tableColumn id="9043" xr3:uid="{0F7FDA44-0D6C-4F18-B9E0-DB2D932895D9}" name="Column9024"/>
    <tableColumn id="9044" xr3:uid="{4B0E8B28-3CA6-4360-8DAC-CF7E32B9964B}" name="Column9025"/>
    <tableColumn id="9045" xr3:uid="{E53B0B3A-5865-4B9E-9CAC-325D19458B1C}" name="Column9026"/>
    <tableColumn id="9046" xr3:uid="{70577232-0338-41BE-A576-A31E7A4FE00F}" name="Column9027"/>
    <tableColumn id="9047" xr3:uid="{E8BF05B8-1285-4025-A4F2-71A609232392}" name="Column9028"/>
    <tableColumn id="9048" xr3:uid="{D81D40DF-4EB2-4756-9052-72D2D6E42608}" name="Column9029"/>
    <tableColumn id="9049" xr3:uid="{87190578-8943-4D8C-9C3F-7DE53B2388E5}" name="Column9030"/>
    <tableColumn id="9050" xr3:uid="{C3FD01B0-3E6E-4BBD-9970-40E0DB29DD0E}" name="Column9031"/>
    <tableColumn id="9051" xr3:uid="{9F7A94D1-AF27-4D61-80F7-39F08495C432}" name="Column9032"/>
    <tableColumn id="9052" xr3:uid="{8B3A9E5B-F73A-4506-9FBD-59B9695AA198}" name="Column9033"/>
    <tableColumn id="9053" xr3:uid="{0AD94DA9-3926-486F-8613-470FF665E877}" name="Column9034"/>
    <tableColumn id="9054" xr3:uid="{2534BA2F-9FDE-495F-B8CA-71552C0C2200}" name="Column9035"/>
    <tableColumn id="9055" xr3:uid="{42BDD759-96AE-453C-AE58-1B51818E1C65}" name="Column9036"/>
    <tableColumn id="9056" xr3:uid="{6AC865FE-6747-405D-AD65-7FA833A43702}" name="Column9037"/>
    <tableColumn id="9057" xr3:uid="{46CC24F8-D34C-435A-A07C-E5DEDB8F943B}" name="Column9038"/>
    <tableColumn id="9058" xr3:uid="{DAB741E6-E29F-4C91-9DDE-6BE7E9E3F7A9}" name="Column9039"/>
    <tableColumn id="9059" xr3:uid="{66E312DF-6A88-4955-8132-7AAA684E5D09}" name="Column9040"/>
    <tableColumn id="9060" xr3:uid="{B76127F1-19CA-4022-A9D4-D8FA76123F4D}" name="Column9041"/>
    <tableColumn id="9061" xr3:uid="{2F1FEEAD-978C-4E76-A53A-F9CFA48EF68E}" name="Column9042"/>
    <tableColumn id="9062" xr3:uid="{A88B7F13-0E70-426D-BDE1-BD55D2A62922}" name="Column9043"/>
    <tableColumn id="9063" xr3:uid="{10FA5CF2-40BE-4FDC-BFEC-F8FA71717B31}" name="Column9044"/>
    <tableColumn id="9064" xr3:uid="{80064E79-A193-44D3-8368-A91208271775}" name="Column9045"/>
    <tableColumn id="9065" xr3:uid="{755A92C0-0854-43AA-AC31-528C5956F738}" name="Column9046"/>
    <tableColumn id="9066" xr3:uid="{3BF65EF6-0BBF-4348-8C34-9C0DFE40BDA8}" name="Column9047"/>
    <tableColumn id="9067" xr3:uid="{D7C9F2EE-84DB-4AF4-9CB2-3E65C69C608C}" name="Column9048"/>
    <tableColumn id="9068" xr3:uid="{E08F4E95-B36D-4A98-8457-20B4B0A9BBBF}" name="Column9049"/>
    <tableColumn id="9069" xr3:uid="{C91BDD02-1BCC-4B77-BFAA-7A2C39EF303D}" name="Column9050"/>
    <tableColumn id="9070" xr3:uid="{E684E51F-43F9-4ACC-88DA-B4D01DC53BD6}" name="Column9051"/>
    <tableColumn id="9071" xr3:uid="{BA733A09-05B0-4536-8D2D-AAC33DD2321B}" name="Column9052"/>
    <tableColumn id="9072" xr3:uid="{FB2ACA07-C297-4554-91DE-E33BD5B53906}" name="Column9053"/>
    <tableColumn id="9073" xr3:uid="{107C0AD4-9460-4E2F-AD7D-58160C0ED25E}" name="Column9054"/>
    <tableColumn id="9074" xr3:uid="{9DCE1515-B54C-4CB0-9A30-293510078318}" name="Column9055"/>
    <tableColumn id="9075" xr3:uid="{D036188F-C79B-42E3-BBA4-8F9348044DC3}" name="Column9056"/>
    <tableColumn id="9076" xr3:uid="{BE7EB55D-BCB3-41FE-A41B-9131232FD958}" name="Column9057"/>
    <tableColumn id="9077" xr3:uid="{C952C148-50B7-4FBB-A5B4-6AB8517C1EDA}" name="Column9058"/>
    <tableColumn id="9078" xr3:uid="{790520E9-4099-44AD-8F36-0B322A9B50FF}" name="Column9059"/>
    <tableColumn id="9079" xr3:uid="{48DB7E92-B30F-48A7-A523-6B5968C09418}" name="Column9060"/>
    <tableColumn id="9080" xr3:uid="{3D6154B6-6688-4775-95DD-4550D079FA1F}" name="Column9061"/>
    <tableColumn id="9081" xr3:uid="{C5C174E2-63FD-4BAE-9022-12523A66F42E}" name="Column9062"/>
    <tableColumn id="9082" xr3:uid="{686778C7-54F2-40DA-BC49-EF3BF389FAA9}" name="Column9063"/>
    <tableColumn id="9083" xr3:uid="{B35434AD-E844-4DBC-A060-00F2B71675D0}" name="Column9064"/>
    <tableColumn id="9084" xr3:uid="{5CCDA348-B65D-4503-A00A-25CD05EDFC76}" name="Column9065"/>
    <tableColumn id="9085" xr3:uid="{859FBCD4-D3AF-4845-9A9B-CBD1A9188630}" name="Column9066"/>
    <tableColumn id="9086" xr3:uid="{5DFB1587-6194-4D55-81AF-2E9B15C00DA2}" name="Column9067"/>
    <tableColumn id="9087" xr3:uid="{DEE13FEF-582E-4DA7-A5C2-E1B706C25D8A}" name="Column9068"/>
    <tableColumn id="9088" xr3:uid="{B21B9E3E-C8B5-477F-BE5D-5A456B73A41C}" name="Column9069"/>
    <tableColumn id="9089" xr3:uid="{AD3912B3-BE1B-4EC8-879A-70FB2E5A9641}" name="Column9070"/>
    <tableColumn id="9090" xr3:uid="{6E6F47F3-03C5-428F-8911-5EDEF2E7990D}" name="Column9071"/>
    <tableColumn id="9091" xr3:uid="{E09CB716-A260-498C-9E54-1CA961B82E7A}" name="Column9072"/>
    <tableColumn id="9092" xr3:uid="{DE276894-7E66-446C-B7D8-ECDAA0669409}" name="Column9073"/>
    <tableColumn id="9093" xr3:uid="{DB51D976-6ED8-4DFD-AF89-7B5B57F1D811}" name="Column9074"/>
    <tableColumn id="9094" xr3:uid="{0E524E97-015D-4675-B478-DEE8FE63F46F}" name="Column9075"/>
    <tableColumn id="9095" xr3:uid="{18E7D54B-D279-4E43-ACB9-102245BCA656}" name="Column9076"/>
    <tableColumn id="9096" xr3:uid="{EE61D3E0-9C1E-45B5-801C-3EA01B39DB76}" name="Column9077"/>
    <tableColumn id="9097" xr3:uid="{C6E39C97-4EE2-4723-9EDB-0FB863B628C3}" name="Column9078"/>
    <tableColumn id="9098" xr3:uid="{38C90F12-E4F5-4D13-8908-609D94CA5AE8}" name="Column9079"/>
    <tableColumn id="9099" xr3:uid="{A2356ADA-75D8-4A47-AA76-80B935C07FB3}" name="Column9080"/>
    <tableColumn id="9100" xr3:uid="{594FA0F3-F0F1-4C73-A82E-04275BA0DE22}" name="Column9081"/>
    <tableColumn id="9101" xr3:uid="{DD36144F-5644-4FC8-9A31-3EE061E76621}" name="Column9082"/>
    <tableColumn id="9102" xr3:uid="{02F61E25-B341-498D-A35A-B51731CDFA17}" name="Column9083"/>
    <tableColumn id="9103" xr3:uid="{F57370F2-D18F-4910-99C4-A15FC0A720C8}" name="Column9084"/>
    <tableColumn id="9104" xr3:uid="{BDCE8A4C-5C35-457B-8E32-E08CE8964E4D}" name="Column9085"/>
    <tableColumn id="9105" xr3:uid="{0E25B0D8-0859-4235-ABAA-39BEBCE903A7}" name="Column9086"/>
    <tableColumn id="9106" xr3:uid="{266E19B9-F907-4D59-AAF3-77E43FF61AAA}" name="Column9087"/>
    <tableColumn id="9107" xr3:uid="{E385BFC2-6C85-4DBE-BFE7-87E4DF30083C}" name="Column9088"/>
    <tableColumn id="9108" xr3:uid="{D3A66269-E2EA-4135-B822-A25EB09F3B62}" name="Column9089"/>
    <tableColumn id="9109" xr3:uid="{CD588BD1-C397-4E52-AFC3-0EB26B6DD066}" name="Column9090"/>
    <tableColumn id="9110" xr3:uid="{5E159F60-AC2B-4AB2-BA62-EC70640DDA0D}" name="Column9091"/>
    <tableColumn id="9111" xr3:uid="{E2A223CC-1B5E-4F26-96A5-C977C3BCD3FC}" name="Column9092"/>
    <tableColumn id="9112" xr3:uid="{33C15C3B-9F9D-4E27-8BFE-55E6AB704874}" name="Column9093"/>
    <tableColumn id="9113" xr3:uid="{6D130F58-1B64-479C-AD43-5B0F6635ABA7}" name="Column9094"/>
    <tableColumn id="9114" xr3:uid="{BEAD6457-4268-47DE-BE05-6088D8F5E819}" name="Column9095"/>
    <tableColumn id="9115" xr3:uid="{6A7F0917-6C0F-45C9-8573-16B5693B23FB}" name="Column9096"/>
    <tableColumn id="9116" xr3:uid="{6C8C5AB0-DA0F-4BB4-BBFC-3ADB8247C284}" name="Column9097"/>
    <tableColumn id="9117" xr3:uid="{25B1092A-4B66-4159-96A8-F99F69B1E98F}" name="Column9098"/>
    <tableColumn id="9118" xr3:uid="{3496A1AB-A0B2-401D-A72A-2EB453DA92AB}" name="Column9099"/>
    <tableColumn id="9119" xr3:uid="{43172EC9-0C07-4CEE-B625-6DC2E8F19400}" name="Column9100"/>
    <tableColumn id="9120" xr3:uid="{7420F5F7-F06F-4C50-BC1A-D5C2614C1B8E}" name="Column9101"/>
    <tableColumn id="9121" xr3:uid="{DE0E4E51-6F21-4059-90EF-26B2CB8528D7}" name="Column9102"/>
    <tableColumn id="9122" xr3:uid="{52654805-1036-484A-8D6A-FCFC309DA7E2}" name="Column9103"/>
    <tableColumn id="9123" xr3:uid="{8D11D64C-E1BD-4B4C-AE66-6F120A9BB075}" name="Column9104"/>
    <tableColumn id="9124" xr3:uid="{F135D39D-4F96-4EC9-B81A-80CFE9DE1659}" name="Column9105"/>
    <tableColumn id="9125" xr3:uid="{5A36F62E-4EFE-42DA-ABB8-79B484896526}" name="Column9106"/>
    <tableColumn id="9126" xr3:uid="{06FB0762-7C76-443C-AD4E-A4DB4AF06F95}" name="Column9107"/>
    <tableColumn id="9127" xr3:uid="{FAEE0191-FFD9-4CFA-B449-FB087C261D7D}" name="Column9108"/>
    <tableColumn id="9128" xr3:uid="{E26009F1-B45C-4712-9F2A-F341F514A175}" name="Column9109"/>
    <tableColumn id="9129" xr3:uid="{2C2D794E-6243-41E1-9449-9165E7205816}" name="Column9110"/>
    <tableColumn id="9130" xr3:uid="{F0EBC889-40F4-42A3-8D2D-3B2F66E428B9}" name="Column9111"/>
    <tableColumn id="9131" xr3:uid="{5F226A3B-D911-4CD7-A3D4-2BE51FAC0910}" name="Column9112"/>
    <tableColumn id="9132" xr3:uid="{4AE7954B-0AC5-4036-A4D9-BB604100DFF5}" name="Column9113"/>
    <tableColumn id="9133" xr3:uid="{559BCD70-1A88-4D07-A560-C06CA2A67430}" name="Column9114"/>
    <tableColumn id="9134" xr3:uid="{E814018C-62AB-428B-8B3A-AB7E6B33AB4E}" name="Column9115"/>
    <tableColumn id="9135" xr3:uid="{595EFCDB-1908-4249-84E9-712FCA9648AC}" name="Column9116"/>
    <tableColumn id="9136" xr3:uid="{2A3E8CD5-A4C2-4D0A-B071-EA2EE9ED1309}" name="Column9117"/>
    <tableColumn id="9137" xr3:uid="{02814398-C16B-4E99-ABEB-C6FC8B33CB95}" name="Column9118"/>
    <tableColumn id="9138" xr3:uid="{BE985029-92F3-4565-A41D-4FD781A025EA}" name="Column9119"/>
    <tableColumn id="9139" xr3:uid="{FE4160E9-DB40-4239-8A37-B7B8989E6AC7}" name="Column9120"/>
    <tableColumn id="9140" xr3:uid="{2FCB160F-5FA6-4376-832F-256251636C61}" name="Column9121"/>
    <tableColumn id="9141" xr3:uid="{9EC72661-9069-4170-AF31-58A4D455CFD6}" name="Column9122"/>
    <tableColumn id="9142" xr3:uid="{97659889-CC7E-488D-BCF8-7347E08E86B5}" name="Column9123"/>
    <tableColumn id="9143" xr3:uid="{9293C1B8-D2C0-479F-BB57-AE086309CAA0}" name="Column9124"/>
    <tableColumn id="9144" xr3:uid="{660351DF-BB74-4257-B7B5-3AB363E5F635}" name="Column9125"/>
    <tableColumn id="9145" xr3:uid="{5CFA3B03-229D-49FB-AEA8-21B7608D3C25}" name="Column9126"/>
    <tableColumn id="9146" xr3:uid="{823768EA-D892-4258-8B56-8A379C7D6AD3}" name="Column9127"/>
    <tableColumn id="9147" xr3:uid="{7BB9FFB8-7DC7-4198-BA53-D499B3D1821D}" name="Column9128"/>
    <tableColumn id="9148" xr3:uid="{EEB9D22B-96E3-4026-947D-8967B2012D45}" name="Column9129"/>
    <tableColumn id="9149" xr3:uid="{41BBB920-1DBF-4D69-8C94-1AAC7388A443}" name="Column9130"/>
    <tableColumn id="9150" xr3:uid="{387EE4D6-7FCD-4139-BFAA-FB57AA6A633B}" name="Column9131"/>
    <tableColumn id="9151" xr3:uid="{423ED443-1ED0-4765-B24A-630A839C1CD6}" name="Column9132"/>
    <tableColumn id="9152" xr3:uid="{9E734C43-56C4-4F96-85F8-A648F235ABDE}" name="Column9133"/>
    <tableColumn id="9153" xr3:uid="{59455581-F272-49C2-A501-F6067C3BBD0B}" name="Column9134"/>
    <tableColumn id="9154" xr3:uid="{0646A928-27EF-4AD3-867B-5F060D0D0FC5}" name="Column9135"/>
    <tableColumn id="9155" xr3:uid="{9888E9A8-B26E-4C42-8378-DEE53DFBCFAE}" name="Column9136"/>
    <tableColumn id="9156" xr3:uid="{CBB4D8B6-494C-493E-8E54-04D1D42EC17E}" name="Column9137"/>
    <tableColumn id="9157" xr3:uid="{5A523588-BD18-4C18-94F2-66BBB45FCD1C}" name="Column9138"/>
    <tableColumn id="9158" xr3:uid="{A7F3D324-F29A-486E-8FB5-E25AE9311B4C}" name="Column9139"/>
    <tableColumn id="9159" xr3:uid="{51704756-AA71-4F4B-86E7-EBE12F96913A}" name="Column9140"/>
    <tableColumn id="9160" xr3:uid="{2A718E77-DEC4-44EF-8064-E977AB6EC693}" name="Column9141"/>
    <tableColumn id="9161" xr3:uid="{D3520E57-C715-4039-9D61-A4141B40C348}" name="Column9142"/>
    <tableColumn id="9162" xr3:uid="{09EF9875-0201-4D85-B501-16FE3ACBE89B}" name="Column9143"/>
    <tableColumn id="9163" xr3:uid="{F621D7F9-4BB7-4B25-9636-EE2F9D258C58}" name="Column9144"/>
    <tableColumn id="9164" xr3:uid="{D792894E-BAB3-49D1-9E87-870EC5CE0279}" name="Column9145"/>
    <tableColumn id="9165" xr3:uid="{296489C9-97C9-4CE8-9A40-CAC7AD4E50BF}" name="Column9146"/>
    <tableColumn id="9166" xr3:uid="{5338AE0A-00B4-403A-900C-48134DD3F6A8}" name="Column9147"/>
    <tableColumn id="9167" xr3:uid="{CAACBDA8-5452-4A24-B109-E379BADCE12A}" name="Column9148"/>
    <tableColumn id="9168" xr3:uid="{465B4B66-4E7F-4CF4-8771-C74989866612}" name="Column9149"/>
    <tableColumn id="9169" xr3:uid="{B4AE3E2D-2E0A-49EE-A95C-66EB887C0C7B}" name="Column9150"/>
    <tableColumn id="9170" xr3:uid="{25BE1FDC-BBA6-4B51-8768-EA940EBB6ABD}" name="Column9151"/>
    <tableColumn id="9171" xr3:uid="{632D7AB7-5059-41F3-8B7C-15F0547DC330}" name="Column9152"/>
    <tableColumn id="9172" xr3:uid="{678C5402-2B6D-48AF-B955-B1024284184F}" name="Column9153"/>
    <tableColumn id="9173" xr3:uid="{4A054904-FE6D-4CCC-8F87-8BFFB32AEBD7}" name="Column9154"/>
    <tableColumn id="9174" xr3:uid="{6F26BE69-C651-4371-9708-5695F8C6E309}" name="Column9155"/>
    <tableColumn id="9175" xr3:uid="{AB5FAA43-FA74-42A7-A240-FB1AFDA1A843}" name="Column9156"/>
    <tableColumn id="9176" xr3:uid="{8C3882CF-EE94-4120-9445-4D579876ED47}" name="Column9157"/>
    <tableColumn id="9177" xr3:uid="{A77887F2-E977-44D7-AB32-6D61C2563303}" name="Column9158"/>
    <tableColumn id="9178" xr3:uid="{D00417D6-138D-4649-97D1-B6C97B856815}" name="Column9159"/>
    <tableColumn id="9179" xr3:uid="{306627D3-568C-4169-BF47-E6C50C8644C3}" name="Column9160"/>
    <tableColumn id="9180" xr3:uid="{FC3D2589-53CD-4CAB-A4DB-7C3DB970AEB8}" name="Column9161"/>
    <tableColumn id="9181" xr3:uid="{0E8AE7C8-5222-40D2-B7CC-D2DA15C67B3F}" name="Column9162"/>
    <tableColumn id="9182" xr3:uid="{E5A48B73-91D7-4553-8144-CACF2407167D}" name="Column9163"/>
    <tableColumn id="9183" xr3:uid="{DF49D9D9-C5AF-40FF-842D-2C5CF2721EFD}" name="Column9164"/>
    <tableColumn id="9184" xr3:uid="{77617258-AA08-4C0F-9442-E38F6FAE9BC3}" name="Column9165"/>
    <tableColumn id="9185" xr3:uid="{BC6A2B4E-6881-4BA0-A476-E1455268548E}" name="Column9166"/>
    <tableColumn id="9186" xr3:uid="{96638D52-4E91-4061-972C-1D31705A896A}" name="Column9167"/>
    <tableColumn id="9187" xr3:uid="{2964ECD1-5960-4BFC-9D29-7480899323E0}" name="Column9168"/>
    <tableColumn id="9188" xr3:uid="{C9C66EFB-6838-4ABC-95A9-4A6DF8C8C956}" name="Column9169"/>
    <tableColumn id="9189" xr3:uid="{416D94E2-87B0-4585-B607-DE053D145032}" name="Column9170"/>
    <tableColumn id="9190" xr3:uid="{3B6DA9C4-CE51-4436-A57C-878B118C7736}" name="Column9171"/>
    <tableColumn id="9191" xr3:uid="{F61698C3-51B1-4BB2-B9D2-54A9C0B2EBA1}" name="Column9172"/>
    <tableColumn id="9192" xr3:uid="{F20F70EF-91F7-4402-A268-DA12CB2EA6FA}" name="Column9173"/>
    <tableColumn id="9193" xr3:uid="{2372FEBB-2947-46B9-8595-15DBD1D1915C}" name="Column9174"/>
    <tableColumn id="9194" xr3:uid="{0698BAC5-7F80-4D52-813C-C037EFA71AE5}" name="Column9175"/>
    <tableColumn id="9195" xr3:uid="{0D1B4E82-084D-46DA-ACDE-C4936D39ED34}" name="Column9176"/>
    <tableColumn id="9196" xr3:uid="{ED47B318-01DB-4AA7-8677-1EA1945A9298}" name="Column9177"/>
    <tableColumn id="9197" xr3:uid="{14EFFAA3-6290-4DBC-8127-39F89C9B133F}" name="Column9178"/>
    <tableColumn id="9198" xr3:uid="{10CA35D0-69EF-4205-95C0-B6CBA40DD436}" name="Column9179"/>
    <tableColumn id="9199" xr3:uid="{5FFDBF51-9EE4-4657-BA96-59190AF4C647}" name="Column9180"/>
    <tableColumn id="9200" xr3:uid="{A76CD6D1-4178-4F8A-8363-4BFC8D97CEE8}" name="Column9181"/>
    <tableColumn id="9201" xr3:uid="{4975722A-9219-40BD-820A-1377B94B8F2A}" name="Column9182"/>
    <tableColumn id="9202" xr3:uid="{057F7794-992D-445B-A4F4-16B822F1915E}" name="Column9183"/>
    <tableColumn id="9203" xr3:uid="{78003A67-6501-4BBC-9D27-D5F08E217359}" name="Column9184"/>
    <tableColumn id="9204" xr3:uid="{87A4D9BF-97C1-47EE-99D5-A50068E437AC}" name="Column9185"/>
    <tableColumn id="9205" xr3:uid="{6740B408-6589-45B7-A73C-CEB6ABE724A1}" name="Column9186"/>
    <tableColumn id="9206" xr3:uid="{A3B0272B-26BA-4EDE-8F53-2980526DDE05}" name="Column9187"/>
    <tableColumn id="9207" xr3:uid="{BD040D76-7368-4647-A9DB-6C5CCD39521B}" name="Column9188"/>
    <tableColumn id="9208" xr3:uid="{0B40723D-521A-43FB-BCB2-24F0F95728FC}" name="Column9189"/>
    <tableColumn id="9209" xr3:uid="{523D6403-546E-476B-88E5-74B4220220C7}" name="Column9190"/>
    <tableColumn id="9210" xr3:uid="{06DF1D3E-9722-4935-BACE-7928C5548108}" name="Column9191"/>
    <tableColumn id="9211" xr3:uid="{43BC461F-61A3-4419-83BD-3DB2A7FFA27A}" name="Column9192"/>
    <tableColumn id="9212" xr3:uid="{E780B83F-B6B0-44B3-8FCF-F33CE832A6CC}" name="Column9193"/>
    <tableColumn id="9213" xr3:uid="{F0F96ED4-EFC1-40FC-815F-2B3F042FC4B2}" name="Column9194"/>
    <tableColumn id="9214" xr3:uid="{8EF5AFA8-34C1-4A21-BD49-0D2F3543E607}" name="Column9195"/>
    <tableColumn id="9215" xr3:uid="{4BD24CBD-8483-4027-BCA4-28616D55274E}" name="Column9196"/>
    <tableColumn id="9216" xr3:uid="{64B90A24-59CD-4C1A-A827-CDE2F60E0DA3}" name="Column9197"/>
    <tableColumn id="9217" xr3:uid="{397531E8-B709-4348-8D81-1E6AA37F8546}" name="Column9198"/>
    <tableColumn id="9218" xr3:uid="{8FF30B7A-7825-4C67-B907-DECDD5AAD389}" name="Column9199"/>
    <tableColumn id="9219" xr3:uid="{F66E7599-D50C-4795-8CE9-0A9E08C93AAB}" name="Column9200"/>
    <tableColumn id="9220" xr3:uid="{928D4417-4FEC-414B-B9C4-663D7C399DE2}" name="Column9201"/>
    <tableColumn id="9221" xr3:uid="{56B663A4-4B0E-4B1D-B021-928C18F25B85}" name="Column9202"/>
    <tableColumn id="9222" xr3:uid="{465939FF-3DAD-4E08-A30D-ACB43D6AE621}" name="Column9203"/>
    <tableColumn id="9223" xr3:uid="{2C49A016-C9DB-49C3-91C5-359FF7EEE6D1}" name="Column9204"/>
    <tableColumn id="9224" xr3:uid="{2B36064D-FB71-44A6-BAB6-63BA517AFECD}" name="Column9205"/>
    <tableColumn id="9225" xr3:uid="{68D8EA54-AC9B-499E-A132-9E4ABC307A69}" name="Column9206"/>
    <tableColumn id="9226" xr3:uid="{BBAE4CA8-E6F8-4373-BDD2-36779ABADC6F}" name="Column9207"/>
    <tableColumn id="9227" xr3:uid="{484C47F5-774C-4583-97A1-79783ED319BA}" name="Column9208"/>
    <tableColumn id="9228" xr3:uid="{6413B725-D32C-4493-9812-68A2FB513403}" name="Column9209"/>
    <tableColumn id="9229" xr3:uid="{2C07E4A8-3D67-4241-9EF7-FEB5EDF8275A}" name="Column9210"/>
    <tableColumn id="9230" xr3:uid="{F5C9BD75-1F03-4352-99DC-DD52FEC90F44}" name="Column9211"/>
    <tableColumn id="9231" xr3:uid="{6452D4E0-D269-4F41-AA1B-0EFAEC7FFEBE}" name="Column9212"/>
    <tableColumn id="9232" xr3:uid="{7824C504-2F42-4786-B807-EA95BD3B4DC4}" name="Column9213"/>
    <tableColumn id="9233" xr3:uid="{482B3A1F-383C-4953-BAE4-CD81B809FB68}" name="Column9214"/>
    <tableColumn id="9234" xr3:uid="{171C807E-7214-498F-B4EE-AF3DA76F6520}" name="Column9215"/>
    <tableColumn id="9235" xr3:uid="{219D6577-5B0A-4184-ADC2-FA6A01092EBE}" name="Column9216"/>
    <tableColumn id="9236" xr3:uid="{D8F2CA4A-062A-4736-B3AC-549CE6A867B9}" name="Column9217"/>
    <tableColumn id="9237" xr3:uid="{BE1A07E0-4D62-40BB-B972-26922F226079}" name="Column9218"/>
    <tableColumn id="9238" xr3:uid="{967079BB-10F7-489E-9279-D714A00844AA}" name="Column9219"/>
    <tableColumn id="9239" xr3:uid="{431BE6B9-DA22-4645-AF52-C35106D577B3}" name="Column9220"/>
    <tableColumn id="9240" xr3:uid="{1E281373-CA07-423D-AC9A-F4A52AF52B8F}" name="Column9221"/>
    <tableColumn id="9241" xr3:uid="{DABABC8B-5D9D-4C37-9C32-BBC1B3215CB7}" name="Column9222"/>
    <tableColumn id="9242" xr3:uid="{89C4D7A8-0CB8-477F-8280-E19C90C0630B}" name="Column9223"/>
    <tableColumn id="9243" xr3:uid="{CFAFB906-0B5E-4B57-A9BA-D44490177625}" name="Column9224"/>
    <tableColumn id="9244" xr3:uid="{08BA9F86-06A4-403F-A71C-26F79F1B999F}" name="Column9225"/>
    <tableColumn id="9245" xr3:uid="{5E588ED3-AB18-4CAF-8EDF-3F8E36FA58CD}" name="Column9226"/>
    <tableColumn id="9246" xr3:uid="{28EFBEC4-E1E0-4BC8-9112-8040663459A3}" name="Column9227"/>
    <tableColumn id="9247" xr3:uid="{2382CAC3-F68B-44F6-9AEE-E4ABA6C62453}" name="Column9228"/>
    <tableColumn id="9248" xr3:uid="{708418F5-AF3F-41E7-A009-29662BE8ECF7}" name="Column9229"/>
    <tableColumn id="9249" xr3:uid="{98259C83-5B47-4312-A816-40995C19C43D}" name="Column9230"/>
    <tableColumn id="9250" xr3:uid="{1C2ABE83-1A69-43D1-A701-0FC42726F82B}" name="Column9231"/>
    <tableColumn id="9251" xr3:uid="{74AFD6A8-3088-4A04-865B-36A57DA75C73}" name="Column9232"/>
    <tableColumn id="9252" xr3:uid="{73CB1CBF-1AD9-459F-B00A-8A8C1E0C88A7}" name="Column9233"/>
    <tableColumn id="9253" xr3:uid="{FA2BA56D-8EDD-446C-9008-AE21D85D2FDF}" name="Column9234"/>
    <tableColumn id="9254" xr3:uid="{7430E01F-EC00-4877-A3F7-ACC1C54819F2}" name="Column9235"/>
    <tableColumn id="9255" xr3:uid="{28BFA08E-EC88-40E6-AFBA-35E3CDC6DBA9}" name="Column9236"/>
    <tableColumn id="9256" xr3:uid="{68DDC46C-E6AC-4580-B4D3-2EC22D98B74A}" name="Column9237"/>
    <tableColumn id="9257" xr3:uid="{3C80CCDD-EFD8-4055-88A2-EA5FF2C5769A}" name="Column9238"/>
    <tableColumn id="9258" xr3:uid="{21E3C35A-9751-4B24-BD44-319C7A799BEB}" name="Column9239"/>
    <tableColumn id="9259" xr3:uid="{B840B344-F622-40EC-A495-141269A0010C}" name="Column9240"/>
    <tableColumn id="9260" xr3:uid="{A015D936-350C-474A-A9D6-E10068319381}" name="Column9241"/>
    <tableColumn id="9261" xr3:uid="{ACE98457-F5DF-4B4B-BD1B-D995CF154E0E}" name="Column9242"/>
    <tableColumn id="9262" xr3:uid="{9A671678-1C83-4CC8-8CD0-A468CE034AC5}" name="Column9243"/>
    <tableColumn id="9263" xr3:uid="{6E516180-2E4B-4E59-8E37-22B266703B77}" name="Column9244"/>
    <tableColumn id="9264" xr3:uid="{FB6D7823-F4A5-413E-8FD3-79DDD3AF28C4}" name="Column9245"/>
    <tableColumn id="9265" xr3:uid="{040CC349-0660-4221-88AC-ABB0D608CB19}" name="Column9246"/>
    <tableColumn id="9266" xr3:uid="{301D35FE-D2CE-4010-A357-09ACDECEAFE2}" name="Column9247"/>
    <tableColumn id="9267" xr3:uid="{58EB0B98-98DB-423B-B223-FAD2C7485DE4}" name="Column9248"/>
    <tableColumn id="9268" xr3:uid="{0B1365EF-C753-4571-A3D3-DC312B7540E6}" name="Column9249"/>
    <tableColumn id="9269" xr3:uid="{A9233E5E-6A16-4EAE-A75D-ECD5745961F4}" name="Column9250"/>
    <tableColumn id="9270" xr3:uid="{08304E1F-E610-486F-9153-B1164398E40E}" name="Column9251"/>
    <tableColumn id="9271" xr3:uid="{FC7A65C0-5E3C-4C8D-B395-86481F7C0CA4}" name="Column9252"/>
    <tableColumn id="9272" xr3:uid="{C34BF979-1FEB-4F02-A173-CCF04637DD23}" name="Column9253"/>
    <tableColumn id="9273" xr3:uid="{3A609025-F96C-4D94-B717-44923B9099EE}" name="Column9254"/>
    <tableColumn id="9274" xr3:uid="{242B28E9-401C-44BC-8FFE-9628AAFDD91C}" name="Column9255"/>
    <tableColumn id="9275" xr3:uid="{0E89E99B-3855-4908-A207-36B3D5F2691D}" name="Column9256"/>
    <tableColumn id="9276" xr3:uid="{D980C4A5-C1B7-4153-969C-126A3098393D}" name="Column9257"/>
    <tableColumn id="9277" xr3:uid="{05828CF0-4C6A-4502-8227-0C26067ABCAA}" name="Column9258"/>
    <tableColumn id="9278" xr3:uid="{43A8E624-80BA-4EF1-8DDD-BCC75CFBF3ED}" name="Column9259"/>
    <tableColumn id="9279" xr3:uid="{06984F7B-4480-4E01-B427-8A31D3EA8746}" name="Column9260"/>
    <tableColumn id="9280" xr3:uid="{3805CAC0-F839-4681-A0DD-5FA8033A5854}" name="Column9261"/>
    <tableColumn id="9281" xr3:uid="{26FF2735-18F1-4E26-A172-E978EAF7DE8D}" name="Column9262"/>
    <tableColumn id="9282" xr3:uid="{2100A5FC-A494-40B8-B72D-F03E4EB06493}" name="Column9263"/>
    <tableColumn id="9283" xr3:uid="{C84FAD7B-2ADF-4517-9FF4-8DBF48EE2A21}" name="Column9264"/>
    <tableColumn id="9284" xr3:uid="{AFE1DC36-4140-4841-A6E5-0F11B1144B1F}" name="Column9265"/>
    <tableColumn id="9285" xr3:uid="{4972CBA8-7A18-4BEF-A196-7D8BCBBFB333}" name="Column9266"/>
    <tableColumn id="9286" xr3:uid="{189846AC-873A-42A1-96DF-8E15B1DF87B0}" name="Column9267"/>
    <tableColumn id="9287" xr3:uid="{9A29B0EE-E0E6-4281-9151-811DB92ECE0B}" name="Column9268"/>
    <tableColumn id="9288" xr3:uid="{88A84F67-52B3-483B-868B-E8A8479FC4BF}" name="Column9269"/>
    <tableColumn id="9289" xr3:uid="{4AA2A58B-4B1F-4E82-A539-4630DFF7E2D6}" name="Column9270"/>
    <tableColumn id="9290" xr3:uid="{58FA7FA4-15AA-4587-9DF8-03A01A10ACD8}" name="Column9271"/>
    <tableColumn id="9291" xr3:uid="{1078F13E-E37A-4E13-A010-94B3D56E90C2}" name="Column9272"/>
    <tableColumn id="9292" xr3:uid="{FB4D299D-D6B1-47F0-B642-DA4679724EF4}" name="Column9273"/>
    <tableColumn id="9293" xr3:uid="{23A24F62-ECE0-4340-B0FA-54C3C9226580}" name="Column9274"/>
    <tableColumn id="9294" xr3:uid="{F29785BB-F04B-4E88-B7F2-1E7F12E7B31D}" name="Column9275"/>
    <tableColumn id="9295" xr3:uid="{58C77B8B-FDBA-4BF8-9581-E698AD594CD9}" name="Column9276"/>
    <tableColumn id="9296" xr3:uid="{480BFAFB-4831-49B5-A628-CBD1332C22ED}" name="Column9277"/>
    <tableColumn id="9297" xr3:uid="{0DA20651-B941-410A-8175-E883F3EF20E8}" name="Column9278"/>
    <tableColumn id="9298" xr3:uid="{29BC841D-8FA8-4C3C-9DBD-A30D9A2D53B1}" name="Column9279"/>
    <tableColumn id="9299" xr3:uid="{E9F57213-F918-4D84-80AF-3813D2145C09}" name="Column9280"/>
    <tableColumn id="9300" xr3:uid="{B735A922-5540-4851-B41F-CE555C2DB7B0}" name="Column9281"/>
    <tableColumn id="9301" xr3:uid="{67ADD18A-E9A4-45AA-BE40-BEBBD7665D80}" name="Column9282"/>
    <tableColumn id="9302" xr3:uid="{34596A1B-EDFA-45BF-9D29-59AD4A89B7AB}" name="Column9283"/>
    <tableColumn id="9303" xr3:uid="{754D7551-7B41-4430-9A76-E3B1790D7F78}" name="Column9284"/>
    <tableColumn id="9304" xr3:uid="{9AD72520-CEC2-4415-BA56-44E91AF156B2}" name="Column9285"/>
    <tableColumn id="9305" xr3:uid="{314CD9AF-D6AA-4411-826A-8E9A6783C93C}" name="Column9286"/>
    <tableColumn id="9306" xr3:uid="{0187A2BE-F0CD-46A4-9AB9-12C653817680}" name="Column9287"/>
    <tableColumn id="9307" xr3:uid="{3D07ED20-54B6-457D-89E6-9CB1B5FBCE0E}" name="Column9288"/>
    <tableColumn id="9308" xr3:uid="{01C275AC-B350-4FAB-9BF3-8F0F0050B6F9}" name="Column9289"/>
    <tableColumn id="9309" xr3:uid="{28B877B0-C734-4D54-A6A0-0627955F2B9B}" name="Column9290"/>
    <tableColumn id="9310" xr3:uid="{95CF1DC8-AE5D-4417-82D5-A02F8F1D4174}" name="Column9291"/>
    <tableColumn id="9311" xr3:uid="{E0975E88-F296-4498-9CA4-171E54E31945}" name="Column9292"/>
    <tableColumn id="9312" xr3:uid="{2BC2F5F6-E6CA-42EC-BE45-9233866294CD}" name="Column9293"/>
    <tableColumn id="9313" xr3:uid="{EAE3F43C-2659-4DEE-86C8-482FAB7C5640}" name="Column9294"/>
    <tableColumn id="9314" xr3:uid="{71217F73-0C6C-4BA7-B429-FFB396F685BB}" name="Column9295"/>
    <tableColumn id="9315" xr3:uid="{58E98809-2B4E-493A-AE6C-B1A982C627ED}" name="Column9296"/>
    <tableColumn id="9316" xr3:uid="{B4FD5F1C-9245-4E42-8904-4E7DC31508F7}" name="Column9297"/>
    <tableColumn id="9317" xr3:uid="{4EB279CD-3792-483D-A8CE-450AB0118DF6}" name="Column9298"/>
    <tableColumn id="9318" xr3:uid="{102A1D63-DEDD-477C-B23B-412D3F29BD55}" name="Column9299"/>
    <tableColumn id="9319" xr3:uid="{5FC640D4-B22C-46C8-BBAF-7FA1EDFE201F}" name="Column9300"/>
    <tableColumn id="9320" xr3:uid="{898AE700-64B9-4E7B-9C8A-45C5CAC661C6}" name="Column9301"/>
    <tableColumn id="9321" xr3:uid="{8A39296E-3DC1-4F9D-ACD0-FAF53A9D73E9}" name="Column9302"/>
    <tableColumn id="9322" xr3:uid="{9E73D5B0-0D6A-4C02-955E-59E246CB10B4}" name="Column9303"/>
    <tableColumn id="9323" xr3:uid="{8500DF76-3953-4CD3-9A09-00C25B0CF322}" name="Column9304"/>
    <tableColumn id="9324" xr3:uid="{3D33C6B8-1A7F-4D65-9675-76EB4F0EB0C7}" name="Column9305"/>
    <tableColumn id="9325" xr3:uid="{09C654DB-C378-4E35-892B-2188814EAC91}" name="Column9306"/>
    <tableColumn id="9326" xr3:uid="{0903A481-F5B4-4B7A-BFD8-FD9E0B0FC5BA}" name="Column9307"/>
    <tableColumn id="9327" xr3:uid="{F83E13B0-7192-45E6-BEA3-B50A08B7BCA5}" name="Column9308"/>
    <tableColumn id="9328" xr3:uid="{AB70B33E-025C-47CA-9E45-788BF67B175E}" name="Column9309"/>
    <tableColumn id="9329" xr3:uid="{D80A6134-71F3-4CD5-9AE2-8C59DFD95AF7}" name="Column9310"/>
    <tableColumn id="9330" xr3:uid="{9190120A-64EE-4C6C-8E61-543D4C057403}" name="Column9311"/>
    <tableColumn id="9331" xr3:uid="{E87C812B-A116-4BDE-B43D-69024DE08DE3}" name="Column9312"/>
    <tableColumn id="9332" xr3:uid="{50DCE305-5459-47EA-A0F4-6C6E88D724A1}" name="Column9313"/>
    <tableColumn id="9333" xr3:uid="{A7DE2323-EB5D-4883-AEFA-9D5C18579F39}" name="Column9314"/>
    <tableColumn id="9334" xr3:uid="{E871DB10-D9D8-482A-B714-95BD5E935B97}" name="Column9315"/>
    <tableColumn id="9335" xr3:uid="{AEAF5212-413C-46BE-8080-81323BAA9D8A}" name="Column9316"/>
    <tableColumn id="9336" xr3:uid="{4613F299-20DE-49EA-B39C-2CE36BA8204E}" name="Column9317"/>
    <tableColumn id="9337" xr3:uid="{A60FAF0F-E535-4690-9B9D-F4EA739C4C96}" name="Column9318"/>
    <tableColumn id="9338" xr3:uid="{8254BBA5-5AFE-4925-8754-45EE1558E297}" name="Column9319"/>
    <tableColumn id="9339" xr3:uid="{664C0CFF-0B26-4284-91D5-C28A4E2F3368}" name="Column9320"/>
    <tableColumn id="9340" xr3:uid="{1434B945-B92C-47A7-A752-F2452589CF12}" name="Column9321"/>
    <tableColumn id="9341" xr3:uid="{5A4EB1DF-1B08-4076-B182-AD8E72024FBB}" name="Column9322"/>
    <tableColumn id="9342" xr3:uid="{B57F0995-F356-47D1-962E-DD3402DFE723}" name="Column9323"/>
    <tableColumn id="9343" xr3:uid="{56A1277D-C9E9-4C5D-827E-C67E4DF45F64}" name="Column9324"/>
    <tableColumn id="9344" xr3:uid="{62C15CFE-7F0D-43E7-BAC6-F831723A89C9}" name="Column9325"/>
    <tableColumn id="9345" xr3:uid="{842E1FA1-C404-410C-BE50-D3B400659066}" name="Column9326"/>
    <tableColumn id="9346" xr3:uid="{A3FA3C14-7490-446C-9519-947201E798D6}" name="Column9327"/>
    <tableColumn id="9347" xr3:uid="{D72A266F-6727-4CF8-BF86-3EA56438F2F8}" name="Column9328"/>
    <tableColumn id="9348" xr3:uid="{4170C292-7E41-4A4C-8B97-FD81DB255E3E}" name="Column9329"/>
    <tableColumn id="9349" xr3:uid="{5B45531C-F1B1-4916-A0F9-172545499BE8}" name="Column9330"/>
    <tableColumn id="9350" xr3:uid="{9A9E63E4-4645-4F0A-8A9C-BA673E3D1ED7}" name="Column9331"/>
    <tableColumn id="9351" xr3:uid="{24CE91E4-A600-410B-BEAB-C8AFD7207519}" name="Column9332"/>
    <tableColumn id="9352" xr3:uid="{B6AB8EA4-43E4-407A-9040-59E0AFCA7031}" name="Column9333"/>
    <tableColumn id="9353" xr3:uid="{F98259E8-1639-4DC5-9681-5DE5F3B3C4EC}" name="Column9334"/>
    <tableColumn id="9354" xr3:uid="{9009AEB4-EA8A-48C6-9772-D8302C1B559A}" name="Column9335"/>
    <tableColumn id="9355" xr3:uid="{D53DC7B1-A741-4D37-8BDE-EF6197D4594A}" name="Column9336"/>
    <tableColumn id="9356" xr3:uid="{3F840291-7157-427F-BA48-2EB0B276263C}" name="Column9337"/>
    <tableColumn id="9357" xr3:uid="{377B0856-47D7-450A-83CE-8E91CB336E07}" name="Column9338"/>
    <tableColumn id="9358" xr3:uid="{27855E9E-817E-44E9-BE5B-EBE8FE757A3C}" name="Column9339"/>
    <tableColumn id="9359" xr3:uid="{FDCFDF41-5681-409B-8A25-96191468AABB}" name="Column9340"/>
    <tableColumn id="9360" xr3:uid="{385B8812-6A82-42F1-842D-0620669F1286}" name="Column9341"/>
    <tableColumn id="9361" xr3:uid="{022927FB-247B-4D23-BFFD-A0D5E1ABF64E}" name="Column9342"/>
    <tableColumn id="9362" xr3:uid="{02F28AB1-4A16-48EE-BFCD-A55D0C57A61C}" name="Column9343"/>
    <tableColumn id="9363" xr3:uid="{9504E0CF-8E54-4A46-A0BF-7CF065FA6D2F}" name="Column9344"/>
    <tableColumn id="9364" xr3:uid="{53D7FC8D-5C43-4417-BEA2-F3FD32E1FA41}" name="Column9345"/>
    <tableColumn id="9365" xr3:uid="{A1F000B4-9735-4342-BAFC-4858E97F5CDA}" name="Column9346"/>
    <tableColumn id="9366" xr3:uid="{4FC4FED3-AD84-4F12-8BAD-0808BEEF7B0B}" name="Column9347"/>
    <tableColumn id="9367" xr3:uid="{1259F941-B6BA-47D2-8821-46D09C8E8206}" name="Column9348"/>
    <tableColumn id="9368" xr3:uid="{9EB472DD-8096-4902-ABAE-2E07EA627498}" name="Column9349"/>
    <tableColumn id="9369" xr3:uid="{E84663F3-219A-4189-B0FF-2666BECA91BF}" name="Column9350"/>
    <tableColumn id="9370" xr3:uid="{217B13FF-8451-48FD-8654-FE081D11BAC7}" name="Column9351"/>
    <tableColumn id="9371" xr3:uid="{697F1DC8-AA60-4DB2-9321-0FF84D3A0127}" name="Column9352"/>
    <tableColumn id="9372" xr3:uid="{38E574B6-3709-42D8-9A61-6B1BDB863CA4}" name="Column9353"/>
    <tableColumn id="9373" xr3:uid="{E994C7D2-8AAA-42D1-A601-DB7C054CC4D8}" name="Column9354"/>
    <tableColumn id="9374" xr3:uid="{3ACC8D6F-EF24-428F-A053-3D2D01C6F506}" name="Column9355"/>
    <tableColumn id="9375" xr3:uid="{27FE8262-DE4B-4B45-8059-B13924D3FE64}" name="Column9356"/>
    <tableColumn id="9376" xr3:uid="{D35040A5-55F0-4541-AC07-9DC56132EA08}" name="Column9357"/>
    <tableColumn id="9377" xr3:uid="{E0C121D0-09A8-4FAD-8D2F-647EDB280337}" name="Column9358"/>
    <tableColumn id="9378" xr3:uid="{4DAE2E8A-5EDB-4C16-A371-FC0F764020F0}" name="Column9359"/>
    <tableColumn id="9379" xr3:uid="{F3E5685F-4BDC-4C64-A524-F81AD1202E29}" name="Column9360"/>
    <tableColumn id="9380" xr3:uid="{6C95CA25-4D42-4D1D-93B0-166734831C1D}" name="Column9361"/>
    <tableColumn id="9381" xr3:uid="{F9E97BF9-6C14-495A-9239-6BA4CDC68176}" name="Column9362"/>
    <tableColumn id="9382" xr3:uid="{A97C0A4E-3973-47B3-B7CD-F9A1A8F742DB}" name="Column9363"/>
    <tableColumn id="9383" xr3:uid="{45AE44CB-E82A-495C-A702-AF6687B35346}" name="Column9364"/>
    <tableColumn id="9384" xr3:uid="{7B3BB51D-CF7E-4D53-A95B-A8AB6AAA8326}" name="Column9365"/>
    <tableColumn id="9385" xr3:uid="{E3232FF3-0688-425B-881D-560DDBF3517F}" name="Column9366"/>
    <tableColumn id="9386" xr3:uid="{4AD49CDE-F9BC-4F66-94C7-81EC7981F851}" name="Column9367"/>
    <tableColumn id="9387" xr3:uid="{837A7372-E779-4B14-B0DC-9F24518A0CEF}" name="Column9368"/>
    <tableColumn id="9388" xr3:uid="{F8F570E7-A1B9-44C8-91E4-3AE7A2410D12}" name="Column9369"/>
    <tableColumn id="9389" xr3:uid="{F7C75F0C-5456-46AB-87AE-7CADCD1ACB0F}" name="Column9370"/>
    <tableColumn id="9390" xr3:uid="{4A8F19D7-3234-4712-A146-C7FA604656A3}" name="Column9371"/>
    <tableColumn id="9391" xr3:uid="{F42364EF-EFA2-4E5E-8945-8333E9B5EB4C}" name="Column9372"/>
    <tableColumn id="9392" xr3:uid="{0D2B0F15-1297-4351-8FE7-120CE746F4B6}" name="Column9373"/>
    <tableColumn id="9393" xr3:uid="{57A3A175-8E49-4BA6-8C99-F2B5B35E06C9}" name="Column9374"/>
    <tableColumn id="9394" xr3:uid="{079EE280-5F37-44B5-9363-75BD115FBA76}" name="Column9375"/>
    <tableColumn id="9395" xr3:uid="{6436D65B-F560-4C11-B1D7-40CFD459118A}" name="Column9376"/>
    <tableColumn id="9396" xr3:uid="{D478E552-3995-489B-96B9-7C89BF298331}" name="Column9377"/>
    <tableColumn id="9397" xr3:uid="{0EF4A356-AE4B-404C-ABEF-ED1E509C6F4F}" name="Column9378"/>
    <tableColumn id="9398" xr3:uid="{03CB5854-82BF-453A-BA11-4AADE3313F99}" name="Column9379"/>
    <tableColumn id="9399" xr3:uid="{7E605DC1-A92B-4D76-9BBA-49D32510B62D}" name="Column9380"/>
    <tableColumn id="9400" xr3:uid="{B57F4C2C-2A4F-4494-996C-011ECC7FA8AA}" name="Column9381"/>
    <tableColumn id="9401" xr3:uid="{F3E7CC82-453A-4F32-8E28-00F4F93BBD4C}" name="Column9382"/>
    <tableColumn id="9402" xr3:uid="{0F28138F-21E7-4384-98EA-27B6F0F8AC87}" name="Column9383"/>
    <tableColumn id="9403" xr3:uid="{E0722D89-AD66-4C6B-9644-106E4443B418}" name="Column9384"/>
    <tableColumn id="9404" xr3:uid="{0C61929B-5ECE-4D21-BA5C-430AF9A4FBFD}" name="Column9385"/>
    <tableColumn id="9405" xr3:uid="{F811A392-DB90-4E52-8FC7-173312E6498C}" name="Column9386"/>
    <tableColumn id="9406" xr3:uid="{E8580AA3-B21C-4CD9-94DB-4C42A924542E}" name="Column9387"/>
    <tableColumn id="9407" xr3:uid="{4C90A969-5C83-498A-A5C3-2FDF245D01EA}" name="Column9388"/>
    <tableColumn id="9408" xr3:uid="{3DA7D50F-61E4-4FED-946D-C30CE139F9CE}" name="Column9389"/>
    <tableColumn id="9409" xr3:uid="{E843C3D1-6DF4-4E02-819E-6D2169AE167C}" name="Column9390"/>
    <tableColumn id="9410" xr3:uid="{8ACB04E2-796B-4673-AE9B-85606CC98C55}" name="Column9391"/>
    <tableColumn id="9411" xr3:uid="{F868F952-8F0C-48F5-874E-B1680229E7FD}" name="Column9392"/>
    <tableColumn id="9412" xr3:uid="{B32339C2-96C5-4FCD-8468-23C61EEAC199}" name="Column9393"/>
    <tableColumn id="9413" xr3:uid="{E8FD6F8D-07BE-40FD-9DCB-AA45F83E7572}" name="Column9394"/>
    <tableColumn id="9414" xr3:uid="{0230D077-672A-47BB-A887-D27A8BBD7BC6}" name="Column9395"/>
    <tableColumn id="9415" xr3:uid="{D6C24D2F-3FF1-4F98-B7AF-2A6532ACEC9F}" name="Column9396"/>
    <tableColumn id="9416" xr3:uid="{41829A20-7DFA-4438-BEE3-28DF8854988F}" name="Column9397"/>
    <tableColumn id="9417" xr3:uid="{48C3B0BE-3D31-4E30-9FF0-8EC0EF5CD347}" name="Column9398"/>
    <tableColumn id="9418" xr3:uid="{21594747-AC75-4EB1-81D9-C36088865956}" name="Column9399"/>
    <tableColumn id="9419" xr3:uid="{1C5A1B78-5EA6-4CCE-8FFA-095E3E100597}" name="Column9400"/>
    <tableColumn id="9420" xr3:uid="{420C61E6-043F-4F96-932A-B332ED957174}" name="Column9401"/>
    <tableColumn id="9421" xr3:uid="{91933701-686A-4AA9-AE31-B8528D713084}" name="Column9402"/>
    <tableColumn id="9422" xr3:uid="{8C74E6DF-ED8D-4D58-91B6-120C7D3D28A9}" name="Column9403"/>
    <tableColumn id="9423" xr3:uid="{E0BD5A13-806B-4588-A023-5F6807A51056}" name="Column9404"/>
    <tableColumn id="9424" xr3:uid="{BA474065-297B-44B8-9663-7F7B290058A0}" name="Column9405"/>
    <tableColumn id="9425" xr3:uid="{D1F87EE0-815B-48DF-AFA3-7328AAD0B83A}" name="Column9406"/>
    <tableColumn id="9426" xr3:uid="{A805E9A0-568F-4E7C-9209-614D4755556A}" name="Column9407"/>
    <tableColumn id="9427" xr3:uid="{ABCCD4A5-DEC3-48AE-ADFC-881FD4276707}" name="Column9408"/>
    <tableColumn id="9428" xr3:uid="{5235A8B9-8E64-4436-9DE5-1E94B729FD76}" name="Column9409"/>
    <tableColumn id="9429" xr3:uid="{6BAA5E57-A325-45CF-92B0-25902B16E267}" name="Column9410"/>
    <tableColumn id="9430" xr3:uid="{D3D6888C-1F94-4362-839D-2824525C644B}" name="Column9411"/>
    <tableColumn id="9431" xr3:uid="{0C3205A3-5626-4990-BE8E-9DBFFD0B234E}" name="Column9412"/>
    <tableColumn id="9432" xr3:uid="{D1050BD9-5035-43D5-849C-91D88A0ACE6B}" name="Column9413"/>
    <tableColumn id="9433" xr3:uid="{C4F9BDC0-8F3B-4518-9591-218B14DDB840}" name="Column9414"/>
    <tableColumn id="9434" xr3:uid="{B859110E-284F-4074-A58E-35F063E37B45}" name="Column9415"/>
    <tableColumn id="9435" xr3:uid="{3857BA79-AB65-441E-A1C3-D85459072E58}" name="Column9416"/>
    <tableColumn id="9436" xr3:uid="{E4303A21-045A-4DFA-87DE-E883048DEF61}" name="Column9417"/>
    <tableColumn id="9437" xr3:uid="{C5CE8789-6D7A-44B8-AEE5-36EE5A3BB80E}" name="Column9418"/>
    <tableColumn id="9438" xr3:uid="{E1384E80-7342-4FD7-A63E-F01EBAF01948}" name="Column9419"/>
    <tableColumn id="9439" xr3:uid="{C94BB030-CB11-41DA-B5C0-C5FF8CCF91B6}" name="Column9420"/>
    <tableColumn id="9440" xr3:uid="{0DD70194-7AB6-4B80-8715-AB09DECF52B5}" name="Column9421"/>
    <tableColumn id="9441" xr3:uid="{703B4BA2-70B1-4596-899C-328C08779054}" name="Column9422"/>
    <tableColumn id="9442" xr3:uid="{FA6E9E22-A065-4482-A874-CC4D207F3CAB}" name="Column9423"/>
    <tableColumn id="9443" xr3:uid="{61948D51-B0CD-473B-B321-F2F4031BEB66}" name="Column9424"/>
    <tableColumn id="9444" xr3:uid="{9D483459-7A43-4FEF-8275-E6A6D3147D1C}" name="Column9425"/>
    <tableColumn id="9445" xr3:uid="{A4B2EA07-DF3A-491B-AFD4-A6E7FECD573F}" name="Column9426"/>
    <tableColumn id="9446" xr3:uid="{80FE3C31-7F04-470E-9FEC-51E32BDD75CE}" name="Column9427"/>
    <tableColumn id="9447" xr3:uid="{EDFD1C97-9F3F-4745-BD0C-408B7C8ED19F}" name="Column9428"/>
    <tableColumn id="9448" xr3:uid="{308B26A4-4260-459D-8962-809F29324EF5}" name="Column9429"/>
    <tableColumn id="9449" xr3:uid="{456D7F3A-8FD9-4C29-8646-7E6ED8A68854}" name="Column9430"/>
    <tableColumn id="9450" xr3:uid="{CF37DA02-35A9-4DC6-8AFE-0D4EB859F648}" name="Column9431"/>
    <tableColumn id="9451" xr3:uid="{70161D85-A870-4541-AC63-FC24074049BC}" name="Column9432"/>
    <tableColumn id="9452" xr3:uid="{BE1E5149-FD1B-408C-A274-859C4B1F2DE1}" name="Column9433"/>
    <tableColumn id="9453" xr3:uid="{DDC9D92F-23A9-4F64-9E37-519B9312181D}" name="Column9434"/>
    <tableColumn id="9454" xr3:uid="{67F6A01B-F689-469A-AEE2-E409A2B9052A}" name="Column9435"/>
    <tableColumn id="9455" xr3:uid="{C8C89337-213E-4910-9ACF-7A3F476C414A}" name="Column9436"/>
    <tableColumn id="9456" xr3:uid="{0A70E47F-10DC-4FF3-A79E-3A7A67823373}" name="Column9437"/>
    <tableColumn id="9457" xr3:uid="{40B975E9-0438-4E48-9251-2656F603FCA9}" name="Column9438"/>
    <tableColumn id="9458" xr3:uid="{DBA81852-2567-44AA-B2EE-B04B4501FE2F}" name="Column9439"/>
    <tableColumn id="9459" xr3:uid="{10B77A5A-60D6-4EE6-B254-7A2F44AA5790}" name="Column9440"/>
    <tableColumn id="9460" xr3:uid="{BCE7B41F-6A30-4608-A08B-D5F915290758}" name="Column9441"/>
    <tableColumn id="9461" xr3:uid="{95A41993-BE97-4C2B-B88F-117DCCECC6EA}" name="Column9442"/>
    <tableColumn id="9462" xr3:uid="{B542D559-6919-4779-8ADA-68F8248BF72B}" name="Column9443"/>
    <tableColumn id="9463" xr3:uid="{AA2C151D-4E75-4BCD-814D-2D8DB842C206}" name="Column9444"/>
    <tableColumn id="9464" xr3:uid="{3E753665-C167-4A4B-A230-84C181053DD2}" name="Column9445"/>
    <tableColumn id="9465" xr3:uid="{DAEDCD50-3568-4E9D-9702-AE2E3830AC3A}" name="Column9446"/>
    <tableColumn id="9466" xr3:uid="{E9A5C79B-535F-4583-BBF8-D1DB46902469}" name="Column9447"/>
    <tableColumn id="9467" xr3:uid="{A3131D6F-603F-40CD-AD11-EFBC5447B872}" name="Column9448"/>
    <tableColumn id="9468" xr3:uid="{1B418615-9410-44AC-A0D3-F7033F2A0F3C}" name="Column9449"/>
    <tableColumn id="9469" xr3:uid="{555D8826-17B8-41BB-8C94-9712C644AEE8}" name="Column9450"/>
    <tableColumn id="9470" xr3:uid="{31814477-A368-49A3-98C5-3D4EE0377884}" name="Column9451"/>
    <tableColumn id="9471" xr3:uid="{5FBD7AE8-F815-4F58-933C-672491C72989}" name="Column9452"/>
    <tableColumn id="9472" xr3:uid="{C22074CA-2FF9-44BC-A8D7-D8A87238E46E}" name="Column9453"/>
    <tableColumn id="9473" xr3:uid="{8DB5705A-E7D5-489E-B24A-224572DC1960}" name="Column9454"/>
    <tableColumn id="9474" xr3:uid="{8A822C6A-467C-437E-98F5-9BCAD9D54B0C}" name="Column9455"/>
    <tableColumn id="9475" xr3:uid="{5CB5916B-E662-4550-B01C-D0105D496A2B}" name="Column9456"/>
    <tableColumn id="9476" xr3:uid="{EBD7AED5-DDFC-4A72-A29C-917588D9D0B6}" name="Column9457"/>
    <tableColumn id="9477" xr3:uid="{A1C05A4A-47C1-407C-8C6C-EE43CC78A5A7}" name="Column9458"/>
    <tableColumn id="9478" xr3:uid="{FA9DAA41-442F-4276-9B47-655844DC43B6}" name="Column9459"/>
    <tableColumn id="9479" xr3:uid="{7DA44DA6-5B52-461A-8D92-3B20A73FCCC2}" name="Column9460"/>
    <tableColumn id="9480" xr3:uid="{B25C91A4-3456-4AAA-A133-66C2AD6CF4AA}" name="Column9461"/>
    <tableColumn id="9481" xr3:uid="{BF678DCC-2A0B-441F-B0D8-60D47ECB113D}" name="Column9462"/>
    <tableColumn id="9482" xr3:uid="{9F502ED0-1F00-477C-B09B-EB8A1B27BAAE}" name="Column9463"/>
    <tableColumn id="9483" xr3:uid="{E7A84DCA-4FBD-4322-818D-150E2DAEB853}" name="Column9464"/>
    <tableColumn id="9484" xr3:uid="{BF615FC9-1904-4BD2-87A1-924CDCD02E97}" name="Column9465"/>
    <tableColumn id="9485" xr3:uid="{AA555342-3E07-4BD5-8D46-017637A23D30}" name="Column9466"/>
    <tableColumn id="9486" xr3:uid="{3937A8B3-C6E2-480E-9CDB-F64C677EB0D6}" name="Column9467"/>
    <tableColumn id="9487" xr3:uid="{2B030EC4-80C0-4D21-B863-7A7EA36DDF61}" name="Column9468"/>
    <tableColumn id="9488" xr3:uid="{F791FD76-0334-42F9-84CC-E05FFA6B9B64}" name="Column9469"/>
    <tableColumn id="9489" xr3:uid="{36987CF6-0E76-441B-A1CA-A005BB067373}" name="Column9470"/>
    <tableColumn id="9490" xr3:uid="{7965CBE5-DCA6-4E2F-9790-E207792E8D68}" name="Column9471"/>
    <tableColumn id="9491" xr3:uid="{18790CD9-4CCB-466F-956B-3A3E9E5F82CF}" name="Column9472"/>
    <tableColumn id="9492" xr3:uid="{E34912ED-6536-4F50-98AB-00D8F115AA6B}" name="Column9473"/>
    <tableColumn id="9493" xr3:uid="{FAD599EF-28C9-4500-BCA4-41958F18F135}" name="Column9474"/>
    <tableColumn id="9494" xr3:uid="{1102785B-8E57-413E-ACDD-F3781B6F5D7F}" name="Column9475"/>
    <tableColumn id="9495" xr3:uid="{E287C55A-7E3F-4BB1-98C4-81293CBF9D62}" name="Column9476"/>
    <tableColumn id="9496" xr3:uid="{EB746BDE-A527-45FB-A9AC-DCFB7E07039E}" name="Column9477"/>
    <tableColumn id="9497" xr3:uid="{00300246-0F45-46D4-8215-7BC00AC584DD}" name="Column9478"/>
    <tableColumn id="9498" xr3:uid="{6F8977D9-3F94-49E2-8921-9161BAD6C5B9}" name="Column9479"/>
    <tableColumn id="9499" xr3:uid="{FB7A249E-A5C0-4CC6-87D3-242B5807BB52}" name="Column9480"/>
    <tableColumn id="9500" xr3:uid="{F5E920B3-70FC-496F-9101-15480399E5E9}" name="Column9481"/>
    <tableColumn id="9501" xr3:uid="{892F4171-09F2-4C10-AF88-166FA3FF9F4F}" name="Column9482"/>
    <tableColumn id="9502" xr3:uid="{B6E78019-6E49-4414-96AC-5D0AA12EAC2E}" name="Column9483"/>
    <tableColumn id="9503" xr3:uid="{EDB69C9B-0BF1-4FB3-9072-B5B9977031C1}" name="Column9484"/>
    <tableColumn id="9504" xr3:uid="{2FCDADF3-1874-468A-871D-F887C32B4020}" name="Column9485"/>
    <tableColumn id="9505" xr3:uid="{E9DC8967-4CC6-4BD9-AEC2-EBD6F799B467}" name="Column9486"/>
    <tableColumn id="9506" xr3:uid="{699752A6-DFE1-4208-8369-028E16189CD7}" name="Column9487"/>
    <tableColumn id="9507" xr3:uid="{D7F33CFF-83E9-4A61-927A-1AF715041D8E}" name="Column9488"/>
    <tableColumn id="9508" xr3:uid="{F705AA3A-BF8A-4563-8295-F421501E51DF}" name="Column9489"/>
    <tableColumn id="9509" xr3:uid="{1D12B9A0-0990-429B-91E9-80CF2C245586}" name="Column9490"/>
    <tableColumn id="9510" xr3:uid="{EA3784D3-4250-4E8E-AB54-431C3DC2FFC3}" name="Column9491"/>
    <tableColumn id="9511" xr3:uid="{01F36B13-9921-4504-8966-BB29B1031FB6}" name="Column9492"/>
    <tableColumn id="9512" xr3:uid="{2077E481-46C2-44C5-B99B-DB24FBBFF895}" name="Column9493"/>
    <tableColumn id="9513" xr3:uid="{5F03AA78-AC12-40F4-AF26-CFD7E304740C}" name="Column9494"/>
    <tableColumn id="9514" xr3:uid="{AA303634-62DE-49F4-B375-DDDB64A19049}" name="Column9495"/>
    <tableColumn id="9515" xr3:uid="{96AFA84F-0859-48CC-BDCB-094923AC0E6C}" name="Column9496"/>
    <tableColumn id="9516" xr3:uid="{F1AD6CCF-1D41-4E8A-8811-1D7FD317C6C2}" name="Column9497"/>
    <tableColumn id="9517" xr3:uid="{C2B5162D-0D7C-4301-BCDF-AE84753188B1}" name="Column9498"/>
    <tableColumn id="9518" xr3:uid="{F58B8FC1-A6D5-4935-A933-980DDE3DF2A1}" name="Column9499"/>
    <tableColumn id="9519" xr3:uid="{1EB21065-4BE3-4AEE-A4D1-A6DA6C497D49}" name="Column9500"/>
    <tableColumn id="9520" xr3:uid="{C77FDAA0-446C-43A6-B6B0-5A9350EFA76B}" name="Column9501"/>
    <tableColumn id="9521" xr3:uid="{19023BA6-B509-4329-9D64-50DD5E7583DB}" name="Column9502"/>
    <tableColumn id="9522" xr3:uid="{C9AECC75-81BB-46EF-9E28-8398C4EC4D18}" name="Column9503"/>
    <tableColumn id="9523" xr3:uid="{8E433C8F-3183-4D48-B964-56E2883816B1}" name="Column9504"/>
    <tableColumn id="9524" xr3:uid="{4449F0B9-9D6F-473D-8F72-121A3A455082}" name="Column9505"/>
    <tableColumn id="9525" xr3:uid="{0917703B-2D23-4F56-BB53-5EF9A36DA1BD}" name="Column9506"/>
    <tableColumn id="9526" xr3:uid="{1975E0BD-F81F-43BB-AC1C-470FEDBE9BCB}" name="Column9507"/>
    <tableColumn id="9527" xr3:uid="{29BAF589-E9F1-41A7-A7A0-37A11BB803A0}" name="Column9508"/>
    <tableColumn id="9528" xr3:uid="{E4039FF6-0DB2-4FE8-9397-9ACF6D621802}" name="Column9509"/>
    <tableColumn id="9529" xr3:uid="{828ECD9B-9AE0-4FA9-B52F-055A1B09812F}" name="Column9510"/>
    <tableColumn id="9530" xr3:uid="{65E14826-C241-4828-A041-8EC23DA7BC26}" name="Column9511"/>
    <tableColumn id="9531" xr3:uid="{DC5BCC93-C833-43AC-88D7-1CA0AA5D17E9}" name="Column9512"/>
    <tableColumn id="9532" xr3:uid="{C04C0B21-7E9E-41A4-9CBA-51A8F6C7C67B}" name="Column9513"/>
    <tableColumn id="9533" xr3:uid="{A89957D9-E8E7-4946-8D8A-58C0E3FB62F4}" name="Column9514"/>
    <tableColumn id="9534" xr3:uid="{A9B62BA6-4391-424E-9BC2-B1D9984A047B}" name="Column9515"/>
    <tableColumn id="9535" xr3:uid="{A8A424AB-1AED-4000-B330-8D9510345174}" name="Column9516"/>
    <tableColumn id="9536" xr3:uid="{AEC7F665-15FC-4233-99ED-3C931F75FE2A}" name="Column9517"/>
    <tableColumn id="9537" xr3:uid="{EA6212D2-1DC9-49EE-A3E1-FB6A8D9185D4}" name="Column9518"/>
    <tableColumn id="9538" xr3:uid="{6B3E4CE6-CF01-464A-A2A6-9E36A1520E4A}" name="Column9519"/>
    <tableColumn id="9539" xr3:uid="{5CBBEF6C-EA63-4650-8455-EDDD165C884B}" name="Column9520"/>
    <tableColumn id="9540" xr3:uid="{79B46E63-2F90-4C54-B77C-98D39C736A7D}" name="Column9521"/>
    <tableColumn id="9541" xr3:uid="{8EBFDBA4-2859-4327-B840-8020B2984405}" name="Column9522"/>
    <tableColumn id="9542" xr3:uid="{FA8D4B89-0A77-4517-835C-AF08525F6E34}" name="Column9523"/>
    <tableColumn id="9543" xr3:uid="{99F56892-3044-4FE0-AA61-7C854B702970}" name="Column9524"/>
    <tableColumn id="9544" xr3:uid="{4835E2D6-4265-459D-8BE2-DF5A699DA179}" name="Column9525"/>
    <tableColumn id="9545" xr3:uid="{A1997C66-73BF-4034-BE36-0AB00951A3AF}" name="Column9526"/>
    <tableColumn id="9546" xr3:uid="{8A802F40-E384-429D-BEE4-C374C7F4385C}" name="Column9527"/>
    <tableColumn id="9547" xr3:uid="{9E9FD8A5-1047-4314-A4B3-3FCB2C60A11E}" name="Column9528"/>
    <tableColumn id="9548" xr3:uid="{4BF19184-E323-45C0-AA0B-FDA90FDFC2CD}" name="Column9529"/>
    <tableColumn id="9549" xr3:uid="{BE8A0FE7-53A3-4253-90B1-69BD57956E0B}" name="Column9530"/>
    <tableColumn id="9550" xr3:uid="{FA0CA7E2-4089-4776-BDDC-0B95E4FD0924}" name="Column9531"/>
    <tableColumn id="9551" xr3:uid="{26B8DEE5-2291-48BB-8F6C-0245682FDC9C}" name="Column9532"/>
    <tableColumn id="9552" xr3:uid="{BC28A239-CEFA-438D-9CE9-8CE6FB4AE040}" name="Column9533"/>
    <tableColumn id="9553" xr3:uid="{0470B790-C179-4F3E-A07F-049AA8D2BC32}" name="Column9534"/>
    <tableColumn id="9554" xr3:uid="{A2B1283C-1042-4F3A-B866-0126A1BBF440}" name="Column9535"/>
    <tableColumn id="9555" xr3:uid="{A8492047-819F-43F0-866D-7CE9D083AA43}" name="Column9536"/>
    <tableColumn id="9556" xr3:uid="{01C7DBB4-0E0B-46C7-A00A-544D1972B6D8}" name="Column9537"/>
    <tableColumn id="9557" xr3:uid="{9C5D274B-9951-4AFB-914C-7B3EBCCEE9F3}" name="Column9538"/>
    <tableColumn id="9558" xr3:uid="{F904ED78-466D-44F5-B9F9-C9AB3FB88BAB}" name="Column9539"/>
    <tableColumn id="9559" xr3:uid="{2F43076B-F557-4537-B567-5902A045551C}" name="Column9540"/>
    <tableColumn id="9560" xr3:uid="{AA8C75B9-F9CB-493E-997B-0007725F89A0}" name="Column9541"/>
    <tableColumn id="9561" xr3:uid="{1FE719A3-BCB7-4592-A77A-2188A5748F4A}" name="Column9542"/>
    <tableColumn id="9562" xr3:uid="{7AE27CE4-9798-46D2-B75A-BC71D3640053}" name="Column9543"/>
    <tableColumn id="9563" xr3:uid="{F68112A4-90A5-4FCD-B4FA-00760231BD95}" name="Column9544"/>
    <tableColumn id="9564" xr3:uid="{67D0503D-23C0-48C7-80AD-6418C342C09C}" name="Column9545"/>
    <tableColumn id="9565" xr3:uid="{0FFD7FB7-8C27-41B9-A9A4-066C80B48057}" name="Column9546"/>
    <tableColumn id="9566" xr3:uid="{A80213C9-91D3-49FA-BEA0-622E677017FC}" name="Column9547"/>
    <tableColumn id="9567" xr3:uid="{CF4039B7-709B-4AF4-9703-D4B611FBBC1E}" name="Column9548"/>
    <tableColumn id="9568" xr3:uid="{534D4FAB-4633-40E0-9789-2FC67821E3BE}" name="Column9549"/>
    <tableColumn id="9569" xr3:uid="{430F559B-5694-44EB-9FC0-DC547667558D}" name="Column9550"/>
    <tableColumn id="9570" xr3:uid="{BEC4F0FF-5792-4F1A-965A-08B534F8C025}" name="Column9551"/>
    <tableColumn id="9571" xr3:uid="{ECADE8F8-61EE-47ED-84B9-23F9A45B8E96}" name="Column9552"/>
    <tableColumn id="9572" xr3:uid="{5D57A281-AF4E-4167-954C-1A47695DBEF9}" name="Column9553"/>
    <tableColumn id="9573" xr3:uid="{2B307367-59C7-4B37-978D-65827547DE94}" name="Column9554"/>
    <tableColumn id="9574" xr3:uid="{C8A5E521-FDD4-4DE5-82EA-08EC811107DF}" name="Column9555"/>
    <tableColumn id="9575" xr3:uid="{03653CEF-A956-45BA-8FC2-2EC4FC2E494F}" name="Column9556"/>
    <tableColumn id="9576" xr3:uid="{33E7806C-F108-4321-8951-90105F52F7E3}" name="Column9557"/>
    <tableColumn id="9577" xr3:uid="{9F3146E6-DEC1-496C-A611-277F81597585}" name="Column9558"/>
    <tableColumn id="9578" xr3:uid="{2668FA75-A82C-4FC1-B458-ADFC9B186157}" name="Column9559"/>
    <tableColumn id="9579" xr3:uid="{0E8E7E39-BB24-44AD-BD91-3E7C215CDC3B}" name="Column9560"/>
    <tableColumn id="9580" xr3:uid="{9B165CE7-7AFB-478E-BBE0-077186087E40}" name="Column9561"/>
    <tableColumn id="9581" xr3:uid="{9B6BB2AC-A14C-4636-BA5C-CD4212E2DA2F}" name="Column9562"/>
    <tableColumn id="9582" xr3:uid="{1F58B955-5BF4-4DDE-89BF-0FD1DFBB7210}" name="Column9563"/>
    <tableColumn id="9583" xr3:uid="{B7A2FCCE-9FBD-4C2A-9784-CA89DBF1A300}" name="Column9564"/>
    <tableColumn id="9584" xr3:uid="{BA681DC1-DA6D-4F2C-A1A9-95ABD62360BA}" name="Column9565"/>
    <tableColumn id="9585" xr3:uid="{EEE2635A-0451-42F6-98FF-FF974517DE26}" name="Column9566"/>
    <tableColumn id="9586" xr3:uid="{21846432-30DE-4BD5-B903-499375471B7D}" name="Column9567"/>
    <tableColumn id="9587" xr3:uid="{692DFD3B-C2EE-4880-AEE4-D5394E63D477}" name="Column9568"/>
    <tableColumn id="9588" xr3:uid="{D7C5DBDA-4FCF-4E3B-B0A0-DCB75A8FBCE7}" name="Column9569"/>
    <tableColumn id="9589" xr3:uid="{28DD783D-6B8F-4CEC-BB48-D0BB94DE44B6}" name="Column9570"/>
    <tableColumn id="9590" xr3:uid="{55F16FA6-23F7-4794-B68E-A1AA8FA69E5F}" name="Column9571"/>
    <tableColumn id="9591" xr3:uid="{76973328-C1C6-4679-8BBA-41F7A24B6A40}" name="Column9572"/>
    <tableColumn id="9592" xr3:uid="{653C47AA-8A9D-410B-8CBF-DD8CC29437F3}" name="Column9573"/>
    <tableColumn id="9593" xr3:uid="{883E6193-D99C-4919-B275-437B83A61277}" name="Column9574"/>
    <tableColumn id="9594" xr3:uid="{B14DEC2A-4A36-4D60-B919-9F1300C1FE43}" name="Column9575"/>
    <tableColumn id="9595" xr3:uid="{5D2A453F-9626-425E-BA02-3314F760D50B}" name="Column9576"/>
    <tableColumn id="9596" xr3:uid="{13BE4E19-D044-4BC6-AB55-4CDBB4095D53}" name="Column9577"/>
    <tableColumn id="9597" xr3:uid="{978D2476-8600-4DC2-9933-CA849780CDB9}" name="Column9578"/>
    <tableColumn id="9598" xr3:uid="{F292B63C-DF16-4B5E-B4C6-514ECD42DE26}" name="Column9579"/>
    <tableColumn id="9599" xr3:uid="{31C6E609-C29A-495C-9B9C-82211BCDA22D}" name="Column9580"/>
    <tableColumn id="9600" xr3:uid="{0B6C1464-0E0B-4523-8EC7-79B4D5CD71B9}" name="Column9581"/>
    <tableColumn id="9601" xr3:uid="{8EA59C7C-3EF6-4745-BBA0-C4C57D4B9E1A}" name="Column9582"/>
    <tableColumn id="9602" xr3:uid="{DE66018A-2B84-4A2F-8A76-E02BE1921283}" name="Column9583"/>
    <tableColumn id="9603" xr3:uid="{83001BCF-0400-4D9C-9484-9485523D3E6E}" name="Column9584"/>
    <tableColumn id="9604" xr3:uid="{A86FB8F3-8683-41D3-A656-743FDD2DF405}" name="Column9585"/>
    <tableColumn id="9605" xr3:uid="{77DD1328-38C1-4237-A9B8-795FD8664628}" name="Column9586"/>
    <tableColumn id="9606" xr3:uid="{666EE03B-0486-4562-8070-554D57BCCAE5}" name="Column9587"/>
    <tableColumn id="9607" xr3:uid="{CB484CB5-776D-4ED1-B8D9-AAA870856E43}" name="Column9588"/>
    <tableColumn id="9608" xr3:uid="{47D03767-340C-4582-B4F0-42F16659F966}" name="Column9589"/>
    <tableColumn id="9609" xr3:uid="{B2A7443B-4FE9-4224-8B3D-1BEC1E5A0508}" name="Column9590"/>
    <tableColumn id="9610" xr3:uid="{79B84782-69B2-4EB6-9762-ECDB593DBB03}" name="Column9591"/>
    <tableColumn id="9611" xr3:uid="{ADF17653-3DE3-46B2-A3EB-BCCB59909BAE}" name="Column9592"/>
    <tableColumn id="9612" xr3:uid="{9E0E810A-32AA-44FC-930C-47BEE3CBAC8A}" name="Column9593"/>
    <tableColumn id="9613" xr3:uid="{B6FC219A-20D2-4CB4-8047-A158C30D1079}" name="Column9594"/>
    <tableColumn id="9614" xr3:uid="{BC99DE9B-E85E-4F15-B2B8-4159D137215B}" name="Column9595"/>
    <tableColumn id="9615" xr3:uid="{C837B928-25EA-4245-B244-D1AB45507B38}" name="Column9596"/>
    <tableColumn id="9616" xr3:uid="{45723B5C-3F1E-4DB2-A989-D1C2CDBC5BAA}" name="Column9597"/>
    <tableColumn id="9617" xr3:uid="{5390B68E-3CB4-4F1F-A202-AA9FE9BBBB6B}" name="Column9598"/>
    <tableColumn id="9618" xr3:uid="{1C783EE0-42A6-440E-8796-954ECF9C2249}" name="Column9599"/>
    <tableColumn id="9619" xr3:uid="{8F6369CF-F66A-4022-B1AE-3DCBF3B2C66E}" name="Column9600"/>
    <tableColumn id="9620" xr3:uid="{81DFEF5D-8401-4176-8034-3A887397FA66}" name="Column9601"/>
    <tableColumn id="9621" xr3:uid="{3FF121E2-4002-4866-93FA-6AA8C6D849DD}" name="Column9602"/>
    <tableColumn id="9622" xr3:uid="{3107F4A5-8295-437F-9B17-00DCF0A79120}" name="Column9603"/>
    <tableColumn id="9623" xr3:uid="{DA1326DD-7ABA-4EE1-832C-D97FCA5AC385}" name="Column9604"/>
    <tableColumn id="9624" xr3:uid="{09E4EA71-4038-4A0E-B21F-B4843037D3AB}" name="Column9605"/>
    <tableColumn id="9625" xr3:uid="{33974520-39D8-4A76-BFB0-EEC12A67A279}" name="Column9606"/>
    <tableColumn id="9626" xr3:uid="{289119F6-594D-4449-A784-EE6DD8767A77}" name="Column9607"/>
    <tableColumn id="9627" xr3:uid="{DD921B48-D4F2-4F7A-9B0F-02F9FF16FF9E}" name="Column9608"/>
    <tableColumn id="9628" xr3:uid="{910D6514-2E49-44C4-828B-9E5485BEB965}" name="Column9609"/>
    <tableColumn id="9629" xr3:uid="{A9C02D1C-9138-4168-B27F-EEE09D31A473}" name="Column9610"/>
    <tableColumn id="9630" xr3:uid="{2D18B846-44A0-4C12-81BE-C725729DE767}" name="Column9611"/>
    <tableColumn id="9631" xr3:uid="{87B4090B-B7FE-4947-91BD-DFB59DBEE6D5}" name="Column9612"/>
    <tableColumn id="9632" xr3:uid="{13FD7AF6-0921-4B57-A6EF-6633ED6D5D19}" name="Column9613"/>
    <tableColumn id="9633" xr3:uid="{9B594DF8-F287-4139-A698-69FE04B67AA3}" name="Column9614"/>
    <tableColumn id="9634" xr3:uid="{0E89A909-A332-431A-85E7-95080B34B063}" name="Column9615"/>
    <tableColumn id="9635" xr3:uid="{2B3630B9-C496-439C-8824-89C9C8322515}" name="Column9616"/>
    <tableColumn id="9636" xr3:uid="{691251D6-98A9-452D-BAC6-936A03E1DDA0}" name="Column9617"/>
    <tableColumn id="9637" xr3:uid="{17AE3A6A-DFCC-4D6C-94BF-D52226D304A0}" name="Column9618"/>
    <tableColumn id="9638" xr3:uid="{E2DF0A0E-38A4-48C3-9576-6EB1302F92AE}" name="Column9619"/>
    <tableColumn id="9639" xr3:uid="{AC3FF4C3-B0E2-406A-90E8-FB7CBF5F1651}" name="Column9620"/>
    <tableColumn id="9640" xr3:uid="{45932950-1E13-4E4A-A868-3A0E332E1C6B}" name="Column9621"/>
    <tableColumn id="9641" xr3:uid="{BBFD703C-6005-4F27-BA2A-5322484C306D}" name="Column9622"/>
    <tableColumn id="9642" xr3:uid="{3BD32558-D9AB-48FC-A3F0-FC71C9494CFD}" name="Column9623"/>
    <tableColumn id="9643" xr3:uid="{EC199B13-29B3-4B89-B59E-70653B7F7D25}" name="Column9624"/>
    <tableColumn id="9644" xr3:uid="{943EAD20-2C6D-46EA-8B9B-22A64C583163}" name="Column9625"/>
    <tableColumn id="9645" xr3:uid="{14D4C428-08E6-4547-B8DE-3C4EB90FD8F6}" name="Column9626"/>
    <tableColumn id="9646" xr3:uid="{5A027889-8684-49A0-8148-F43AB8BC9EF0}" name="Column9627"/>
    <tableColumn id="9647" xr3:uid="{FFBEB425-0462-4989-A7C4-52F07EADB1EA}" name="Column9628"/>
    <tableColumn id="9648" xr3:uid="{838CAD2D-E61E-4F97-A7CA-2A25BC6D33DF}" name="Column9629"/>
    <tableColumn id="9649" xr3:uid="{7D6DA8AE-DC05-422B-8DFA-4ECE83668AF3}" name="Column9630"/>
    <tableColumn id="9650" xr3:uid="{D5EB2B59-9F47-469D-86CF-07923A6ED371}" name="Column9631"/>
    <tableColumn id="9651" xr3:uid="{57D25AE9-DA8D-416A-AA15-EAD3A7DFED24}" name="Column9632"/>
    <tableColumn id="9652" xr3:uid="{7903CC6F-45A9-43B6-B849-67BA0FE70DBE}" name="Column9633"/>
    <tableColumn id="9653" xr3:uid="{4599CDAD-6031-44CD-A377-CE3F1518D8B4}" name="Column9634"/>
    <tableColumn id="9654" xr3:uid="{24495BCE-B5D9-42C1-85D6-7CE00CAC2D28}" name="Column9635"/>
    <tableColumn id="9655" xr3:uid="{2C073EDA-5E0B-4FF0-A6ED-85878D002D98}" name="Column9636"/>
    <tableColumn id="9656" xr3:uid="{F75CF965-F19B-48E0-B2AC-3C643B3E8E84}" name="Column9637"/>
    <tableColumn id="9657" xr3:uid="{88A4C2B0-9925-49B5-B928-E63F36A500E4}" name="Column9638"/>
    <tableColumn id="9658" xr3:uid="{7495BFC9-91E0-4C97-AB28-DAAD8CB98485}" name="Column9639"/>
    <tableColumn id="9659" xr3:uid="{082AE12F-6211-41DB-8196-8547ADFC1EED}" name="Column9640"/>
    <tableColumn id="9660" xr3:uid="{6EEBCCE4-8314-4372-9B03-AD11006020F6}" name="Column9641"/>
    <tableColumn id="9661" xr3:uid="{EC1E1998-4E6B-4F1B-BAA9-7F95F43ACA06}" name="Column9642"/>
    <tableColumn id="9662" xr3:uid="{8DC85D1D-AE98-4074-84B5-0B41844DB964}" name="Column9643"/>
    <tableColumn id="9663" xr3:uid="{900DC012-11F6-4B97-AF20-A2CFAA53851F}" name="Column9644"/>
    <tableColumn id="9664" xr3:uid="{5E9DB6BE-3E29-4327-A3CA-7FF5CF6C180F}" name="Column9645"/>
    <tableColumn id="9665" xr3:uid="{65A25DC1-2AC6-4B61-A637-F7DFC796E8CB}" name="Column9646"/>
    <tableColumn id="9666" xr3:uid="{62320E7F-5E04-487A-B615-09F8D179F146}" name="Column9647"/>
    <tableColumn id="9667" xr3:uid="{DCF6F633-B867-49DC-A06D-7DA662647123}" name="Column9648"/>
    <tableColumn id="9668" xr3:uid="{A2A82E83-C75D-4F36-B181-7BBA4268AF56}" name="Column9649"/>
    <tableColumn id="9669" xr3:uid="{47215F61-2ABF-4050-83FD-5FBB8463278F}" name="Column9650"/>
    <tableColumn id="9670" xr3:uid="{21E56DE3-50A5-449E-8616-7F77D6DBBA4E}" name="Column9651"/>
    <tableColumn id="9671" xr3:uid="{B914022A-37EF-4978-B28B-5685D89D1953}" name="Column9652"/>
    <tableColumn id="9672" xr3:uid="{30718A3B-5CDE-495B-BDFE-8FDB8F2952F4}" name="Column9653"/>
    <tableColumn id="9673" xr3:uid="{78147597-6776-4530-8037-5D6AB4500D8C}" name="Column9654"/>
    <tableColumn id="9674" xr3:uid="{71BCEC27-F4D5-48C7-8ADF-0AD49137996E}" name="Column9655"/>
    <tableColumn id="9675" xr3:uid="{6DB243E1-26C5-48B1-B7FC-2DA366B3B922}" name="Column9656"/>
    <tableColumn id="9676" xr3:uid="{EF345293-BA8B-42A4-A20A-9716D9F6A26E}" name="Column9657"/>
    <tableColumn id="9677" xr3:uid="{C5E32940-ED7C-43C1-BBAA-49B120B43B6E}" name="Column9658"/>
    <tableColumn id="9678" xr3:uid="{708B2FE4-06E2-4E6D-BF8A-B04E3FF29C83}" name="Column9659"/>
    <tableColumn id="9679" xr3:uid="{83F2922C-0582-4351-AAA2-19EF548DAC0B}" name="Column9660"/>
    <tableColumn id="9680" xr3:uid="{9666CC95-4FF3-4313-BF1A-A28BDFD653CE}" name="Column9661"/>
    <tableColumn id="9681" xr3:uid="{D3E1BFD1-3A26-4404-B6C0-7FAC50E8E663}" name="Column9662"/>
    <tableColumn id="9682" xr3:uid="{15F84CBD-7764-4B18-B509-162C549D33C7}" name="Column9663"/>
    <tableColumn id="9683" xr3:uid="{568C9C3C-5095-4ACF-8B34-17D3CE74514D}" name="Column9664"/>
    <tableColumn id="9684" xr3:uid="{8FCE983B-0C32-492C-8129-FB02B60000B3}" name="Column9665"/>
    <tableColumn id="9685" xr3:uid="{EF216870-D0F1-43DD-A8D7-9C42C3497766}" name="Column9666"/>
    <tableColumn id="9686" xr3:uid="{9064D708-A9AA-4C0C-8F2A-3B946990EFAE}" name="Column9667"/>
    <tableColumn id="9687" xr3:uid="{5E89E0B5-B68F-4AB9-8CE1-6C83D5623064}" name="Column9668"/>
    <tableColumn id="9688" xr3:uid="{480777B9-828C-4634-9E4F-48A8B7E24419}" name="Column9669"/>
    <tableColumn id="9689" xr3:uid="{0B55D270-F9CF-4C08-B698-B53655A27947}" name="Column9670"/>
    <tableColumn id="9690" xr3:uid="{1D739D91-293B-472F-BD27-834EAF759994}" name="Column9671"/>
    <tableColumn id="9691" xr3:uid="{F50F2CF3-3685-41E4-9D25-B7CDF03965DC}" name="Column9672"/>
    <tableColumn id="9692" xr3:uid="{68D72A2F-BD30-4C73-B43E-94DA0B02D475}" name="Column9673"/>
    <tableColumn id="9693" xr3:uid="{E9B83C15-FFBA-4694-A651-E55A5091B27F}" name="Column9674"/>
    <tableColumn id="9694" xr3:uid="{BD2C3EBF-8057-48B1-9BDD-422136F835AD}" name="Column9675"/>
    <tableColumn id="9695" xr3:uid="{56B65227-A27C-4A88-ADFA-38A116DE05D8}" name="Column9676"/>
    <tableColumn id="9696" xr3:uid="{A5746D77-7BE5-48A9-8955-C169EFAD0697}" name="Column9677"/>
    <tableColumn id="9697" xr3:uid="{ABF4923D-A1EF-47FA-B667-993BF82CC638}" name="Column9678"/>
    <tableColumn id="9698" xr3:uid="{9E779A25-CB9A-42B1-9D7D-12CEC60E2B05}" name="Column9679"/>
    <tableColumn id="9699" xr3:uid="{363E6C51-3D19-4E38-9B84-F3AE43728EEE}" name="Column9680"/>
    <tableColumn id="9700" xr3:uid="{DC396317-F336-49F6-88B0-A755250D87A9}" name="Column9681"/>
    <tableColumn id="9701" xr3:uid="{0912DC73-6802-4E7A-B8FA-29C278614053}" name="Column9682"/>
    <tableColumn id="9702" xr3:uid="{88F091EB-CB10-4BB3-B700-61D8C9237477}" name="Column9683"/>
    <tableColumn id="9703" xr3:uid="{82612019-6AF0-47A4-96D5-F4E84EDB6CA5}" name="Column9684"/>
    <tableColumn id="9704" xr3:uid="{0FFB0BFA-5CCE-452D-9819-4910BC538BEF}" name="Column9685"/>
    <tableColumn id="9705" xr3:uid="{9CFE7D3B-1D58-483A-96A0-1800A4E447B7}" name="Column9686"/>
    <tableColumn id="9706" xr3:uid="{41474A0E-8653-4760-A3AF-C8A002D944D0}" name="Column9687"/>
    <tableColumn id="9707" xr3:uid="{23BA2BD3-0E9B-4418-8DBB-AFEF8A9ADB3C}" name="Column9688"/>
    <tableColumn id="9708" xr3:uid="{1AA60F1E-1DD4-41F8-9087-A615BDBDFF0D}" name="Column9689"/>
    <tableColumn id="9709" xr3:uid="{0A73350C-7590-4F06-B0E0-1F5F844A3C33}" name="Column9690"/>
    <tableColumn id="9710" xr3:uid="{12BB55B6-EB08-4335-AC67-2CF6EC616CFC}" name="Column9691"/>
    <tableColumn id="9711" xr3:uid="{D7AF4D41-7332-4377-B690-5F5A32798BBB}" name="Column9692"/>
    <tableColumn id="9712" xr3:uid="{22DFFA99-BDF0-4664-A754-C7E278B6C38F}" name="Column9693"/>
    <tableColumn id="9713" xr3:uid="{D3CEAA87-C266-43B0-A5C9-398B99E50B31}" name="Column9694"/>
    <tableColumn id="9714" xr3:uid="{38F8F19B-6A0E-4F9E-9AB3-3CB418762A37}" name="Column9695"/>
    <tableColumn id="9715" xr3:uid="{DA8BC815-5A3B-45B1-AA23-DC846CF0E144}" name="Column9696"/>
    <tableColumn id="9716" xr3:uid="{2C69EA32-9813-4764-A7C2-466AD439DC8B}" name="Column9697"/>
    <tableColumn id="9717" xr3:uid="{F6F1D4E8-6F7B-40CD-8FC9-78FADF04E40A}" name="Column9698"/>
    <tableColumn id="9718" xr3:uid="{C018A747-09C4-4E8F-992F-DE775D52DA7B}" name="Column9699"/>
    <tableColumn id="9719" xr3:uid="{F1F16CDA-AA41-4D27-AF05-66A282C2EF78}" name="Column9700"/>
    <tableColumn id="9720" xr3:uid="{B32FF22F-8DE4-4202-9AA6-F37B786DEC3F}" name="Column9701"/>
    <tableColumn id="9721" xr3:uid="{F98DD226-9DD3-4E7F-BC70-51ACAD3B0D80}" name="Column9702"/>
    <tableColumn id="9722" xr3:uid="{5349E9E0-F0D1-43B2-8DED-0207AAD27BC2}" name="Column9703"/>
    <tableColumn id="9723" xr3:uid="{D7BA539C-DC51-48C3-BECD-74F4CF8039DF}" name="Column9704"/>
    <tableColumn id="9724" xr3:uid="{ED54A4DE-74B8-4B2F-8095-A8E7D28F2022}" name="Column9705"/>
    <tableColumn id="9725" xr3:uid="{EAE9B43B-C672-46CE-92FD-E9B175D3E63B}" name="Column9706"/>
    <tableColumn id="9726" xr3:uid="{AD10280B-4822-46EF-8067-4C2D343A0C35}" name="Column9707"/>
    <tableColumn id="9727" xr3:uid="{9D5F28C6-2C56-4694-AF61-974B5C3B385B}" name="Column9708"/>
    <tableColumn id="9728" xr3:uid="{5E52DC18-687C-4EB0-B4B5-F520EC8ADE6A}" name="Column9709"/>
    <tableColumn id="9729" xr3:uid="{F6562499-3817-472C-A7AC-BCCE572D5297}" name="Column9710"/>
    <tableColumn id="9730" xr3:uid="{6FA34A7B-9A07-447A-BF00-FA7CCB9BFFBD}" name="Column9711"/>
    <tableColumn id="9731" xr3:uid="{D016D1B8-5C4B-40C8-8B4C-9B2292190F5A}" name="Column9712"/>
    <tableColumn id="9732" xr3:uid="{B3034A69-DC23-40BA-9BE7-C1CFD20BB8D1}" name="Column9713"/>
    <tableColumn id="9733" xr3:uid="{D3F5C6EF-931B-49F8-935A-9370C72780F0}" name="Column9714"/>
    <tableColumn id="9734" xr3:uid="{108143BB-410A-4120-9987-AE0F98C93FA5}" name="Column9715"/>
    <tableColumn id="9735" xr3:uid="{9FABBC25-35E0-4E41-8AE4-782ABD916435}" name="Column9716"/>
    <tableColumn id="9736" xr3:uid="{0BAFEAC0-6A9F-4758-AC8D-18CD7112C427}" name="Column9717"/>
    <tableColumn id="9737" xr3:uid="{B0618D68-B36C-421D-A6FF-7BA997B83B8C}" name="Column9718"/>
    <tableColumn id="9738" xr3:uid="{2575EEB3-31E5-4AB1-A43E-334294EFB6B2}" name="Column9719"/>
    <tableColumn id="9739" xr3:uid="{0358D9FD-A4D2-4330-938D-5BFFDF62A909}" name="Column9720"/>
    <tableColumn id="9740" xr3:uid="{654A4858-4878-44F9-8D4B-814F3ECE0BC0}" name="Column9721"/>
    <tableColumn id="9741" xr3:uid="{D2BE53F3-3175-4A20-A16C-4A0C766BD07B}" name="Column9722"/>
    <tableColumn id="9742" xr3:uid="{38771ED1-E184-4D44-A696-28E8F6F775C4}" name="Column9723"/>
    <tableColumn id="9743" xr3:uid="{C3861FF0-CF68-4B1A-80A7-C5B3F2698B26}" name="Column9724"/>
    <tableColumn id="9744" xr3:uid="{05ED3E7D-0E4A-4249-9077-18BF0C137EAA}" name="Column9725"/>
    <tableColumn id="9745" xr3:uid="{206D8609-1741-4B8C-973A-702230904505}" name="Column9726"/>
    <tableColumn id="9746" xr3:uid="{DF105DD1-DF60-4D23-98AD-D4B6972AC536}" name="Column9727"/>
    <tableColumn id="9747" xr3:uid="{D453A4DC-12C4-42BD-BD8C-6E2FE0D824D5}" name="Column9728"/>
    <tableColumn id="9748" xr3:uid="{BD96452F-9499-4950-8553-800528E0C1CD}" name="Column9729"/>
    <tableColumn id="9749" xr3:uid="{76E18276-0814-4C45-AE8F-1558F7E832A3}" name="Column9730"/>
    <tableColumn id="9750" xr3:uid="{5CEFC6CF-1CCC-41DB-9A5C-72CD2D3824AA}" name="Column9731"/>
    <tableColumn id="9751" xr3:uid="{32D2A95A-6A4A-4F78-9309-DDD90D3432A2}" name="Column9732"/>
    <tableColumn id="9752" xr3:uid="{02CEF080-1CC4-4021-8D2B-C91F35084D9C}" name="Column9733"/>
    <tableColumn id="9753" xr3:uid="{C2D9E156-A4A1-4E94-84F8-E4B211917702}" name="Column9734"/>
    <tableColumn id="9754" xr3:uid="{CFE98151-E91F-4C44-9DA1-2A724674F98A}" name="Column9735"/>
    <tableColumn id="9755" xr3:uid="{398BEA08-ECA8-42AE-9DE6-3C6DA9F1A782}" name="Column9736"/>
    <tableColumn id="9756" xr3:uid="{679B6746-F3BD-452A-86EA-6D76ED38A814}" name="Column9737"/>
    <tableColumn id="9757" xr3:uid="{A48CC747-00BD-4D8A-A24F-4E95BFE0A4ED}" name="Column9738"/>
    <tableColumn id="9758" xr3:uid="{66BE8458-8A1C-4ACC-90C8-660F849B3DD6}" name="Column9739"/>
    <tableColumn id="9759" xr3:uid="{C5B8DDF5-5F83-4BAF-BCA6-8AB86B5C2AA7}" name="Column9740"/>
    <tableColumn id="9760" xr3:uid="{141AE109-33FA-49E0-A2A0-C3CA57AB8256}" name="Column9741"/>
    <tableColumn id="9761" xr3:uid="{84D5FB43-F1B1-4244-B626-C0C41AE039D3}" name="Column9742"/>
    <tableColumn id="9762" xr3:uid="{99C2A6B3-ADA4-42C4-8D37-18CD26503F60}" name="Column9743"/>
    <tableColumn id="9763" xr3:uid="{CA50EDB9-F52B-4962-9002-92644B4914B8}" name="Column9744"/>
    <tableColumn id="9764" xr3:uid="{6CDDA474-6086-41FE-8FF0-9C95F2D9EC54}" name="Column9745"/>
    <tableColumn id="9765" xr3:uid="{DC45FB0B-8C9A-4963-A77F-6EA1CACE7BD0}" name="Column9746"/>
    <tableColumn id="9766" xr3:uid="{E03B9A88-8D3A-44BD-99DB-E5E6D2A2BC8D}" name="Column9747"/>
    <tableColumn id="9767" xr3:uid="{0CAC0052-0E3C-4B74-96C7-FA500DAB0A71}" name="Column9748"/>
    <tableColumn id="9768" xr3:uid="{D0E31E6D-B9AF-472B-854A-B4D25540B548}" name="Column9749"/>
    <tableColumn id="9769" xr3:uid="{AFFD9E3A-962B-4565-B297-09EEF0BCBFF0}" name="Column9750"/>
    <tableColumn id="9770" xr3:uid="{71704C5B-D305-4412-8D30-D84EE62CE7CC}" name="Column9751"/>
    <tableColumn id="9771" xr3:uid="{273795BA-5E39-4B02-A756-C650EB451366}" name="Column9752"/>
    <tableColumn id="9772" xr3:uid="{5745B410-1079-48BF-BC65-5D94382B2641}" name="Column9753"/>
    <tableColumn id="9773" xr3:uid="{CC118684-606D-424B-92B9-2F369210D14B}" name="Column9754"/>
    <tableColumn id="9774" xr3:uid="{95082CA3-1DA8-46E9-A3A2-879F5AD721E2}" name="Column9755"/>
    <tableColumn id="9775" xr3:uid="{EE07A0DA-20ED-44B5-8A29-EF443AD1712F}" name="Column9756"/>
    <tableColumn id="9776" xr3:uid="{A97E8FD6-AC70-4059-8AEC-FB38598294F3}" name="Column9757"/>
    <tableColumn id="9777" xr3:uid="{6EA51FBF-C156-438C-BE16-0B2E44AB4866}" name="Column9758"/>
    <tableColumn id="9778" xr3:uid="{09D96DA4-F8B1-49BE-8C75-D6CE02C4617E}" name="Column9759"/>
    <tableColumn id="9779" xr3:uid="{DCCF5C09-ED4A-40B1-BFD4-09948B0EA224}" name="Column9760"/>
    <tableColumn id="9780" xr3:uid="{4B49C49A-0181-4956-A91F-374405896020}" name="Column9761"/>
    <tableColumn id="9781" xr3:uid="{7AF72903-8B2C-4979-94CA-9E0EEA36B608}" name="Column9762"/>
    <tableColumn id="9782" xr3:uid="{D7B04166-05D0-4D6B-A781-FF9207777D83}" name="Column9763"/>
    <tableColumn id="9783" xr3:uid="{7F07DA50-BAFF-4632-BBC3-1F257F65B7B3}" name="Column9764"/>
    <tableColumn id="9784" xr3:uid="{B32C796B-5710-4D10-AB13-2166430D214F}" name="Column9765"/>
    <tableColumn id="9785" xr3:uid="{B7F4ADA4-2ED2-4E0B-AB21-D433F66AB1A6}" name="Column9766"/>
    <tableColumn id="9786" xr3:uid="{7359F56D-17FA-46D5-952C-758E07D5567D}" name="Column9767"/>
    <tableColumn id="9787" xr3:uid="{471232A7-6164-4741-BCE0-91BC82BA6385}" name="Column9768"/>
    <tableColumn id="9788" xr3:uid="{F1014FBF-9D07-4C72-8251-867923407ABB}" name="Column9769"/>
    <tableColumn id="9789" xr3:uid="{984CDC9E-54EE-4A79-B639-6453B3CD30F8}" name="Column9770"/>
    <tableColumn id="9790" xr3:uid="{833D6499-906C-4F31-9BAC-9C5EB93232D2}" name="Column9771"/>
    <tableColumn id="9791" xr3:uid="{F60B6225-DC07-42E6-8269-090D78E021FD}" name="Column9772"/>
    <tableColumn id="9792" xr3:uid="{7099CF1A-0163-4A2B-91CD-C5D3C9D45723}" name="Column9773"/>
    <tableColumn id="9793" xr3:uid="{E4E8D12C-CF6C-447E-837E-3E87672BA067}" name="Column9774"/>
    <tableColumn id="9794" xr3:uid="{ED30E6C8-C5A1-4010-8F9B-C724D125FB62}" name="Column9775"/>
    <tableColumn id="9795" xr3:uid="{E06B7C6D-212E-4FD3-84D4-B5CAC71D4569}" name="Column9776"/>
    <tableColumn id="9796" xr3:uid="{982EE495-C300-4E23-B1CE-86F5068FAB9E}" name="Column9777"/>
    <tableColumn id="9797" xr3:uid="{6CFF1638-9C4F-444D-8830-130FD57D7BA5}" name="Column9778"/>
    <tableColumn id="9798" xr3:uid="{84044B4E-5FFC-4446-B0F7-EE4A422B9F9F}" name="Column9779"/>
    <tableColumn id="9799" xr3:uid="{F0496CC2-D2FB-471B-9D24-D5F0071112E4}" name="Column9780"/>
    <tableColumn id="9800" xr3:uid="{EF99343D-1324-43B0-8E9C-1701E16E38C1}" name="Column9781"/>
    <tableColumn id="9801" xr3:uid="{96ACAF99-9C07-4A30-B746-FD2836B50D9A}" name="Column9782"/>
    <tableColumn id="9802" xr3:uid="{00A39170-A544-4B68-AF8B-D2EE1C94E88C}" name="Column9783"/>
    <tableColumn id="9803" xr3:uid="{7EE9268E-0879-485C-B6A2-FB021E494398}" name="Column9784"/>
    <tableColumn id="9804" xr3:uid="{881125C0-D86A-4042-A60C-9DBF24174713}" name="Column9785"/>
    <tableColumn id="9805" xr3:uid="{CEF70BD6-7CC3-4ED3-9441-8A0031D22DEA}" name="Column9786"/>
    <tableColumn id="9806" xr3:uid="{77E2882F-1434-4716-88B5-54E078A582ED}" name="Column9787"/>
    <tableColumn id="9807" xr3:uid="{E8725F45-540E-4AB2-AA23-4BBFDA473534}" name="Column9788"/>
    <tableColumn id="9808" xr3:uid="{133C459F-B11E-4760-9845-56DF37374941}" name="Column9789"/>
    <tableColumn id="9809" xr3:uid="{5598B042-96EB-4C98-B7F5-BDCDDEC038E3}" name="Column9790"/>
    <tableColumn id="9810" xr3:uid="{F827095B-793B-4BFC-A6A3-7E30911429E5}" name="Column9791"/>
    <tableColumn id="9811" xr3:uid="{F4BA35BF-4B57-4CA4-AB75-5F85D6880B11}" name="Column9792"/>
    <tableColumn id="9812" xr3:uid="{39BF91D2-F7B0-4A54-9A32-D0AD46B72278}" name="Column9793"/>
    <tableColumn id="9813" xr3:uid="{84A52B7F-B07C-4BE7-A720-90830E3DD0F7}" name="Column9794"/>
    <tableColumn id="9814" xr3:uid="{D1F3449F-A71A-440D-AE20-16BA46246711}" name="Column9795"/>
    <tableColumn id="9815" xr3:uid="{7EB41FFF-6B0E-4808-855D-F18637B3EC7D}" name="Column9796"/>
    <tableColumn id="9816" xr3:uid="{4EB75B5F-AFC0-4DBA-BCA3-37C7301B062A}" name="Column9797"/>
    <tableColumn id="9817" xr3:uid="{BE142E4A-D661-41DA-B2B8-D71EB4A227AE}" name="Column9798"/>
    <tableColumn id="9818" xr3:uid="{3834F99C-16FA-4DC7-9282-75E3AF621FD0}" name="Column9799"/>
    <tableColumn id="9819" xr3:uid="{7A1713DF-67F7-42A8-AEAB-1D69B058C393}" name="Column9800"/>
    <tableColumn id="9820" xr3:uid="{E41DFA2A-13D8-47F3-B1E5-98E64F526F6B}" name="Column9801"/>
    <tableColumn id="9821" xr3:uid="{49386BD2-A506-4BE8-B963-C75B0050D579}" name="Column9802"/>
    <tableColumn id="9822" xr3:uid="{384D32AB-1955-48D4-ABAD-2408929C6F2C}" name="Column9803"/>
    <tableColumn id="9823" xr3:uid="{CB2B4D69-1C0D-4E24-8E13-5C6C68D58942}" name="Column9804"/>
    <tableColumn id="9824" xr3:uid="{10E9A349-7C7E-4A88-B9B8-DBBF6FE3B65B}" name="Column9805"/>
    <tableColumn id="9825" xr3:uid="{9BEF13A3-83AC-4BCA-BC4C-A14CAB24F8B3}" name="Column9806"/>
    <tableColumn id="9826" xr3:uid="{EE0F86D2-9F2D-4087-AA7F-AD3C76EA53D1}" name="Column9807"/>
    <tableColumn id="9827" xr3:uid="{66686125-19B9-43BF-B389-97CD864C6F4C}" name="Column9808"/>
    <tableColumn id="9828" xr3:uid="{3DF9E457-97DA-471F-8704-99BE87CEE9B2}" name="Column9809"/>
    <tableColumn id="9829" xr3:uid="{56CB1CCE-376A-4CFE-87D8-BC1DD84461BC}" name="Column9810"/>
    <tableColumn id="9830" xr3:uid="{845586ED-9631-4AA1-9909-6E3E9D2C76A2}" name="Column9811"/>
    <tableColumn id="9831" xr3:uid="{2D2F223A-7155-4821-A5ED-6107C61D69AB}" name="Column9812"/>
    <tableColumn id="9832" xr3:uid="{6578D519-D5F7-4FA5-A728-485912D64161}" name="Column9813"/>
    <tableColumn id="9833" xr3:uid="{FFA52993-5686-4BD9-89AB-A7600865CA78}" name="Column9814"/>
    <tableColumn id="9834" xr3:uid="{8A8D59D0-D9EF-4CDD-B7BA-55D86DCAE9F2}" name="Column9815"/>
    <tableColumn id="9835" xr3:uid="{C28247B3-C10C-4552-9BC1-29324C0A1754}" name="Column9816"/>
    <tableColumn id="9836" xr3:uid="{7A485AE3-CCE2-4D7E-9E04-F86152A82D8E}" name="Column9817"/>
    <tableColumn id="9837" xr3:uid="{B3EC3D69-5541-4B37-B007-F9E1DF9EBFBD}" name="Column9818"/>
    <tableColumn id="9838" xr3:uid="{1A38131F-9D8A-49AA-AC51-F63E461C14BB}" name="Column9819"/>
    <tableColumn id="9839" xr3:uid="{1EA9C6CD-01F8-4C4C-93BF-AA1C313E50FD}" name="Column9820"/>
    <tableColumn id="9840" xr3:uid="{295E0CF2-22D2-4265-9CCC-D9D0EB37EDC2}" name="Column9821"/>
    <tableColumn id="9841" xr3:uid="{2039AAF7-6E8B-44F9-9F47-436C090943B0}" name="Column9822"/>
    <tableColumn id="9842" xr3:uid="{D7310385-4DA0-4D51-BF8B-A2266610FE7B}" name="Column9823"/>
    <tableColumn id="9843" xr3:uid="{5144F4D5-74BD-4400-8DEF-2625A9738FCF}" name="Column9824"/>
    <tableColumn id="9844" xr3:uid="{8EC6806E-881D-4A83-A5FD-81E0A635D456}" name="Column9825"/>
    <tableColumn id="9845" xr3:uid="{4EBA020D-0654-44DC-8CA7-C3EE26DE18D5}" name="Column9826"/>
    <tableColumn id="9846" xr3:uid="{DD140B32-199D-4206-AE7C-5F0D0DC22364}" name="Column9827"/>
    <tableColumn id="9847" xr3:uid="{D871E29A-AE72-4797-AFAD-B362A674F64D}" name="Column9828"/>
    <tableColumn id="9848" xr3:uid="{871E2327-7368-4151-ACB0-4C7079736256}" name="Column9829"/>
    <tableColumn id="9849" xr3:uid="{6624BB53-A578-4619-8773-2E4727E5222E}" name="Column9830"/>
    <tableColumn id="9850" xr3:uid="{BFA9D31B-4D43-489E-B6D3-DCACA5F0C7B7}" name="Column9831"/>
    <tableColumn id="9851" xr3:uid="{88273F0D-E05F-4B09-9CFA-3CA4C8BF5FA1}" name="Column9832"/>
    <tableColumn id="9852" xr3:uid="{771ECEB2-0CB8-463F-B71A-CD3A1150A590}" name="Column9833"/>
    <tableColumn id="9853" xr3:uid="{752FCA8E-9CDB-4483-8DE4-CA2A74EED2BE}" name="Column9834"/>
    <tableColumn id="9854" xr3:uid="{96528668-D073-464F-B96A-47E0BAA72200}" name="Column9835"/>
    <tableColumn id="9855" xr3:uid="{76599BE5-7AB4-40B5-9144-827925928E66}" name="Column9836"/>
    <tableColumn id="9856" xr3:uid="{D0A5B68D-DAFF-4DFF-8118-D117935DB671}" name="Column9837"/>
    <tableColumn id="9857" xr3:uid="{7D125864-E5B9-47D5-ACC9-3E62C5701A10}" name="Column9838"/>
    <tableColumn id="9858" xr3:uid="{762AF220-9199-4F47-B881-CE0BFEFCD984}" name="Column9839"/>
    <tableColumn id="9859" xr3:uid="{7DEBABE3-C183-4EA1-98A7-52DD0A273E1F}" name="Column9840"/>
    <tableColumn id="9860" xr3:uid="{3DF0A8D7-EA45-4C9F-B1E8-42F9E5BB0D35}" name="Column9841"/>
    <tableColumn id="9861" xr3:uid="{301056AC-5BC2-4BFD-874F-82C1C1268D87}" name="Column9842"/>
    <tableColumn id="9862" xr3:uid="{9860D392-FB05-4A85-9B36-CE5FBC6BB0DD}" name="Column9843"/>
    <tableColumn id="9863" xr3:uid="{E2B5824C-F43F-477D-8E8A-D2183B86EE02}" name="Column9844"/>
    <tableColumn id="9864" xr3:uid="{82875279-F494-4E73-B433-C0D3F534D69F}" name="Column9845"/>
    <tableColumn id="9865" xr3:uid="{3ECC3ABC-E840-4A17-8080-89CFC67EB8C4}" name="Column9846"/>
    <tableColumn id="9866" xr3:uid="{9E8FEDFF-2D8D-455D-BF77-A4929CD37E9E}" name="Column9847"/>
    <tableColumn id="9867" xr3:uid="{7272DC2C-A64C-404B-89D4-6682DC625373}" name="Column9848"/>
    <tableColumn id="9868" xr3:uid="{D33732B3-0E66-4CA8-8BAA-C8FD5173B5E6}" name="Column9849"/>
    <tableColumn id="9869" xr3:uid="{76D291A1-0528-4D4A-9DCA-C40C90581736}" name="Column9850"/>
    <tableColumn id="9870" xr3:uid="{2DD4252D-3E9B-4C1E-B560-A7180A05028F}" name="Column9851"/>
    <tableColumn id="9871" xr3:uid="{2FB01169-9452-47C2-BA45-6AC24DAA2668}" name="Column9852"/>
    <tableColumn id="9872" xr3:uid="{ECE546CC-D1EF-467B-9C83-14DE6F095A41}" name="Column9853"/>
    <tableColumn id="9873" xr3:uid="{1BF71F6D-EEC8-4612-AFB1-494BB249381F}" name="Column9854"/>
    <tableColumn id="9874" xr3:uid="{D73B8535-4CC2-4878-8922-087B6A0FDF70}" name="Column9855"/>
    <tableColumn id="9875" xr3:uid="{4064DF7D-B31A-4066-9F05-83B5AE276EC8}" name="Column9856"/>
    <tableColumn id="9876" xr3:uid="{840306A7-3956-44C5-B126-EA68A03C78C5}" name="Column9857"/>
    <tableColumn id="9877" xr3:uid="{E72B39EC-6CD1-439C-8C4C-D617E9407736}" name="Column9858"/>
    <tableColumn id="9878" xr3:uid="{65281D43-3DBC-419C-882F-245E6ADB0D32}" name="Column9859"/>
    <tableColumn id="9879" xr3:uid="{6F1CF5BB-B56A-433A-9A3A-E0812656F0A6}" name="Column9860"/>
    <tableColumn id="9880" xr3:uid="{F9C8F711-5590-4D08-9F72-3C4F0C1B706F}" name="Column9861"/>
    <tableColumn id="9881" xr3:uid="{85AD23B1-6C68-4645-9F1A-6512EF94FC9E}" name="Column9862"/>
    <tableColumn id="9882" xr3:uid="{7B5A5CBB-0219-4115-9997-38FC8183956D}" name="Column9863"/>
    <tableColumn id="9883" xr3:uid="{63A23004-BE4E-41BA-8969-60CD5EDFD4BE}" name="Column9864"/>
    <tableColumn id="9884" xr3:uid="{7EFBC9C2-45B8-48F8-833D-5764328DA495}" name="Column9865"/>
    <tableColumn id="9885" xr3:uid="{14177000-2009-4CDD-B06A-4C206000F291}" name="Column9866"/>
    <tableColumn id="9886" xr3:uid="{A2CB3392-0354-452B-A791-AE586D4C6AC2}" name="Column9867"/>
    <tableColumn id="9887" xr3:uid="{B3B28C7D-0ACC-4DFC-9E37-CF4C3E6C5040}" name="Column9868"/>
    <tableColumn id="9888" xr3:uid="{A52642E1-CFA3-488B-84D5-FA1B17C4B171}" name="Column9869"/>
    <tableColumn id="9889" xr3:uid="{922755F4-7158-4BCF-8242-4FB735D71DD0}" name="Column9870"/>
    <tableColumn id="9890" xr3:uid="{FE9F52FD-17EE-47B6-84E7-D6DC4731FB43}" name="Column9871"/>
    <tableColumn id="9891" xr3:uid="{1CE8B85F-477C-4AF6-8E03-1F2C14C17D23}" name="Column9872"/>
    <tableColumn id="9892" xr3:uid="{622F43C6-FA98-49C8-8376-BCA5033BDA78}" name="Column9873"/>
    <tableColumn id="9893" xr3:uid="{D7CC17FA-F929-4833-AAB5-8648BD31575B}" name="Column9874"/>
    <tableColumn id="9894" xr3:uid="{DC1A5585-AFA6-401B-9BD2-D56921129CB4}" name="Column9875"/>
    <tableColumn id="9895" xr3:uid="{E4346F96-B882-44CF-B251-A07261C52923}" name="Column9876"/>
    <tableColumn id="9896" xr3:uid="{657C0A89-D4E6-425F-A44A-EAD3640388D7}" name="Column9877"/>
    <tableColumn id="9897" xr3:uid="{920B1572-6281-4759-BEA2-B1FB0C5A8852}" name="Column9878"/>
    <tableColumn id="9898" xr3:uid="{D15CADAB-5DA2-463B-8DC6-A30C6AA4CA27}" name="Column9879"/>
    <tableColumn id="9899" xr3:uid="{95172F5C-6574-49BF-8178-57E5D468F6C4}" name="Column9880"/>
    <tableColumn id="9900" xr3:uid="{840242E1-0719-4BA8-84F5-8D9AF70B2375}" name="Column9881"/>
    <tableColumn id="9901" xr3:uid="{E8E9B245-83F5-4500-BEE0-4A80E8C54432}" name="Column9882"/>
    <tableColumn id="9902" xr3:uid="{E9FFFE91-27BD-4342-BE97-13CBA0B81018}" name="Column9883"/>
    <tableColumn id="9903" xr3:uid="{74341DA9-EDFB-4B4F-9BC6-EA8FE3EC8156}" name="Column9884"/>
    <tableColumn id="9904" xr3:uid="{9FED8A8F-3EF5-47D1-A86E-0BD1125954DA}" name="Column9885"/>
    <tableColumn id="9905" xr3:uid="{35612A0C-4EEB-4189-825C-06A8B985711F}" name="Column9886"/>
    <tableColumn id="9906" xr3:uid="{73338ECD-4CE7-485D-BF4E-BC895EFA1C84}" name="Column9887"/>
    <tableColumn id="9907" xr3:uid="{FFB93546-04F6-4D8F-A1F0-B420044F7005}" name="Column9888"/>
    <tableColumn id="9908" xr3:uid="{7423C4F3-DB00-40EF-9739-6C79CEFAF43F}" name="Column9889"/>
    <tableColumn id="9909" xr3:uid="{0F212F41-5DCC-4E30-A61C-B91F59475532}" name="Column9890"/>
    <tableColumn id="9910" xr3:uid="{B36C7D8A-C51C-401B-BF9E-6F77A2EC7036}" name="Column9891"/>
    <tableColumn id="9911" xr3:uid="{79E6104F-93B3-409E-8AFA-B5FDF7FFECEB}" name="Column9892"/>
    <tableColumn id="9912" xr3:uid="{C64E8242-D0EE-4540-8F09-6339C16F0369}" name="Column9893"/>
    <tableColumn id="9913" xr3:uid="{9AD2D548-1016-4762-A7AB-C45226EB0DB8}" name="Column9894"/>
    <tableColumn id="9914" xr3:uid="{D7139D35-C3F2-4381-8EFA-46965B89D9B2}" name="Column9895"/>
    <tableColumn id="9915" xr3:uid="{C0B1AA2F-E6C6-42F7-8BE4-C94ABB1515AC}" name="Column9896"/>
    <tableColumn id="9916" xr3:uid="{E6713AB2-1CB8-4BAC-957E-3F2A374E2C50}" name="Column9897"/>
    <tableColumn id="9917" xr3:uid="{2C81CFEF-2DFA-42F2-8AB4-4A358A4261FE}" name="Column9898"/>
    <tableColumn id="9918" xr3:uid="{2F09EE8C-8652-4A50-91E4-90900B84750F}" name="Column9899"/>
    <tableColumn id="9919" xr3:uid="{3E33A411-56CE-4336-B9C0-C5F5FD054306}" name="Column9900"/>
    <tableColumn id="9920" xr3:uid="{998F3558-B981-4818-AF37-B882CAC96E10}" name="Column9901"/>
    <tableColumn id="9921" xr3:uid="{08FA8241-E98A-4E8D-B22C-B545AF77F395}" name="Column9902"/>
    <tableColumn id="9922" xr3:uid="{06208A3E-8B16-4F93-8659-A5A86B303A50}" name="Column9903"/>
    <tableColumn id="9923" xr3:uid="{2E160A46-DC2C-4442-B5C4-5963630E0427}" name="Column9904"/>
    <tableColumn id="9924" xr3:uid="{AE261A71-2A64-4BCE-A186-EEB0702923DD}" name="Column9905"/>
    <tableColumn id="9925" xr3:uid="{9E032431-1724-4225-AD92-1A858DF9AEB4}" name="Column9906"/>
    <tableColumn id="9926" xr3:uid="{A6172591-D684-428E-9389-7622A6087ABD}" name="Column9907"/>
    <tableColumn id="9927" xr3:uid="{8993528E-011A-40D3-9AEC-367EA9B6FE7C}" name="Column9908"/>
    <tableColumn id="9928" xr3:uid="{EE097156-6B0C-44B4-8CA0-FD996A239C53}" name="Column9909"/>
    <tableColumn id="9929" xr3:uid="{188A6D4B-98CA-4378-BEE6-2AA2B5B7DEAE}" name="Column9910"/>
    <tableColumn id="9930" xr3:uid="{234A1517-9DF2-44B8-9673-9802CC1DBE61}" name="Column9911"/>
    <tableColumn id="9931" xr3:uid="{9A5550D2-F3B1-463D-B637-87CED5D7002A}" name="Column9912"/>
    <tableColumn id="9932" xr3:uid="{408B1A2B-3EAE-4921-9C2A-48570E95AF83}" name="Column9913"/>
    <tableColumn id="9933" xr3:uid="{55453044-0501-4A1F-9708-FE5A376C9DC0}" name="Column9914"/>
    <tableColumn id="9934" xr3:uid="{FF6C52FB-24E1-43A0-A6A6-7C97FBF39097}" name="Column9915"/>
    <tableColumn id="9935" xr3:uid="{6FA4E362-00C6-4FF4-94A9-5C2CB187613A}" name="Column9916"/>
    <tableColumn id="9936" xr3:uid="{6E05CD04-6A88-47F4-BA91-32FD36E6136A}" name="Column9917"/>
    <tableColumn id="9937" xr3:uid="{EA176AE9-CF2C-4B64-9204-6F3EA9CA09B7}" name="Column9918"/>
    <tableColumn id="9938" xr3:uid="{67ACD9E3-6AA0-4CC6-BB74-6F3053DED8C3}" name="Column9919"/>
    <tableColumn id="9939" xr3:uid="{62DFEC63-B7FC-4B36-807A-52AAC1463609}" name="Column9920"/>
    <tableColumn id="9940" xr3:uid="{2010C317-9E19-4B2E-BFB3-A6A5BC9BA939}" name="Column9921"/>
    <tableColumn id="9941" xr3:uid="{372D27E1-945A-4EF2-95A3-AE78CBC4A075}" name="Column9922"/>
    <tableColumn id="9942" xr3:uid="{6FB6963B-8E95-4E8F-BA43-1A795D4113E9}" name="Column9923"/>
    <tableColumn id="9943" xr3:uid="{E843FB8D-CDAB-4C95-9FCB-90CF74937B11}" name="Column9924"/>
    <tableColumn id="9944" xr3:uid="{D7D83F14-445D-4E66-92F1-2B5CD48D6698}" name="Column9925"/>
    <tableColumn id="9945" xr3:uid="{1D0872A4-F470-426C-846F-96BF8AA7CA5D}" name="Column9926"/>
    <tableColumn id="9946" xr3:uid="{295BA470-4473-44A2-82C2-BD4BF3C96CCE}" name="Column9927"/>
    <tableColumn id="9947" xr3:uid="{88B85903-C188-479D-A7DF-9C5359CB28BF}" name="Column9928"/>
    <tableColumn id="9948" xr3:uid="{8D48BA4C-603A-4638-8F5B-279053194D84}" name="Column9929"/>
    <tableColumn id="9949" xr3:uid="{A80A4DD7-14EA-430F-881A-9DC645F4A455}" name="Column9930"/>
    <tableColumn id="9950" xr3:uid="{F0A5A4D7-6D05-40E4-A6B1-565310A178F1}" name="Column9931"/>
    <tableColumn id="9951" xr3:uid="{2867D64E-379F-4E82-8253-F4C1CB4E98E7}" name="Column9932"/>
    <tableColumn id="9952" xr3:uid="{C6AE3927-FC63-4E32-A820-3FAFEADB35C7}" name="Column9933"/>
    <tableColumn id="9953" xr3:uid="{978BDE89-B2AF-4829-AF2F-FFABDFBC17D3}" name="Column9934"/>
    <tableColumn id="9954" xr3:uid="{06C8AA5F-7FA1-4021-A3C3-8F6944F92EB2}" name="Column9935"/>
    <tableColumn id="9955" xr3:uid="{4106A342-26DB-4C8F-9AAC-EA1AF226CCD9}" name="Column9936"/>
    <tableColumn id="9956" xr3:uid="{82CCCF72-8B09-4EC2-B8C9-84EADAA0FDB1}" name="Column9937"/>
    <tableColumn id="9957" xr3:uid="{C56E362E-C061-47EF-AAB6-0C9B27D4E606}" name="Column9938"/>
    <tableColumn id="9958" xr3:uid="{7F0DABCD-9B16-42D5-B600-ED4F4AD40BA0}" name="Column9939"/>
    <tableColumn id="9959" xr3:uid="{6298B012-B02B-4341-B4C9-C07963DA83DA}" name="Column9940"/>
    <tableColumn id="9960" xr3:uid="{097E4C0D-D7CE-4B86-A1A8-24D37E5BC111}" name="Column9941"/>
    <tableColumn id="9961" xr3:uid="{C7303DFD-1AA1-4974-AE5C-3EDE9FBC233B}" name="Column9942"/>
    <tableColumn id="9962" xr3:uid="{AD07E13A-B771-4808-BEE8-2A8AF8D66BEA}" name="Column9943"/>
    <tableColumn id="9963" xr3:uid="{EC64A030-30B3-4275-A9F9-7E89123F1CFA}" name="Column9944"/>
    <tableColumn id="9964" xr3:uid="{DC1ECEFF-4EC8-4ED3-9068-F55F7CA49B88}" name="Column9945"/>
    <tableColumn id="9965" xr3:uid="{A73C67A0-5C2F-452D-89FB-EA377AED08C6}" name="Column9946"/>
    <tableColumn id="9966" xr3:uid="{AB0DF23D-C490-46E3-A1A1-22311BF71646}" name="Column9947"/>
    <tableColumn id="9967" xr3:uid="{A31E8361-D0A4-4006-A4AF-39B440E868F3}" name="Column9948"/>
    <tableColumn id="9968" xr3:uid="{3F78245A-1A10-46C7-887C-8907C1D3B783}" name="Column9949"/>
    <tableColumn id="9969" xr3:uid="{D5F6DFE3-1038-417D-8706-F106C7C868D6}" name="Column9950"/>
    <tableColumn id="9970" xr3:uid="{A8AF2D11-760B-4E7E-A107-144D8A62545D}" name="Column9951"/>
    <tableColumn id="9971" xr3:uid="{EDB69117-47CE-4C42-92AF-A1DEDE38E0B8}" name="Column9952"/>
    <tableColumn id="9972" xr3:uid="{3AC2F731-5312-486A-B7D1-BD18702841E1}" name="Column9953"/>
    <tableColumn id="9973" xr3:uid="{D36DF979-D07D-4BE2-8DB2-22128D1BC4E5}" name="Column9954"/>
    <tableColumn id="9974" xr3:uid="{D8144CA0-DD69-4FFA-A63E-37544B4E0B64}" name="Column9955"/>
    <tableColumn id="9975" xr3:uid="{1199879C-62F3-47BF-B5EB-A741ECBCD51C}" name="Column9956"/>
    <tableColumn id="9976" xr3:uid="{6E275869-E301-416E-B300-590214F5EB4D}" name="Column9957"/>
    <tableColumn id="9977" xr3:uid="{32E92CB1-6DFE-4608-95BA-56991A2019FB}" name="Column9958"/>
    <tableColumn id="9978" xr3:uid="{B9C403E8-8F36-4F50-B46D-6FA7B422F8FF}" name="Column9959"/>
    <tableColumn id="9979" xr3:uid="{1B081F2E-F711-4972-9F41-5675F93749B4}" name="Column9960"/>
    <tableColumn id="9980" xr3:uid="{7FDABAC9-39A3-4245-B652-F2B73A754EE3}" name="Column9961"/>
    <tableColumn id="9981" xr3:uid="{655BD2D8-C0E3-467B-BE0E-099459E9203D}" name="Column9962"/>
    <tableColumn id="9982" xr3:uid="{00D88BE1-2574-4D16-ACE1-C15D7BA1D960}" name="Column9963"/>
    <tableColumn id="9983" xr3:uid="{D1F121AA-0876-4BD7-83ED-BF2C47223DBF}" name="Column9964"/>
    <tableColumn id="9984" xr3:uid="{83B09E91-B047-4CA7-B926-334C88C2C77F}" name="Column9965"/>
    <tableColumn id="9985" xr3:uid="{3A7C386D-780B-4A9F-9F0B-9EFEED177AB0}" name="Column9966"/>
    <tableColumn id="9986" xr3:uid="{B91DA73D-9D7C-4081-BBAF-98EA239A052C}" name="Column9967"/>
    <tableColumn id="9987" xr3:uid="{32B728F2-6AA7-409A-B19B-FB001E627412}" name="Column9968"/>
    <tableColumn id="9988" xr3:uid="{501DCB3D-1F44-4EAD-B20F-AC24C7F0FCAE}" name="Column9969"/>
    <tableColumn id="9989" xr3:uid="{1FCFC782-1DDF-439F-8E65-31445F709673}" name="Column9970"/>
    <tableColumn id="9990" xr3:uid="{BA048D45-4214-4BF9-A10A-FA514881584D}" name="Column9971"/>
    <tableColumn id="9991" xr3:uid="{160871D9-FC2E-45F8-9542-A01CF6BCA6EE}" name="Column9972"/>
    <tableColumn id="9992" xr3:uid="{8F1552EC-7CE9-464E-BF78-996458884537}" name="Column9973"/>
    <tableColumn id="9993" xr3:uid="{F5596E19-8175-427A-9528-01AA1CD541AD}" name="Column9974"/>
    <tableColumn id="9994" xr3:uid="{D42A115D-B60F-4BB3-8B6C-4C62F43F9FBE}" name="Column9975"/>
    <tableColumn id="9995" xr3:uid="{B134B26C-DC9F-49F6-83FF-DF8D794DC99A}" name="Column9976"/>
    <tableColumn id="9996" xr3:uid="{37FD0934-CFCF-4700-9B20-CF22E28AAC22}" name="Column9977"/>
    <tableColumn id="9997" xr3:uid="{E11E742B-F27D-41E5-B878-59EF0984123E}" name="Column9978"/>
    <tableColumn id="9998" xr3:uid="{577D9882-2451-4ED0-9CDE-EDBA3306373D}" name="Column9979"/>
    <tableColumn id="9999" xr3:uid="{100BBFE2-CB38-431E-A3D4-217D31A009F9}" name="Column9980"/>
    <tableColumn id="10000" xr3:uid="{77223045-2A36-4C0A-ACC1-C3D5E02BF45D}" name="Column9981"/>
    <tableColumn id="10001" xr3:uid="{AE53821E-C3F3-4A48-A101-5F62B48F22D9}" name="Column9982"/>
    <tableColumn id="10002" xr3:uid="{CFD40A8C-6135-455E-AC8F-FE42529020BD}" name="Column9983"/>
    <tableColumn id="10003" xr3:uid="{F38E9EAA-6398-4FA7-B665-304AF44A5AE9}" name="Column9984"/>
    <tableColumn id="10004" xr3:uid="{AD464C3A-0A84-4F03-811D-16335BCFB36A}" name="Column9985"/>
    <tableColumn id="10005" xr3:uid="{BA578857-9A95-424C-9A3F-A440ABA283EC}" name="Column9986"/>
    <tableColumn id="10006" xr3:uid="{6F19F0AC-8A86-436C-9EDC-C7852209ADAD}" name="Column9987"/>
    <tableColumn id="10007" xr3:uid="{A042F66C-0497-4A46-82C8-75C4329C0C22}" name="Column9988"/>
    <tableColumn id="10008" xr3:uid="{FC029446-D0DF-4C34-A2E9-813AD4C6B718}" name="Column9989"/>
    <tableColumn id="10009" xr3:uid="{09A61283-C86C-4974-89AC-1EEE0E1D202A}" name="Column9990"/>
    <tableColumn id="10010" xr3:uid="{27B5F2BC-64E4-4755-A072-A7065241BDCC}" name="Column9991"/>
    <tableColumn id="10011" xr3:uid="{E1D816A4-6CA0-4A41-87E8-5E38B7D73252}" name="Column9992"/>
    <tableColumn id="10012" xr3:uid="{1BC75D2F-435B-46D6-9B3A-6FB4B8469331}" name="Column9993"/>
    <tableColumn id="10013" xr3:uid="{2EE789DA-FEA2-4A50-BFED-1033267A9A12}" name="Column9994"/>
    <tableColumn id="10014" xr3:uid="{65D2C865-A251-4F85-A00D-4BD190DD0E8B}" name="Column9995"/>
    <tableColumn id="10015" xr3:uid="{ACD23D24-64AF-4932-8F54-5B72F220C749}" name="Column9996"/>
    <tableColumn id="10016" xr3:uid="{6AD6AC6F-7C94-4D24-B5FF-7F11CCF8A82D}" name="Column9997"/>
    <tableColumn id="10017" xr3:uid="{556C30CA-C893-4F4B-BD85-D3CE3A943C26}" name="Column9998"/>
    <tableColumn id="10018" xr3:uid="{B8B8A47A-96BC-4150-825C-0AD107CD763C}" name="Column9999"/>
    <tableColumn id="10019" xr3:uid="{093F7A7E-12EB-4AE5-B1F1-57B1298BE6AB}" name="Column10000"/>
    <tableColumn id="10020" xr3:uid="{A0310BCD-9906-470E-875D-14D198A6AB66}" name="Column10001"/>
    <tableColumn id="10021" xr3:uid="{A166759B-3CC8-4954-BC0D-723EB578F7EC}" name="Column10002"/>
    <tableColumn id="10022" xr3:uid="{33BD1894-2EEB-45E9-A192-D9BCBAC577C7}" name="Column10003"/>
    <tableColumn id="10023" xr3:uid="{FB86EB7A-186B-4AAF-975C-BA9C907C6485}" name="Column10004"/>
    <tableColumn id="10024" xr3:uid="{65146D9A-8F26-4751-A8F8-FC5D929271BB}" name="Column10005"/>
    <tableColumn id="10025" xr3:uid="{77A05B06-9E07-47D9-8369-5AE932934038}" name="Column10006"/>
    <tableColumn id="10026" xr3:uid="{B07FC19F-281C-4280-955C-47DA1F5B6511}" name="Column10007"/>
    <tableColumn id="10027" xr3:uid="{9085F8B2-3746-43B3-B8F2-7055E101A344}" name="Column10008"/>
    <tableColumn id="10028" xr3:uid="{2B6194AE-1CD9-4334-9DCC-F7CB56CD688F}" name="Column10009"/>
    <tableColumn id="10029" xr3:uid="{40D4DDCB-6DC6-40A7-BB71-4807FD85B2E4}" name="Column10010"/>
    <tableColumn id="10030" xr3:uid="{08DAD38F-5CBE-4438-B3F6-F7DD25E66382}" name="Column10011"/>
    <tableColumn id="10031" xr3:uid="{7DE758CA-DE0E-4C2E-80F3-7B061E7EA6F5}" name="Column10012"/>
    <tableColumn id="10032" xr3:uid="{ED6E3920-CE54-4FED-BCF9-14B7D4DB81A5}" name="Column10013"/>
    <tableColumn id="10033" xr3:uid="{AE72D58D-B586-4301-82DD-889ABBA37F73}" name="Column10014"/>
    <tableColumn id="10034" xr3:uid="{68ABA4F0-F4FF-400B-A1C7-743284DA2BA5}" name="Column10015"/>
    <tableColumn id="10035" xr3:uid="{B15DD746-84EA-4A42-8414-8988070DE7AE}" name="Column10016"/>
    <tableColumn id="10036" xr3:uid="{5D8746E8-2363-4F6A-A226-36023B75DD9A}" name="Column10017"/>
    <tableColumn id="10037" xr3:uid="{3F369E0F-3EF1-4DF8-81DE-317353ECCF00}" name="Column10018"/>
    <tableColumn id="10038" xr3:uid="{306D53B2-8638-49E9-A845-2DEF44552913}" name="Column10019"/>
    <tableColumn id="10039" xr3:uid="{E21DCA2F-5C65-4C73-B66E-28F59F5FF738}" name="Column10020"/>
    <tableColumn id="10040" xr3:uid="{E4D7DAF4-77AE-4805-B237-B7321E6A4945}" name="Column10021"/>
    <tableColumn id="10041" xr3:uid="{B6EE6F73-3B3A-4A1D-8C99-2BA2DEA56555}" name="Column10022"/>
    <tableColumn id="10042" xr3:uid="{1CD37268-1C02-460A-A5E1-ECE236782DC5}" name="Column10023"/>
    <tableColumn id="10043" xr3:uid="{2F141FFA-22DA-4DC1-A453-93695678A124}" name="Column10024"/>
    <tableColumn id="10044" xr3:uid="{AB84D337-C090-4A2B-9CEE-BC8DEE0CE052}" name="Column10025"/>
    <tableColumn id="10045" xr3:uid="{476B74F2-B085-4AD7-9A80-11CB052D009C}" name="Column10026"/>
    <tableColumn id="10046" xr3:uid="{1D14700F-26F9-4DFC-BBDA-9470190C95AC}" name="Column10027"/>
    <tableColumn id="10047" xr3:uid="{1E5C74A5-0FBB-4C50-8265-CB289394E02F}" name="Column10028"/>
    <tableColumn id="10048" xr3:uid="{CB1EB8BC-6895-476F-802B-996D77094F49}" name="Column10029"/>
    <tableColumn id="10049" xr3:uid="{8DA83C45-3B15-4B3A-A135-C862023B740D}" name="Column10030"/>
    <tableColumn id="10050" xr3:uid="{E06821B4-D2C6-49A7-A977-70A07229E097}" name="Column10031"/>
    <tableColumn id="10051" xr3:uid="{7ECF3DA8-63C4-4A6B-85A9-0D7291B443D9}" name="Column10032"/>
    <tableColumn id="10052" xr3:uid="{B42347DD-A525-4E23-B777-F6007D925F5D}" name="Column10033"/>
    <tableColumn id="10053" xr3:uid="{63D6111C-5D64-442C-9934-92EDB78EC120}" name="Column10034"/>
    <tableColumn id="10054" xr3:uid="{85E640A8-96B0-49B4-8F30-84A4A7B78BCC}" name="Column10035"/>
    <tableColumn id="10055" xr3:uid="{8CC4D0CF-E148-434D-B7F7-5D1E383B3899}" name="Column10036"/>
    <tableColumn id="10056" xr3:uid="{B08BDC90-7C80-4861-A884-7A516F85A99C}" name="Column10037"/>
    <tableColumn id="10057" xr3:uid="{3BA05D6D-5F24-47E4-B9EE-F8DFDC128A47}" name="Column10038"/>
    <tableColumn id="10058" xr3:uid="{733EDDAC-9B02-42EE-AB0E-7A906384C881}" name="Column10039"/>
    <tableColumn id="10059" xr3:uid="{1262960C-A0ED-4E55-B2DB-AA1A3BAB1F8E}" name="Column10040"/>
    <tableColumn id="10060" xr3:uid="{7D96708B-95AD-47D5-BA17-0B893B6615E7}" name="Column10041"/>
    <tableColumn id="10061" xr3:uid="{CFD114AB-2520-49ED-A7F3-201DBB734229}" name="Column10042"/>
    <tableColumn id="10062" xr3:uid="{DB238C39-375B-4323-9F47-BB6B816EE36F}" name="Column10043"/>
    <tableColumn id="10063" xr3:uid="{7CF3311B-64D2-45F5-942E-A5324F080C03}" name="Column10044"/>
    <tableColumn id="10064" xr3:uid="{8CC9879B-E160-4EBD-976A-EE258BD3F580}" name="Column10045"/>
    <tableColumn id="10065" xr3:uid="{E3956F11-8FE9-4D36-9A8B-422F71229EF4}" name="Column10046"/>
    <tableColumn id="10066" xr3:uid="{B17900D6-168D-44C2-AA85-89A42822CAAE}" name="Column10047"/>
    <tableColumn id="10067" xr3:uid="{0FF3D1FB-DD18-4A52-9F9F-EDCD306E8623}" name="Column10048"/>
    <tableColumn id="10068" xr3:uid="{BE3BB339-850F-4E90-A129-2C09A977A38D}" name="Column10049"/>
    <tableColumn id="10069" xr3:uid="{85F53B66-F4EA-44BC-9BDC-F1B622309F70}" name="Column10050"/>
    <tableColumn id="10070" xr3:uid="{9A8E1410-4113-4647-9D46-C1F1D1BA28B7}" name="Column10051"/>
    <tableColumn id="10071" xr3:uid="{BA21AAE7-3486-4980-A0AD-D3F6FCE96822}" name="Column10052"/>
    <tableColumn id="10072" xr3:uid="{2E007D2E-4F96-428D-9881-E26783FBD467}" name="Column10053"/>
    <tableColumn id="10073" xr3:uid="{2F7F881B-0E56-48FF-8E69-DFF1EC19E297}" name="Column10054"/>
    <tableColumn id="10074" xr3:uid="{2863910A-18B1-45CB-AB4F-D91372DF62AF}" name="Column10055"/>
    <tableColumn id="10075" xr3:uid="{226F31BA-4B4B-40A5-9728-8C51FF030020}" name="Column10056"/>
    <tableColumn id="10076" xr3:uid="{9E019ACE-AD2D-4AA3-9024-D00300AAB06D}" name="Column10057"/>
    <tableColumn id="10077" xr3:uid="{24B0C50C-224C-438F-916C-213B1D946427}" name="Column10058"/>
    <tableColumn id="10078" xr3:uid="{8CD87A83-71CC-471F-9C27-D6986A8D1B8E}" name="Column10059"/>
    <tableColumn id="10079" xr3:uid="{432EBB6B-C7C7-4DB2-9A95-ABCF764F18F6}" name="Column10060"/>
    <tableColumn id="10080" xr3:uid="{5F20263A-AA17-4B55-A40D-4AACC464816A}" name="Column10061"/>
    <tableColumn id="10081" xr3:uid="{C6CCC6D2-670A-47A5-9BAE-838A1FF8553A}" name="Column10062"/>
    <tableColumn id="10082" xr3:uid="{217E8CBB-A02B-4D01-81CA-E54F814F58C1}" name="Column10063"/>
    <tableColumn id="10083" xr3:uid="{5B7589F4-2F26-4379-A226-15098524D8E3}" name="Column10064"/>
    <tableColumn id="10084" xr3:uid="{F94B7382-0F58-4CDD-BA7C-CF4B5B84C841}" name="Column10065"/>
    <tableColumn id="10085" xr3:uid="{F793EB0A-F341-4DC6-8D15-7EE03DB7B844}" name="Column10066"/>
    <tableColumn id="10086" xr3:uid="{A6EC180E-1D4C-4DD6-BE81-73FF363014FE}" name="Column10067"/>
    <tableColumn id="10087" xr3:uid="{BC4545D1-0E7D-4C10-8743-1777ED4B059C}" name="Column10068"/>
    <tableColumn id="10088" xr3:uid="{73021D94-12E7-40F1-8504-02D6CBE3AF6B}" name="Column10069"/>
    <tableColumn id="10089" xr3:uid="{893D6B4D-1C3D-4A18-9018-7EF824FAA509}" name="Column10070"/>
    <tableColumn id="10090" xr3:uid="{D6F822D9-67E2-487C-B4E1-03FC84A53837}" name="Column10071"/>
    <tableColumn id="10091" xr3:uid="{BBB6BBB5-0DED-4D90-A7C1-9789064278F5}" name="Column10072"/>
    <tableColumn id="10092" xr3:uid="{4FCEEFF5-5AC6-4204-BCA8-2BE0DC4D6973}" name="Column10073"/>
    <tableColumn id="10093" xr3:uid="{31D0F89C-4970-47EA-B68D-C12CF1AD397D}" name="Column10074"/>
    <tableColumn id="10094" xr3:uid="{65A6CB13-398C-45B1-BAE7-ECE12943069E}" name="Column10075"/>
    <tableColumn id="10095" xr3:uid="{C01A3A3C-48FD-42B0-A15A-A295D827695A}" name="Column10076"/>
    <tableColumn id="10096" xr3:uid="{E609E394-5310-4296-8239-329627A27513}" name="Column10077"/>
    <tableColumn id="10097" xr3:uid="{F7A3DC84-7180-4762-BDE5-90F021AC3105}" name="Column10078"/>
    <tableColumn id="10098" xr3:uid="{C9D67E4A-D5C2-4879-B966-2A9C9CF2DE84}" name="Column10079"/>
    <tableColumn id="10099" xr3:uid="{A2224C50-D41A-4A40-A87A-5093660D4FE2}" name="Column10080"/>
    <tableColumn id="10100" xr3:uid="{BF951986-38BE-408E-AFA6-D123A3E07D1E}" name="Column10081"/>
    <tableColumn id="10101" xr3:uid="{3C4ABFBC-78C0-4E8F-AF87-78890C7F662A}" name="Column10082"/>
    <tableColumn id="10102" xr3:uid="{50E21325-FE47-499B-8E41-D929FA3962AC}" name="Column10083"/>
    <tableColumn id="10103" xr3:uid="{9361E34B-D56D-4385-966D-F6B1326A62B3}" name="Column10084"/>
    <tableColumn id="10104" xr3:uid="{E8152A48-192E-44E2-B9F3-9A66B042AC0F}" name="Column10085"/>
    <tableColumn id="10105" xr3:uid="{22924ED4-4F29-4E72-A25F-C1A089FE95E3}" name="Column10086"/>
    <tableColumn id="10106" xr3:uid="{AE86CDC1-66F4-4F2A-97EF-7B47D7279F55}" name="Column10087"/>
    <tableColumn id="10107" xr3:uid="{6D50EC3D-135B-4720-BB69-B732A21A1909}" name="Column10088"/>
    <tableColumn id="10108" xr3:uid="{3343B502-25A6-4AEA-8B0D-1F2031C6D6AE}" name="Column10089"/>
    <tableColumn id="10109" xr3:uid="{B9C5DA80-1BE2-4A1A-9260-CAD5FE6191F3}" name="Column10090"/>
    <tableColumn id="10110" xr3:uid="{B7CE1CAD-AF66-44B9-A04F-9C220AD05B19}" name="Column10091"/>
    <tableColumn id="10111" xr3:uid="{399278D1-CA96-46FF-A6A0-B4CF16884862}" name="Column10092"/>
    <tableColumn id="10112" xr3:uid="{35B35D81-ED38-4DEE-A708-E71BB31392E8}" name="Column10093"/>
    <tableColumn id="10113" xr3:uid="{7C2DE956-3778-4332-AC79-F7C0EB8803A8}" name="Column10094"/>
    <tableColumn id="10114" xr3:uid="{14BC435C-5E5A-433A-99C1-4C4B7A6C27A9}" name="Column10095"/>
    <tableColumn id="10115" xr3:uid="{C23E97D8-E3BE-4AA8-BD9B-9AC55EC318D9}" name="Column10096"/>
    <tableColumn id="10116" xr3:uid="{07B9FEB5-10FD-4130-94F9-92F59530D9BC}" name="Column10097"/>
    <tableColumn id="10117" xr3:uid="{0E0F41DB-9423-494C-A14F-160B08A8299B}" name="Column10098"/>
    <tableColumn id="10118" xr3:uid="{D9CAD41F-901C-4D71-9EDE-77AAEB26C290}" name="Column10099"/>
    <tableColumn id="10119" xr3:uid="{990BBF8B-897B-498C-8928-82F729B9660E}" name="Column10100"/>
    <tableColumn id="10120" xr3:uid="{A29D2BE7-98C9-4383-97CF-152CE24934BC}" name="Column10101"/>
    <tableColumn id="10121" xr3:uid="{D759CB3F-02EB-41E5-969B-C43765CC4B9E}" name="Column10102"/>
    <tableColumn id="10122" xr3:uid="{6B6B5EBF-1981-42D6-BC54-37AA0DA4B5CB}" name="Column10103"/>
    <tableColumn id="10123" xr3:uid="{D6322CD2-E76E-4725-9F30-FE10AFB39E2F}" name="Column10104"/>
    <tableColumn id="10124" xr3:uid="{68DF9699-8B73-4F4E-B1D2-CB2C69665CDB}" name="Column10105"/>
    <tableColumn id="10125" xr3:uid="{38504E88-D4B6-4B66-BCFF-87C82049A093}" name="Column10106"/>
    <tableColumn id="10126" xr3:uid="{0958DA89-9CF7-4465-AFF3-57983B544DF0}" name="Column10107"/>
    <tableColumn id="10127" xr3:uid="{48DC43EF-F91E-40AD-9ECA-1229DC37B6D7}" name="Column10108"/>
    <tableColumn id="10128" xr3:uid="{B6C70718-BD70-4221-9FDE-CDC151FCC612}" name="Column10109"/>
    <tableColumn id="10129" xr3:uid="{8240B243-1A51-4D96-AACE-07757DA06029}" name="Column10110"/>
    <tableColumn id="10130" xr3:uid="{0E18356C-0379-4E8F-A848-636E01467A79}" name="Column10111"/>
    <tableColumn id="10131" xr3:uid="{CD75D9E8-319A-43FF-99EB-E08384C93819}" name="Column10112"/>
    <tableColumn id="10132" xr3:uid="{6D7880B9-CF21-4501-BB3F-03D51DCE3EB5}" name="Column10113"/>
    <tableColumn id="10133" xr3:uid="{51B2A9C3-EF53-4570-9E37-61E1FB105147}" name="Column10114"/>
    <tableColumn id="10134" xr3:uid="{7BAC6EF1-86BD-43AC-A5F0-27E956342B2C}" name="Column10115"/>
    <tableColumn id="10135" xr3:uid="{46A002F1-2C35-4C2F-96F1-1084AAC8A9C9}" name="Column10116"/>
    <tableColumn id="10136" xr3:uid="{2D775F3F-2CA1-43D2-B807-26A0C6506AA6}" name="Column10117"/>
    <tableColumn id="10137" xr3:uid="{46537AFD-5B5B-40D2-AADF-A8EC0BB051AC}" name="Column10118"/>
    <tableColumn id="10138" xr3:uid="{D0D19060-8F65-494E-82F2-85DB66E526FA}" name="Column10119"/>
    <tableColumn id="10139" xr3:uid="{1D63FFB8-0D08-4BEB-99A0-E81856F64C6C}" name="Column10120"/>
    <tableColumn id="10140" xr3:uid="{629D832A-C22A-468F-ACA3-C476EE87AECA}" name="Column10121"/>
    <tableColumn id="10141" xr3:uid="{5893628D-0B9F-4DA6-A70D-C17EC5A631C2}" name="Column10122"/>
    <tableColumn id="10142" xr3:uid="{BD0335B3-BE65-4673-B4AE-CF4D74049D09}" name="Column10123"/>
    <tableColumn id="10143" xr3:uid="{2A2FCA42-1C8D-48B9-8D17-78191EFBB4F3}" name="Column10124"/>
    <tableColumn id="10144" xr3:uid="{34F45E52-79BD-419E-9A0E-9CB11868361A}" name="Column10125"/>
    <tableColumn id="10145" xr3:uid="{73D4735A-1CEB-495F-A888-E5948F47CEEE}" name="Column10126"/>
    <tableColumn id="10146" xr3:uid="{4DD8E395-D410-4C9B-AC9C-8C3CF0AFCBD5}" name="Column10127"/>
    <tableColumn id="10147" xr3:uid="{72652F38-9347-4FE7-B637-4B2EB440B650}" name="Column10128"/>
    <tableColumn id="10148" xr3:uid="{91531D36-0ED1-4CF2-BB1F-35E78DA4F6EA}" name="Column10129"/>
    <tableColumn id="10149" xr3:uid="{2880588D-B8D4-4ABF-B645-AB01F7608C7A}" name="Column10130"/>
    <tableColumn id="10150" xr3:uid="{10F0665C-9351-41E8-9776-D6494EC69DC1}" name="Column10131"/>
    <tableColumn id="10151" xr3:uid="{DEF73165-2F30-4042-9AFB-38E231072420}" name="Column10132"/>
    <tableColumn id="10152" xr3:uid="{EEFE8A8F-3387-45EF-9964-273E8C4FBFEF}" name="Column10133"/>
    <tableColumn id="10153" xr3:uid="{304A78BF-B942-4F73-9595-F5228CF71F2A}" name="Column10134"/>
    <tableColumn id="10154" xr3:uid="{5CA393E8-71B3-45C2-B90C-CD19EC668B6B}" name="Column10135"/>
    <tableColumn id="10155" xr3:uid="{FD993B64-7D09-44D9-A993-78B02FF9E00A}" name="Column10136"/>
    <tableColumn id="10156" xr3:uid="{61022AD3-1759-45E4-AA65-506E161C5119}" name="Column10137"/>
    <tableColumn id="10157" xr3:uid="{CDFF37DA-2C6B-4035-AD7B-85E14C0997B7}" name="Column10138"/>
    <tableColumn id="10158" xr3:uid="{1A0C22FA-2BD8-4F4F-A466-603514F1869F}" name="Column10139"/>
    <tableColumn id="10159" xr3:uid="{E81CD90F-4D31-4D09-A559-519D32282603}" name="Column10140"/>
    <tableColumn id="10160" xr3:uid="{74D0426B-D4FF-4ADB-BFFD-B5017B166E7F}" name="Column10141"/>
    <tableColumn id="10161" xr3:uid="{83CFECE0-EA24-44DA-BC11-132A0E285960}" name="Column10142"/>
    <tableColumn id="10162" xr3:uid="{55D94C5E-75C7-4EBE-8CB8-485E838BA635}" name="Column10143"/>
    <tableColumn id="10163" xr3:uid="{77AF1168-A04C-4345-8EF9-7D308B6DFB4A}" name="Column10144"/>
    <tableColumn id="10164" xr3:uid="{BAB04258-42DF-4448-B95D-077AC59E4524}" name="Column10145"/>
    <tableColumn id="10165" xr3:uid="{7ED2251E-63AC-44B7-8D59-649793A368A1}" name="Column10146"/>
    <tableColumn id="10166" xr3:uid="{92879427-D665-473E-AE6E-DFED8B442745}" name="Column10147"/>
    <tableColumn id="10167" xr3:uid="{DD8BB0B9-230D-43AC-9AFD-7554C3CC1B76}" name="Column10148"/>
    <tableColumn id="10168" xr3:uid="{1BF12680-CED4-4AC7-A1DC-AF4BE61F2BD7}" name="Column10149"/>
    <tableColumn id="10169" xr3:uid="{F0F48804-D203-479C-BAC5-88294204A650}" name="Column10150"/>
    <tableColumn id="10170" xr3:uid="{E1BB9146-F80E-472E-B8EB-28E914CB88C0}" name="Column10151"/>
    <tableColumn id="10171" xr3:uid="{37C03F7D-5E42-4A56-B6A2-AD0DA8127E65}" name="Column10152"/>
    <tableColumn id="10172" xr3:uid="{1BAC8326-75DF-4BB7-A7F1-D9044344F8BC}" name="Column10153"/>
    <tableColumn id="10173" xr3:uid="{8A6C0413-DE62-4E10-8FCF-4C472C1C91E4}" name="Column10154"/>
    <tableColumn id="10174" xr3:uid="{0C06870D-CCFB-426C-A421-5822FBB2303D}" name="Column10155"/>
    <tableColumn id="10175" xr3:uid="{8E1AE799-7307-45D8-9E41-AC096025497A}" name="Column10156"/>
    <tableColumn id="10176" xr3:uid="{0B2279CA-1BE8-4F89-A74B-405368365C45}" name="Column10157"/>
    <tableColumn id="10177" xr3:uid="{6CE4CD4B-88E2-4589-AF9D-6857C70B2542}" name="Column10158"/>
    <tableColumn id="10178" xr3:uid="{8F70DB0E-4E16-4A8B-8E39-D0FB0C5E1172}" name="Column10159"/>
    <tableColumn id="10179" xr3:uid="{9B327803-DB82-41D4-A6BB-3D7D9E519701}" name="Column10160"/>
    <tableColumn id="10180" xr3:uid="{500C687B-5770-47CF-91B9-AAB89E99C738}" name="Column10161"/>
    <tableColumn id="10181" xr3:uid="{ED7AD651-2F64-40E5-B7F1-92D90A2F0408}" name="Column10162"/>
    <tableColumn id="10182" xr3:uid="{0E997E0D-07E7-4C85-9477-2F99876C6311}" name="Column10163"/>
    <tableColumn id="10183" xr3:uid="{93C2532F-541E-43F7-84A8-F4CD7152B2E8}" name="Column10164"/>
    <tableColumn id="10184" xr3:uid="{E7AD1B70-6E10-4E33-A621-CF47691106C4}" name="Column10165"/>
    <tableColumn id="10185" xr3:uid="{046611E7-6AC8-483C-B828-8074C12D22BC}" name="Column10166"/>
    <tableColumn id="10186" xr3:uid="{C73F03FD-D848-4DEB-A9F5-911CA5D39CA2}" name="Column10167"/>
    <tableColumn id="10187" xr3:uid="{3191D3D3-3DFA-46F7-8B7D-5B41FE074DED}" name="Column10168"/>
    <tableColumn id="10188" xr3:uid="{490677B3-62FF-437F-B8A6-361219C40161}" name="Column10169"/>
    <tableColumn id="10189" xr3:uid="{284FD9A1-C106-4251-86EB-D1D567130636}" name="Column10170"/>
    <tableColumn id="10190" xr3:uid="{29FBCA89-A833-4565-A43E-DB76927A9986}" name="Column10171"/>
    <tableColumn id="10191" xr3:uid="{F404B48D-1474-45CA-9A25-CBA519047D94}" name="Column10172"/>
    <tableColumn id="10192" xr3:uid="{6E871467-5018-4C55-B8B2-ACE1908D43F6}" name="Column10173"/>
    <tableColumn id="10193" xr3:uid="{05C2BDD3-FB3C-4625-91A1-DE3D83BC5552}" name="Column10174"/>
    <tableColumn id="10194" xr3:uid="{017631F8-B2AA-474E-A32E-8F0744897B9F}" name="Column10175"/>
    <tableColumn id="10195" xr3:uid="{55777FD8-E93B-4B23-9574-9B28AAC25150}" name="Column10176"/>
    <tableColumn id="10196" xr3:uid="{F8C4F498-A6F8-4918-BDBF-A711B1F8CB2B}" name="Column10177"/>
    <tableColumn id="10197" xr3:uid="{097C79EA-CB3D-4BC8-B568-70A1A4BA6F70}" name="Column10178"/>
    <tableColumn id="10198" xr3:uid="{75883CE8-DDE6-4548-849D-D795AC42F580}" name="Column10179"/>
    <tableColumn id="10199" xr3:uid="{D958E685-E4CB-4470-A707-B0C1FFCE5BF3}" name="Column10180"/>
    <tableColumn id="10200" xr3:uid="{2956FC44-9DB0-46E7-A5E1-57E5D7E1FE28}" name="Column10181"/>
    <tableColumn id="10201" xr3:uid="{4655FB4D-9833-441D-B3D2-8AD9A0668E30}" name="Column10182"/>
    <tableColumn id="10202" xr3:uid="{3EB59298-C756-47A3-959C-7A4128FAA4E9}" name="Column10183"/>
    <tableColumn id="10203" xr3:uid="{68AA96C6-B72C-4819-813A-39B3E4FA69C4}" name="Column10184"/>
    <tableColumn id="10204" xr3:uid="{D2479A98-8F4D-4C72-BEAC-8DAED17B00A4}" name="Column10185"/>
    <tableColumn id="10205" xr3:uid="{2234C5ED-2E8C-4D19-A365-47B5AEA90A39}" name="Column10186"/>
    <tableColumn id="10206" xr3:uid="{1681743B-F77B-4353-BB59-38D650C26204}" name="Column10187"/>
    <tableColumn id="10207" xr3:uid="{2642A28E-B1CB-41E7-85B3-6E983C8EBFCC}" name="Column10188"/>
    <tableColumn id="10208" xr3:uid="{E3DBB2FF-DF14-4358-87E1-FB1B8B92D0FF}" name="Column10189"/>
    <tableColumn id="10209" xr3:uid="{BC4C1255-135F-4DC0-8BF8-7649E0ADFC5D}" name="Column10190"/>
    <tableColumn id="10210" xr3:uid="{4CE502D5-924A-4092-BD65-2286AB2030C5}" name="Column10191"/>
    <tableColumn id="10211" xr3:uid="{0A9AA964-4648-48F4-B2BC-10B8E4E8813C}" name="Column10192"/>
    <tableColumn id="10212" xr3:uid="{0FEBBA7D-EE1E-4DF4-A669-FDB0872CA831}" name="Column10193"/>
    <tableColumn id="10213" xr3:uid="{2F28534F-12E1-43D3-9E6D-1C860D21C531}" name="Column10194"/>
    <tableColumn id="10214" xr3:uid="{FC18CAE5-93AC-47FF-8DD4-D2E3D949344A}" name="Column10195"/>
    <tableColumn id="10215" xr3:uid="{8E0FA972-2BFE-436F-9D5C-EC1CB7B7F3D6}" name="Column10196"/>
    <tableColumn id="10216" xr3:uid="{BAB9E304-DDF3-4BC3-8958-F10C5AC9758B}" name="Column10197"/>
    <tableColumn id="10217" xr3:uid="{BB0ED3FA-0563-492F-9AA0-22728E4CBE01}" name="Column10198"/>
    <tableColumn id="10218" xr3:uid="{4DA5FA07-4438-4051-8B86-DC3A4C53DB2D}" name="Column10199"/>
    <tableColumn id="10219" xr3:uid="{4695B9EC-F566-49EA-A27C-A4EEDBE8EAED}" name="Column10200"/>
    <tableColumn id="10220" xr3:uid="{CD8F9BA1-02E2-46BC-A1C4-6F8A69E445F3}" name="Column10201"/>
    <tableColumn id="10221" xr3:uid="{C05A0521-7090-4A52-A1A6-D8B692DF9658}" name="Column10202"/>
    <tableColumn id="10222" xr3:uid="{FA523487-D2B1-44EB-8538-C174ABB150EE}" name="Column10203"/>
    <tableColumn id="10223" xr3:uid="{8C8112D3-9074-4912-A289-463646A80D72}" name="Column10204"/>
    <tableColumn id="10224" xr3:uid="{176A5951-437A-4BD1-A61F-08F5CA6FA3D7}" name="Column10205"/>
    <tableColumn id="10225" xr3:uid="{98F62626-A7AA-4E26-835A-D42C725DD6F1}" name="Column10206"/>
    <tableColumn id="10226" xr3:uid="{94E15BBA-AA8D-4386-97E6-85EB352D495F}" name="Column10207"/>
    <tableColumn id="10227" xr3:uid="{824E7544-8D04-4AC4-8FE5-9EC86729C344}" name="Column10208"/>
    <tableColumn id="10228" xr3:uid="{35EFE09C-DAC2-4DBA-AEA7-DD488A6744F0}" name="Column10209"/>
    <tableColumn id="10229" xr3:uid="{D439AEB5-F812-4D61-ADFE-63C152875C58}" name="Column10210"/>
    <tableColumn id="10230" xr3:uid="{E71EB072-7939-4620-A0FA-D0714DB9895E}" name="Column10211"/>
    <tableColumn id="10231" xr3:uid="{F4170D63-322F-4FA8-9C2C-C2DCE17642A0}" name="Column10212"/>
    <tableColumn id="10232" xr3:uid="{7BB286B8-3C10-4233-B249-B8ADD5868608}" name="Column10213"/>
    <tableColumn id="10233" xr3:uid="{92F8B36D-68C1-40E6-90E5-0EAF014ACBD3}" name="Column10214"/>
    <tableColumn id="10234" xr3:uid="{2C4DBA29-F897-4A31-BFE4-9C88F2C28B42}" name="Column10215"/>
    <tableColumn id="10235" xr3:uid="{B5DE0CDE-8267-43BE-933E-15FD0F6464F7}" name="Column10216"/>
    <tableColumn id="10236" xr3:uid="{7EC7DC3E-946C-4668-AE72-E183DBF427FB}" name="Column10217"/>
    <tableColumn id="10237" xr3:uid="{CBF7101C-ECE6-49DB-99A5-62BF9E8BA003}" name="Column10218"/>
    <tableColumn id="10238" xr3:uid="{2AA855FA-F15C-4DFA-8470-744E55035976}" name="Column10219"/>
    <tableColumn id="10239" xr3:uid="{C5D13848-2B8B-4793-8BEC-54AE179DAE6B}" name="Column10220"/>
    <tableColumn id="10240" xr3:uid="{D5304289-54FD-4B57-9173-A11267FD381C}" name="Column10221"/>
    <tableColumn id="10241" xr3:uid="{7620F4B4-762A-409A-B79A-8ED4A77BC691}" name="Column10222"/>
    <tableColumn id="10242" xr3:uid="{68EE7305-3970-4914-9A13-61FA34D2AE07}" name="Column10223"/>
    <tableColumn id="10243" xr3:uid="{3479D8B2-A5F6-48BF-92E3-04A770ADC3D2}" name="Column10224"/>
    <tableColumn id="10244" xr3:uid="{1CD18438-993B-4132-8B97-4BD968ECD7BC}" name="Column10225"/>
    <tableColumn id="10245" xr3:uid="{D111DD37-9B0A-4FE1-9620-87F1D8436988}" name="Column10226"/>
    <tableColumn id="10246" xr3:uid="{BC1FC7A3-FF7C-46A2-91AA-02860E0A95BC}" name="Column10227"/>
    <tableColumn id="10247" xr3:uid="{D4ECEF78-CEFD-442C-A363-1938D5DC3013}" name="Column10228"/>
    <tableColumn id="10248" xr3:uid="{ACE5F6C9-0C36-4DB5-8BB6-3855A2602395}" name="Column10229"/>
    <tableColumn id="10249" xr3:uid="{7620F5CD-F4E2-4E51-9D28-5BE13EE6CDBA}" name="Column10230"/>
    <tableColumn id="10250" xr3:uid="{35C8AFD4-10CB-40BC-BEE8-0B3049AFE56A}" name="Column10231"/>
    <tableColumn id="10251" xr3:uid="{2ABAE0D9-945F-402F-9FD2-A2ED51A6462F}" name="Column10232"/>
    <tableColumn id="10252" xr3:uid="{EBEE16AE-AF2C-408C-A93D-4C1883AB6B59}" name="Column10233"/>
    <tableColumn id="10253" xr3:uid="{F42A1F11-E37F-4DAF-8C12-2821B1E07A91}" name="Column10234"/>
    <tableColumn id="10254" xr3:uid="{947E9785-63DF-426D-9838-EAE762648FA6}" name="Column10235"/>
    <tableColumn id="10255" xr3:uid="{0A6B8D9A-B787-434D-B111-015B2387DDAE}" name="Column10236"/>
    <tableColumn id="10256" xr3:uid="{0E0D2AAC-FD12-4C62-8B65-47CD317C3830}" name="Column10237"/>
    <tableColumn id="10257" xr3:uid="{8BD53410-D7FC-44FD-A982-B5BE93E5CEC5}" name="Column10238"/>
    <tableColumn id="10258" xr3:uid="{165D62B0-CAF4-4C1E-BC2E-9C6B6DF6FEDA}" name="Column10239"/>
    <tableColumn id="10259" xr3:uid="{9A33704F-7488-4848-99D1-F177B0EB63B0}" name="Column10240"/>
    <tableColumn id="10260" xr3:uid="{9F0F57B6-D657-491B-9F06-81F4D5475E2B}" name="Column10241"/>
    <tableColumn id="10261" xr3:uid="{4B06394E-68AD-40A9-B87D-193B018ABB6E}" name="Column10242"/>
    <tableColumn id="10262" xr3:uid="{538A7681-E22B-4500-9AF3-7E8E218364C3}" name="Column10243"/>
    <tableColumn id="10263" xr3:uid="{EE6D5FFE-CD7C-4827-85C1-46D1BD1C21F6}" name="Column10244"/>
    <tableColumn id="10264" xr3:uid="{E681B875-2D61-49F2-B0AD-B9E80F469CA4}" name="Column10245"/>
    <tableColumn id="10265" xr3:uid="{76A6FC44-44A5-4EDA-8BD6-10ED83D6E65E}" name="Column10246"/>
    <tableColumn id="10266" xr3:uid="{D676C755-F405-4430-BEF6-8D0CF266EB4A}" name="Column10247"/>
    <tableColumn id="10267" xr3:uid="{F40A2BEB-7C95-4C6F-9CC7-9AE6B0972443}" name="Column10248"/>
    <tableColumn id="10268" xr3:uid="{CBEC4B5D-1FF0-43B7-95EA-057507B64A71}" name="Column10249"/>
    <tableColumn id="10269" xr3:uid="{29B2C4F3-6568-48CA-B25E-23C34C23EC50}" name="Column10250"/>
    <tableColumn id="10270" xr3:uid="{E8CC354B-4B6C-4D6C-993C-CCB4A2CF2F3A}" name="Column10251"/>
    <tableColumn id="10271" xr3:uid="{B43BC80C-474C-4565-94A2-E93CC8B94BC1}" name="Column10252"/>
    <tableColumn id="10272" xr3:uid="{EFC1D119-E2C3-4872-A6D4-FAE9652C84B9}" name="Column10253"/>
    <tableColumn id="10273" xr3:uid="{5976115F-64CC-445D-8054-8FB5B71FFBBF}" name="Column10254"/>
    <tableColumn id="10274" xr3:uid="{B9971F67-22C5-48D0-99E6-C2F66A4FE268}" name="Column10255"/>
    <tableColumn id="10275" xr3:uid="{EB6DC062-767D-4EB5-87EC-692D6BF5ACB4}" name="Column10256"/>
    <tableColumn id="10276" xr3:uid="{5FCDDFB8-F9CE-497D-84B9-F18A64482684}" name="Column10257"/>
    <tableColumn id="10277" xr3:uid="{97E704F2-E339-433A-BF07-DD58FC42C517}" name="Column10258"/>
    <tableColumn id="10278" xr3:uid="{13F8728D-705B-430E-A1F9-F663D6BFFB76}" name="Column10259"/>
    <tableColumn id="10279" xr3:uid="{C38D32A6-C176-47D1-B753-55652A2AC326}" name="Column10260"/>
    <tableColumn id="10280" xr3:uid="{719CBBAC-B57E-4ABB-9E58-88F35D6DB9FF}" name="Column10261"/>
    <tableColumn id="10281" xr3:uid="{947C101E-955D-45A9-92D1-79E6ABB1C269}" name="Column10262"/>
    <tableColumn id="10282" xr3:uid="{23F37F5E-B6EB-4A34-8731-E7190280A456}" name="Column10263"/>
    <tableColumn id="10283" xr3:uid="{9A82F568-B410-4902-A78A-CB7162E4459B}" name="Column10264"/>
    <tableColumn id="10284" xr3:uid="{EA994023-A759-4CB4-BB71-0953DE7B36F7}" name="Column10265"/>
    <tableColumn id="10285" xr3:uid="{DA1A5B4E-FDA1-4F54-BCAC-7FF06DD2ECD3}" name="Column10266"/>
    <tableColumn id="10286" xr3:uid="{9CCCC833-BC6F-422E-A13D-E3614E9D85E4}" name="Column10267"/>
    <tableColumn id="10287" xr3:uid="{61466683-20A3-4664-9BA1-52BF0FB93966}" name="Column10268"/>
    <tableColumn id="10288" xr3:uid="{009EB6EC-92C1-4CA7-8F3B-4F51DF946BA2}" name="Column10269"/>
    <tableColumn id="10289" xr3:uid="{0B32949E-C5D0-4707-B67C-E8B139C5F2C2}" name="Column10270"/>
    <tableColumn id="10290" xr3:uid="{B66D41F8-C592-43BA-86A3-9EA998ECDE5C}" name="Column10271"/>
    <tableColumn id="10291" xr3:uid="{28337224-D4B8-424A-89C1-EC66AF920AD9}" name="Column10272"/>
    <tableColumn id="10292" xr3:uid="{BF6F6012-60F5-4C54-8D86-C03AA217209F}" name="Column10273"/>
    <tableColumn id="10293" xr3:uid="{896546A7-BA47-4F1A-A090-C7F241FEF7C7}" name="Column10274"/>
    <tableColumn id="10294" xr3:uid="{30E41CAD-181F-467B-B0B6-75368CB09FB1}" name="Column10275"/>
    <tableColumn id="10295" xr3:uid="{03D0B738-CD2D-406C-AC3B-3207A8FB023B}" name="Column10276"/>
    <tableColumn id="10296" xr3:uid="{907C8AC2-8BA6-4D8F-8360-C60BC692EA1F}" name="Column10277"/>
    <tableColumn id="10297" xr3:uid="{9E1BD484-8A16-4AA5-988F-BC85E3CEBBBD}" name="Column10278"/>
    <tableColumn id="10298" xr3:uid="{788C7C73-F619-49DC-9278-D3F1674A582A}" name="Column10279"/>
    <tableColumn id="10299" xr3:uid="{ED2DA8BB-81F5-4CF8-8DB3-26D5BE5785CE}" name="Column10280"/>
    <tableColumn id="10300" xr3:uid="{94217A49-7D61-41D0-A2F6-887808611E13}" name="Column10281"/>
    <tableColumn id="10301" xr3:uid="{0024F916-A6BC-43EE-9766-D3C59467A785}" name="Column10282"/>
    <tableColumn id="10302" xr3:uid="{AC26138F-0993-49AB-84B0-AFB3FF43721B}" name="Column10283"/>
    <tableColumn id="10303" xr3:uid="{C659C05E-F6E6-4150-9DC2-9FB9513F0AA7}" name="Column10284"/>
    <tableColumn id="10304" xr3:uid="{06E1CA3F-0D2D-4115-928C-EB512A7F912C}" name="Column10285"/>
    <tableColumn id="10305" xr3:uid="{0FB55DB3-ECAB-4CB2-A0C6-EB90EEF74FFE}" name="Column10286"/>
    <tableColumn id="10306" xr3:uid="{65EAAAF0-CB3B-4B05-8BFB-85228F59110F}" name="Column10287"/>
    <tableColumn id="10307" xr3:uid="{4E0A8AFD-B19C-401B-A4E9-80FB8A628E43}" name="Column10288"/>
    <tableColumn id="10308" xr3:uid="{91B0A1FB-6A2D-4CE8-B9B2-775C9A7C4E62}" name="Column10289"/>
    <tableColumn id="10309" xr3:uid="{BCED6DE9-B9B2-49A2-9BCF-2C201817025D}" name="Column10290"/>
    <tableColumn id="10310" xr3:uid="{D079EE8C-8E31-4372-A28A-2832FD05C0E8}" name="Column10291"/>
    <tableColumn id="10311" xr3:uid="{3A50610A-96A6-4D78-8C6D-EF993FDC4514}" name="Column10292"/>
    <tableColumn id="10312" xr3:uid="{356B987C-257E-44C2-BBE1-6DD4100201FD}" name="Column10293"/>
    <tableColumn id="10313" xr3:uid="{80F3130F-2B9F-49AE-83E5-D19918482720}" name="Column10294"/>
    <tableColumn id="10314" xr3:uid="{9EE4C3D3-ED63-42A2-94AA-3E53FCD854D4}" name="Column10295"/>
    <tableColumn id="10315" xr3:uid="{E7018562-2E4B-4A43-A5D9-0FADB41D833F}" name="Column10296"/>
    <tableColumn id="10316" xr3:uid="{7DB0546B-E57C-4640-822A-1EEF716390B8}" name="Column10297"/>
    <tableColumn id="10317" xr3:uid="{23B4DEAF-682F-413D-BEE1-546095C1DC9E}" name="Column10298"/>
    <tableColumn id="10318" xr3:uid="{5256726D-93DD-49CA-A2AD-A5544757C3D4}" name="Column10299"/>
    <tableColumn id="10319" xr3:uid="{A95879F5-4D24-4093-9748-0AA7FDBE89BB}" name="Column10300"/>
    <tableColumn id="10320" xr3:uid="{75265325-C7BF-4881-B800-B8D78FA2A5AF}" name="Column10301"/>
    <tableColumn id="10321" xr3:uid="{6EF795C6-FFF1-4B85-8CB5-E65684CB0921}" name="Column10302"/>
    <tableColumn id="10322" xr3:uid="{8A88BCF5-1990-4FB2-BE20-3D389FADD143}" name="Column10303"/>
    <tableColumn id="10323" xr3:uid="{206BEDB2-9579-43E7-9B0B-38CCD2C36EB0}" name="Column10304"/>
    <tableColumn id="10324" xr3:uid="{BB3E6071-3426-40B6-9DEE-62F38CDB746C}" name="Column10305"/>
    <tableColumn id="10325" xr3:uid="{BA8C508F-13D3-4768-A59B-35D697A12985}" name="Column10306"/>
    <tableColumn id="10326" xr3:uid="{FFC1F414-1EBF-473A-B580-09C0775D6120}" name="Column10307"/>
    <tableColumn id="10327" xr3:uid="{815B6D13-4C29-4CBD-96D9-2655912E3B44}" name="Column10308"/>
    <tableColumn id="10328" xr3:uid="{B05FFEF4-5A12-424E-BA33-43B46A22911F}" name="Column10309"/>
    <tableColumn id="10329" xr3:uid="{0E7314D2-9A88-4B85-8670-80EF025B2479}" name="Column10310"/>
    <tableColumn id="10330" xr3:uid="{504734B0-5AB9-4797-92D9-F0BB598BC9B1}" name="Column10311"/>
    <tableColumn id="10331" xr3:uid="{F7D19670-9740-4D92-A0DD-1AEC3E3F48DF}" name="Column10312"/>
    <tableColumn id="10332" xr3:uid="{05961145-8909-40BB-8861-4BB4D9C0B726}" name="Column10313"/>
    <tableColumn id="10333" xr3:uid="{C38D3870-A1E7-43E2-9049-36FC5058948E}" name="Column10314"/>
    <tableColumn id="10334" xr3:uid="{A3617677-D347-4D31-BA9C-DF65AF2AD3D1}" name="Column10315"/>
    <tableColumn id="10335" xr3:uid="{983275B6-C00C-4009-8BF7-ED84204E08D2}" name="Column10316"/>
    <tableColumn id="10336" xr3:uid="{0B1FE8BA-365F-4C7D-97EA-CC3557B82249}" name="Column10317"/>
    <tableColumn id="10337" xr3:uid="{E72EC1CB-AC49-4032-81E7-49945B3F1AB7}" name="Column10318"/>
    <tableColumn id="10338" xr3:uid="{4F2101AB-8BF6-4926-8B45-1BD1DDBA80C5}" name="Column10319"/>
    <tableColumn id="10339" xr3:uid="{14ACC366-0381-4CA9-BB49-E217406E3A63}" name="Column10320"/>
    <tableColumn id="10340" xr3:uid="{1682ECC2-DBE0-4CA4-8406-A171B4FDAA12}" name="Column10321"/>
    <tableColumn id="10341" xr3:uid="{7B81A031-DC4F-4BC2-8467-0F58725BBBDA}" name="Column10322"/>
    <tableColumn id="10342" xr3:uid="{F37550C3-49C8-454C-BA04-91AAAD0149B3}" name="Column10323"/>
    <tableColumn id="10343" xr3:uid="{12F634C7-26DE-419E-B1E3-275B84FF5D1A}" name="Column10324"/>
    <tableColumn id="10344" xr3:uid="{2D078008-3AA6-46BD-A83B-FDCBFD2369D7}" name="Column10325"/>
    <tableColumn id="10345" xr3:uid="{173EDDB3-737C-4F77-87B9-3615B545AB75}" name="Column10326"/>
    <tableColumn id="10346" xr3:uid="{21A02526-0CD1-4645-BAF3-B9D1F2FA9DB8}" name="Column10327"/>
    <tableColumn id="10347" xr3:uid="{E39960F7-B267-41B7-933E-67863BB2E030}" name="Column10328"/>
    <tableColumn id="10348" xr3:uid="{C915721C-7EC8-487B-8E43-15AC90EA499C}" name="Column10329"/>
    <tableColumn id="10349" xr3:uid="{51A2D23E-45F0-4A7D-934D-697769E99EF4}" name="Column10330"/>
    <tableColumn id="10350" xr3:uid="{41201A9B-9E0C-4FF2-A1B2-C9CCB7E567D9}" name="Column10331"/>
    <tableColumn id="10351" xr3:uid="{B4FD634C-DB30-438B-8B27-607058A16779}" name="Column10332"/>
    <tableColumn id="10352" xr3:uid="{C03F815D-333A-41AB-96E9-97F514A80E75}" name="Column10333"/>
    <tableColumn id="10353" xr3:uid="{2C5AC7F8-D995-469F-BF39-9B3040144BDE}" name="Column10334"/>
    <tableColumn id="10354" xr3:uid="{5D736850-E333-470E-B95D-C5261BE58A53}" name="Column10335"/>
    <tableColumn id="10355" xr3:uid="{1902F56A-CE64-4C85-8811-C57AAA1ADAEE}" name="Column10336"/>
    <tableColumn id="10356" xr3:uid="{18A17A24-3A6B-4836-A7B1-ADC88A7F8F40}" name="Column10337"/>
    <tableColumn id="10357" xr3:uid="{304A8381-684A-423F-A0D1-793B8E3A145F}" name="Column10338"/>
    <tableColumn id="10358" xr3:uid="{7EDEC2D6-DD4C-414F-AA34-F9FE2F3B8297}" name="Column10339"/>
    <tableColumn id="10359" xr3:uid="{F6CA707E-A093-4B03-A3D6-BF8CA901BD0D}" name="Column10340"/>
    <tableColumn id="10360" xr3:uid="{E91CDE04-D05F-4119-A7A5-D7C5D2251D14}" name="Column10341"/>
    <tableColumn id="10361" xr3:uid="{BA95B6DF-6885-42CD-8164-553839FEB146}" name="Column10342"/>
    <tableColumn id="10362" xr3:uid="{B06BDC5B-F715-43EA-8D9E-7226C34FBE9B}" name="Column10343"/>
    <tableColumn id="10363" xr3:uid="{C7D35FC1-5B45-43AA-8A97-3A1D66434DDF}" name="Column10344"/>
    <tableColumn id="10364" xr3:uid="{0AA78803-2B13-4F38-9C98-05C710B425E3}" name="Column10345"/>
    <tableColumn id="10365" xr3:uid="{E93A6DDE-2583-4F62-93A3-E45A96DFCDFF}" name="Column10346"/>
    <tableColumn id="10366" xr3:uid="{B9320DF1-3916-4E9C-B346-3DEE63582393}" name="Column10347"/>
    <tableColumn id="10367" xr3:uid="{23B3A3A8-009B-47BB-B6A5-6DF420172374}" name="Column10348"/>
    <tableColumn id="10368" xr3:uid="{AC2D1F37-8D35-46F3-A727-E60B3F43819D}" name="Column10349"/>
    <tableColumn id="10369" xr3:uid="{EB2D6536-0A11-4635-B861-6FFBFC6F28B7}" name="Column10350"/>
    <tableColumn id="10370" xr3:uid="{CDAF2733-1965-42B4-A694-9B35BA1AF109}" name="Column10351"/>
    <tableColumn id="10371" xr3:uid="{9C445174-80B4-4460-A813-83806AC293FC}" name="Column10352"/>
    <tableColumn id="10372" xr3:uid="{6BE94369-0F22-4BD2-BB1F-2A3562A2AC34}" name="Column10353"/>
    <tableColumn id="10373" xr3:uid="{F445AD86-6D44-47FE-85C4-9F922F6D0E6F}" name="Column10354"/>
    <tableColumn id="10374" xr3:uid="{E27E8AD1-00E7-49EB-AEED-E9FAE7E74D68}" name="Column10355"/>
    <tableColumn id="10375" xr3:uid="{96A379DB-8A66-4C3D-97C5-154A96675EDD}" name="Column10356"/>
    <tableColumn id="10376" xr3:uid="{BC1EBADC-E4A9-4658-B739-69876E2C65A0}" name="Column10357"/>
    <tableColumn id="10377" xr3:uid="{C094A818-C19F-4F0E-AB78-E23FAEA4F999}" name="Column10358"/>
    <tableColumn id="10378" xr3:uid="{E5C3C053-54D2-433A-BABA-E9F39023B9C6}" name="Column10359"/>
    <tableColumn id="10379" xr3:uid="{DC3BE363-DE50-47F9-909A-90E59A59CB3F}" name="Column10360"/>
    <tableColumn id="10380" xr3:uid="{C56FB780-4BCB-403E-BA2D-C18F3106E4C7}" name="Column10361"/>
    <tableColumn id="10381" xr3:uid="{EE30794D-E21D-4423-A186-FF48FAC27DC8}" name="Column10362"/>
    <tableColumn id="10382" xr3:uid="{2DDB7610-F579-4A6A-90AD-440DA354B462}" name="Column10363"/>
    <tableColumn id="10383" xr3:uid="{89849509-8C49-4F10-AC2C-DC25341A4E7D}" name="Column10364"/>
    <tableColumn id="10384" xr3:uid="{284AFC73-AADE-4FAD-ADB7-D286C6DAFF3E}" name="Column10365"/>
    <tableColumn id="10385" xr3:uid="{152B06D8-4895-46F0-B0AC-FCC618940551}" name="Column10366"/>
    <tableColumn id="10386" xr3:uid="{F16D1361-AA76-4086-968C-9F264843AEA1}" name="Column10367"/>
    <tableColumn id="10387" xr3:uid="{5A9D80AE-F2E7-419D-B2C0-CFF7452A8862}" name="Column10368"/>
    <tableColumn id="10388" xr3:uid="{77537397-4CA2-4834-AF96-29A027A5F149}" name="Column10369"/>
    <tableColumn id="10389" xr3:uid="{ABD37DDC-D3F3-46DA-8B73-BD62D3E7412D}" name="Column10370"/>
    <tableColumn id="10390" xr3:uid="{726CE43B-3EF5-4537-A08F-1AB7FFFB21D5}" name="Column10371"/>
    <tableColumn id="10391" xr3:uid="{CF69E315-A8E3-41B3-8E3A-5E32875D329A}" name="Column10372"/>
    <tableColumn id="10392" xr3:uid="{A6099950-4949-4737-8E73-EC91E0D4B83D}" name="Column10373"/>
    <tableColumn id="10393" xr3:uid="{BA0EF699-AF3C-4C80-8C0C-22DC6407A802}" name="Column10374"/>
    <tableColumn id="10394" xr3:uid="{F905DA7B-CA87-42ED-9EF4-A4D6446AA647}" name="Column10375"/>
    <tableColumn id="10395" xr3:uid="{0D794CEE-DB87-4CC0-B7BA-D77D4730A168}" name="Column10376"/>
    <tableColumn id="10396" xr3:uid="{0D7985EB-104C-4E96-8D27-9EA2C3B7A61C}" name="Column10377"/>
    <tableColumn id="10397" xr3:uid="{B9C11831-EB0C-4CDD-AC59-54E7A9484593}" name="Column10378"/>
    <tableColumn id="10398" xr3:uid="{E989A11D-B53E-46A1-B956-E085ED7EC7BB}" name="Column10379"/>
    <tableColumn id="10399" xr3:uid="{474A4B70-FDFE-419C-8408-6B53A9CCB139}" name="Column10380"/>
    <tableColumn id="10400" xr3:uid="{49F3880D-0568-4183-98A3-6BD0C0A85467}" name="Column10381"/>
    <tableColumn id="10401" xr3:uid="{687FCAF9-EBEB-4AD2-B252-8ED60340294C}" name="Column10382"/>
    <tableColumn id="10402" xr3:uid="{05E9E7E8-E026-4F33-A3F1-1C709288DFAC}" name="Column10383"/>
    <tableColumn id="10403" xr3:uid="{14D89963-9AB2-4BC5-B0C5-CA99BC17200D}" name="Column10384"/>
    <tableColumn id="10404" xr3:uid="{24C9D94C-428A-435A-B3D7-F513EE446E4E}" name="Column10385"/>
    <tableColumn id="10405" xr3:uid="{0F1CFF73-2566-43F4-876A-330D92592390}" name="Column10386"/>
    <tableColumn id="10406" xr3:uid="{41998033-4373-4A60-B3A2-61DB951EB7E9}" name="Column10387"/>
    <tableColumn id="10407" xr3:uid="{4827A022-867B-4422-A0C4-0DB0F40A35F1}" name="Column10388"/>
    <tableColumn id="10408" xr3:uid="{FBA433CB-98A5-4AF6-803C-3DFD4C8F41FE}" name="Column10389"/>
    <tableColumn id="10409" xr3:uid="{77ADB6D1-5034-4835-B204-EF263E5B0BDB}" name="Column10390"/>
    <tableColumn id="10410" xr3:uid="{D03DF691-DC47-4262-9D85-99D037579B93}" name="Column10391"/>
    <tableColumn id="10411" xr3:uid="{42B88088-536A-486D-B809-5AA8D68EF0C2}" name="Column10392"/>
    <tableColumn id="10412" xr3:uid="{6DCCDCD2-EF85-49E1-93F7-293BB8A9664A}" name="Column10393"/>
    <tableColumn id="10413" xr3:uid="{C48683FF-E182-48EC-AFB9-5862DB20ABFD}" name="Column10394"/>
    <tableColumn id="10414" xr3:uid="{D070A0CB-2FF5-4E5C-ADF6-8C9367F3C10E}" name="Column10395"/>
    <tableColumn id="10415" xr3:uid="{3A4ED147-6CB6-479C-B262-31B1231E9CEA}" name="Column10396"/>
    <tableColumn id="10416" xr3:uid="{D5FD6658-F733-470B-8952-6C33179B0A00}" name="Column10397"/>
    <tableColumn id="10417" xr3:uid="{A926F499-281D-40EC-9674-58B05A0A4E2C}" name="Column10398"/>
    <tableColumn id="10418" xr3:uid="{BF7C3047-F0D9-4012-9D48-1E33D32F68D4}" name="Column10399"/>
    <tableColumn id="10419" xr3:uid="{35AEB56E-459B-4F9E-81B9-70463FA6EF8B}" name="Column10400"/>
    <tableColumn id="10420" xr3:uid="{92BA56F7-0677-4C08-A3D3-665ACCECBCBC}" name="Column10401"/>
    <tableColumn id="10421" xr3:uid="{64A0C1E8-097D-4B09-A410-A7FC44AEBD41}" name="Column10402"/>
    <tableColumn id="10422" xr3:uid="{3DDF0CB6-FC51-4863-9449-18EAF836912B}" name="Column10403"/>
    <tableColumn id="10423" xr3:uid="{95A2A750-81A8-478B-B70A-59139E30222A}" name="Column10404"/>
    <tableColumn id="10424" xr3:uid="{0D73DE00-BE47-49B2-9872-8420079D1163}" name="Column10405"/>
    <tableColumn id="10425" xr3:uid="{2AE6DA24-4463-4714-9D69-CC2DF394E839}" name="Column10406"/>
    <tableColumn id="10426" xr3:uid="{54D91894-2882-4090-9A78-BF4ACAB33F7B}" name="Column10407"/>
    <tableColumn id="10427" xr3:uid="{A1FB936D-E939-41D9-9147-5585621C3F15}" name="Column10408"/>
    <tableColumn id="10428" xr3:uid="{1ECD3BA5-4986-4FBA-901C-EE9AD69C3A58}" name="Column10409"/>
    <tableColumn id="10429" xr3:uid="{66E4C432-5AAF-4E72-AAB6-5148BCC491DE}" name="Column10410"/>
    <tableColumn id="10430" xr3:uid="{A3355AF6-4346-42FC-8D3D-87F410C8EC59}" name="Column10411"/>
    <tableColumn id="10431" xr3:uid="{BABEDCD3-CEAE-4C68-A028-63FE65540AFB}" name="Column10412"/>
    <tableColumn id="10432" xr3:uid="{A0F64532-9C05-4E14-9BF8-BEA1097BF472}" name="Column10413"/>
    <tableColumn id="10433" xr3:uid="{0A737068-5B20-4F66-A8F7-C9F5E88E0ABB}" name="Column10414"/>
    <tableColumn id="10434" xr3:uid="{C0F93FF7-8248-4902-B696-B6D51FCFD568}" name="Column10415"/>
    <tableColumn id="10435" xr3:uid="{2789C798-3D23-4F79-923D-3CEB2FE0D5D6}" name="Column10416"/>
    <tableColumn id="10436" xr3:uid="{4D30ABCB-20E6-4567-8F1E-FBF4949F3626}" name="Column10417"/>
    <tableColumn id="10437" xr3:uid="{860C2665-A3A0-44E7-A8E3-BD5830E45233}" name="Column10418"/>
    <tableColumn id="10438" xr3:uid="{93CBFE02-2023-4F91-A8CB-6F2E3A157C40}" name="Column10419"/>
    <tableColumn id="10439" xr3:uid="{88F65E19-7772-4F69-AC04-1199ECB61871}" name="Column10420"/>
    <tableColumn id="10440" xr3:uid="{F63549DC-8F3C-479C-A377-2F00FBF73E0E}" name="Column10421"/>
    <tableColumn id="10441" xr3:uid="{8C4AE5FB-0ED3-4187-91A1-C11090BB976A}" name="Column10422"/>
    <tableColumn id="10442" xr3:uid="{0B5156B3-58DD-405C-90BC-F6B503950230}" name="Column10423"/>
    <tableColumn id="10443" xr3:uid="{F4CA4E4E-879F-42DA-B98A-319F5587FD00}" name="Column10424"/>
    <tableColumn id="10444" xr3:uid="{8C1DA26C-938F-4FDB-A2FE-3BA644403C2C}" name="Column10425"/>
    <tableColumn id="10445" xr3:uid="{0D0DB05C-02E1-4AE9-AD56-A4559119554F}" name="Column10426"/>
    <tableColumn id="10446" xr3:uid="{334A285C-5459-4843-99DD-AE46653D737D}" name="Column10427"/>
    <tableColumn id="10447" xr3:uid="{8DE32C40-1542-469E-90BF-23A2BE228831}" name="Column10428"/>
    <tableColumn id="10448" xr3:uid="{86DC1CA6-F7C3-4C8E-90E2-87F880CA3789}" name="Column10429"/>
    <tableColumn id="10449" xr3:uid="{38D742D4-7DA2-4CB3-9F0B-0F841E23410D}" name="Column10430"/>
    <tableColumn id="10450" xr3:uid="{6DFE8A52-47C9-41CF-BBFC-82A378006BDD}" name="Column10431"/>
    <tableColumn id="10451" xr3:uid="{7A25A058-09D6-4317-9A15-1346B74FB523}" name="Column10432"/>
    <tableColumn id="10452" xr3:uid="{CA2D493F-A870-4015-B0A9-6AD4CC56D1B8}" name="Column10433"/>
    <tableColumn id="10453" xr3:uid="{51491C0E-6158-4726-AEBC-FCC3C793D8AF}" name="Column10434"/>
    <tableColumn id="10454" xr3:uid="{48EC42E1-ECBD-4373-B8FC-AA9E547F437F}" name="Column10435"/>
    <tableColumn id="10455" xr3:uid="{4909A785-D3B8-439F-90D6-06FF27FFD2FE}" name="Column10436"/>
    <tableColumn id="10456" xr3:uid="{D923F4E9-1FFF-45B2-A4C2-3C139B230F51}" name="Column10437"/>
    <tableColumn id="10457" xr3:uid="{5530DF96-7FF0-4255-98B6-B46321F27267}" name="Column10438"/>
    <tableColumn id="10458" xr3:uid="{F34EF6A3-CF95-417E-94FB-D73009605D0B}" name="Column10439"/>
    <tableColumn id="10459" xr3:uid="{219B042F-41C1-4070-88CD-4EE8D1DDF918}" name="Column10440"/>
    <tableColumn id="10460" xr3:uid="{AAD4EA55-3DEA-42BE-B17A-591A4DF8B3AD}" name="Column10441"/>
    <tableColumn id="10461" xr3:uid="{32FA7220-EFC9-4970-B3F8-014B3FECF649}" name="Column10442"/>
    <tableColumn id="10462" xr3:uid="{28EFE189-A384-41B8-B04D-FF6E5807A44E}" name="Column10443"/>
    <tableColumn id="10463" xr3:uid="{F01C79EC-B9E9-4323-A8FB-A971BA831E99}" name="Column10444"/>
    <tableColumn id="10464" xr3:uid="{350381DE-ECC9-4166-9151-FC29559C7382}" name="Column10445"/>
    <tableColumn id="10465" xr3:uid="{882DD678-A637-4D8A-80E9-6465E63F46C8}" name="Column10446"/>
    <tableColumn id="10466" xr3:uid="{44AB2EA0-1145-426F-93BA-99E6DC94F036}" name="Column10447"/>
    <tableColumn id="10467" xr3:uid="{3428699B-5D6A-4E80-893D-B504FA99D84F}" name="Column10448"/>
    <tableColumn id="10468" xr3:uid="{8F0CCBC2-E710-4544-A63F-0D59A9B54F5C}" name="Column10449"/>
    <tableColumn id="10469" xr3:uid="{79F187E2-5184-48E8-A1F4-8E7080D80FE3}" name="Column10450"/>
    <tableColumn id="10470" xr3:uid="{7B896B42-F45B-4322-8F8A-C560014929E2}" name="Column10451"/>
    <tableColumn id="10471" xr3:uid="{BAE819BD-FE9C-4C60-9E7F-A45E8ADAC5E9}" name="Column10452"/>
    <tableColumn id="10472" xr3:uid="{9E930D2D-8BDE-408E-922D-8E11C4CE7817}" name="Column10453"/>
    <tableColumn id="10473" xr3:uid="{5458AC8E-6FA9-4300-96AD-935BD6185216}" name="Column10454"/>
    <tableColumn id="10474" xr3:uid="{B223A865-BC16-482A-A208-ADB5FD483D9F}" name="Column10455"/>
    <tableColumn id="10475" xr3:uid="{DD4E4E11-72BD-44C1-81B1-329AB8695C5D}" name="Column10456"/>
    <tableColumn id="10476" xr3:uid="{957D367C-304A-4555-82E8-E583B12BF118}" name="Column10457"/>
    <tableColumn id="10477" xr3:uid="{0D3C81DA-5B73-424C-9B1A-BE05C4E6AFBA}" name="Column10458"/>
    <tableColumn id="10478" xr3:uid="{6B63A3F2-B315-43C3-98B2-4F039AF601BF}" name="Column10459"/>
    <tableColumn id="10479" xr3:uid="{2F587867-584F-4AA4-92D5-404BEC45EDA6}" name="Column10460"/>
    <tableColumn id="10480" xr3:uid="{1F886D8A-60E6-4A0A-89D9-4A92B55BAB53}" name="Column10461"/>
    <tableColumn id="10481" xr3:uid="{C87B0D36-3C22-46EA-BA27-EBB24BD56BEF}" name="Column10462"/>
    <tableColumn id="10482" xr3:uid="{45991E4B-5C08-4DB4-AE18-18F78BC5EE5B}" name="Column10463"/>
    <tableColumn id="10483" xr3:uid="{3F55278C-9581-4266-9337-BAEEC94E0796}" name="Column10464"/>
    <tableColumn id="10484" xr3:uid="{843137DF-1463-4BAA-B729-97D5687E8866}" name="Column10465"/>
    <tableColumn id="10485" xr3:uid="{1033CD13-873F-4072-BFD5-9140B21D35A7}" name="Column10466"/>
    <tableColumn id="10486" xr3:uid="{5A505B16-D79F-47C6-BF4F-0385C0DC67BF}" name="Column10467"/>
    <tableColumn id="10487" xr3:uid="{9E27A315-2B12-4EF7-AD73-681A25ED3A90}" name="Column10468"/>
    <tableColumn id="10488" xr3:uid="{8144D923-E0A6-4ED3-BAA3-1BB085A66B3C}" name="Column10469"/>
    <tableColumn id="10489" xr3:uid="{1F9EA82F-DF74-4017-9C8C-56E922D11E9B}" name="Column10470"/>
    <tableColumn id="10490" xr3:uid="{2F64EBE4-45D3-4640-B273-A50D23C6CC4F}" name="Column10471"/>
    <tableColumn id="10491" xr3:uid="{4F7B5498-2471-4683-BF7B-10C9A95C2A63}" name="Column10472"/>
    <tableColumn id="10492" xr3:uid="{964C29A7-38E1-470E-A1CE-E85589D8706D}" name="Column10473"/>
    <tableColumn id="10493" xr3:uid="{5F746C66-C29A-430F-A1A8-8DFE2D61D6A6}" name="Column10474"/>
    <tableColumn id="10494" xr3:uid="{6EBB8C90-F6CA-4C01-8CE9-84E1F61C22CB}" name="Column10475"/>
    <tableColumn id="10495" xr3:uid="{C5374C2C-96A6-43A8-B9E8-8C595C34ADCB}" name="Column10476"/>
    <tableColumn id="10496" xr3:uid="{72F0894B-3BCC-4C1A-BC79-CE54E62B4C0F}" name="Column10477"/>
    <tableColumn id="10497" xr3:uid="{0E13649A-7DB2-46E6-A230-29662174C8F4}" name="Column10478"/>
    <tableColumn id="10498" xr3:uid="{A0C922A0-6A7C-42E3-BFA5-F4A8A15C13E1}" name="Column10479"/>
    <tableColumn id="10499" xr3:uid="{09E2C891-1FE0-41D1-8205-DC0B40782B97}" name="Column10480"/>
    <tableColumn id="10500" xr3:uid="{E46DDD00-080C-4471-A170-E8E24257C106}" name="Column10481"/>
    <tableColumn id="10501" xr3:uid="{94D6D9FB-9B61-49CC-B85C-05857AE3F3BC}" name="Column10482"/>
    <tableColumn id="10502" xr3:uid="{EF604173-B083-42F5-B31B-0313D8131542}" name="Column10483"/>
    <tableColumn id="10503" xr3:uid="{0E1CD195-8E1D-4ADF-AA70-80F760C6FB52}" name="Column10484"/>
    <tableColumn id="10504" xr3:uid="{34DB0881-C71C-4813-B66E-E1C49FC9F027}" name="Column10485"/>
    <tableColumn id="10505" xr3:uid="{DF315BA1-1A1F-4606-A550-6E03674444C9}" name="Column10486"/>
    <tableColumn id="10506" xr3:uid="{16A5035E-B931-4999-AAD8-500068C72D83}" name="Column10487"/>
    <tableColumn id="10507" xr3:uid="{397B8D3B-AE7F-43E0-84AC-899E1EEB374C}" name="Column10488"/>
    <tableColumn id="10508" xr3:uid="{9576080E-0614-4F26-97FA-4409FAB001DD}" name="Column10489"/>
    <tableColumn id="10509" xr3:uid="{E536FE16-EA85-4AA6-8629-40E4CF9BF869}" name="Column10490"/>
    <tableColumn id="10510" xr3:uid="{86809760-8179-4015-B1BB-5925AF628BD9}" name="Column10491"/>
    <tableColumn id="10511" xr3:uid="{38CB9A31-A422-4B87-B542-FF3B71F69D5A}" name="Column10492"/>
    <tableColumn id="10512" xr3:uid="{8429E601-623F-425C-A8A6-6DF98322B41C}" name="Column10493"/>
    <tableColumn id="10513" xr3:uid="{0E1CD14D-3966-483C-B850-D7AEBBF653B2}" name="Column10494"/>
    <tableColumn id="10514" xr3:uid="{F084D4D7-AA34-4100-B6F5-8578AFDD360F}" name="Column10495"/>
    <tableColumn id="10515" xr3:uid="{46E28748-734A-4D5A-A32C-6CDDD3DAD9CC}" name="Column10496"/>
    <tableColumn id="10516" xr3:uid="{76ADF4A5-63CF-48EE-BD7A-0C63375CBA29}" name="Column10497"/>
    <tableColumn id="10517" xr3:uid="{77398E4B-8D4E-43BD-B679-8B6618C588A2}" name="Column10498"/>
    <tableColumn id="10518" xr3:uid="{6100D5B3-B8B5-43E9-B3B6-15C0AFF031CF}" name="Column10499"/>
    <tableColumn id="10519" xr3:uid="{930B2743-28A3-4151-A878-311B26749E74}" name="Column10500"/>
    <tableColumn id="10520" xr3:uid="{CD8711A6-CDC5-4DF2-B98E-27C816DA35DD}" name="Column10501"/>
    <tableColumn id="10521" xr3:uid="{945479B5-2227-4F41-8E05-D0CC578B3CC8}" name="Column10502"/>
    <tableColumn id="10522" xr3:uid="{3098921C-8236-4E40-BC72-357B9D6DAE39}" name="Column10503"/>
    <tableColumn id="10523" xr3:uid="{05594022-014E-44B4-9172-39F74C7A5C5B}" name="Column10504"/>
    <tableColumn id="10524" xr3:uid="{E811748D-9A23-436F-ADD1-D1BC023B51EA}" name="Column10505"/>
    <tableColumn id="10525" xr3:uid="{5211B806-3669-435F-9695-CB7C1D0C85B7}" name="Column10506"/>
    <tableColumn id="10526" xr3:uid="{EF93F01D-41A2-4EFA-A72E-3746D54E48B0}" name="Column10507"/>
    <tableColumn id="10527" xr3:uid="{2EE9A167-1179-40D2-85DE-88E900CBD237}" name="Column10508"/>
    <tableColumn id="10528" xr3:uid="{C03E1DA3-8619-410E-BE64-52DE581ED988}" name="Column10509"/>
    <tableColumn id="10529" xr3:uid="{4B625A11-EDD5-4E98-8436-107951E4CB21}" name="Column10510"/>
    <tableColumn id="10530" xr3:uid="{7C1F582E-798C-41CC-B278-154C0F0B8429}" name="Column10511"/>
    <tableColumn id="10531" xr3:uid="{797A955B-20E3-401F-B5D5-B1B35261A594}" name="Column10512"/>
    <tableColumn id="10532" xr3:uid="{2C01E146-B582-491E-B211-1C41CE30DD3E}" name="Column10513"/>
    <tableColumn id="10533" xr3:uid="{AA9655B8-8A76-4DAF-84EE-660AE10D2B2F}" name="Column10514"/>
    <tableColumn id="10534" xr3:uid="{7A607B47-10AD-4B1B-A9EF-7A62CEF0A325}" name="Column10515"/>
    <tableColumn id="10535" xr3:uid="{091B84BE-5CDE-41D9-BAB6-79F4154D4E8A}" name="Column10516"/>
    <tableColumn id="10536" xr3:uid="{19782981-2252-4E77-A027-C4227EAFCDED}" name="Column10517"/>
    <tableColumn id="10537" xr3:uid="{6918D2B9-F5FB-4D4E-B122-1E92C5248984}" name="Column10518"/>
    <tableColumn id="10538" xr3:uid="{1A589CEB-A112-4E15-A4D9-4DD40BF33267}" name="Column10519"/>
    <tableColumn id="10539" xr3:uid="{8ED0EF1E-EF83-4BFF-B123-6017CC3F3550}" name="Column10520"/>
    <tableColumn id="10540" xr3:uid="{B6695C85-7298-43DB-93AB-00F226ECD47E}" name="Column10521"/>
    <tableColumn id="10541" xr3:uid="{DC00CE5E-26C4-4860-8957-64C535072DFD}" name="Column10522"/>
    <tableColumn id="10542" xr3:uid="{49DA755F-1CD3-464C-BDC8-8E88019E1A29}" name="Column10523"/>
    <tableColumn id="10543" xr3:uid="{5AF18BE3-1644-41F6-96B6-D2ACEB62E9C0}" name="Column10524"/>
    <tableColumn id="10544" xr3:uid="{71F2CBF8-8029-4191-8233-7AF9DE37FADF}" name="Column10525"/>
    <tableColumn id="10545" xr3:uid="{9F917F08-00C9-4976-B72D-FADE16239488}" name="Column10526"/>
    <tableColumn id="10546" xr3:uid="{2FEB08C3-C456-4CB7-A6F5-149B47925F6A}" name="Column10527"/>
    <tableColumn id="10547" xr3:uid="{14A43F77-4BE7-4283-86CC-9BE88A695D08}" name="Column10528"/>
    <tableColumn id="10548" xr3:uid="{F8E2787A-5104-43CA-936E-AD35CA9B62FF}" name="Column10529"/>
    <tableColumn id="10549" xr3:uid="{37357458-81B3-4A88-A40D-0D4EB9902F79}" name="Column10530"/>
    <tableColumn id="10550" xr3:uid="{C072C9D9-00D2-46A2-B9BC-16B763D234DD}" name="Column10531"/>
    <tableColumn id="10551" xr3:uid="{DE3BC9C1-F4B5-4BED-A54A-FF5725648070}" name="Column10532"/>
    <tableColumn id="10552" xr3:uid="{DD2E28F4-016E-4170-B2EE-3DFCDEDB0913}" name="Column10533"/>
    <tableColumn id="10553" xr3:uid="{CB62966F-D3B2-4E79-B51B-D58EC0788774}" name="Column10534"/>
    <tableColumn id="10554" xr3:uid="{721976FE-3434-4D8C-96AB-3AF6CE4539F0}" name="Column10535"/>
    <tableColumn id="10555" xr3:uid="{F240131D-1B9E-4008-9EB0-6B677016F100}" name="Column10536"/>
    <tableColumn id="10556" xr3:uid="{030E28EC-8C75-43C4-A5E6-AE9EB08BA16B}" name="Column10537"/>
    <tableColumn id="10557" xr3:uid="{B6F253EA-2006-45AC-96D7-2AB3DF8F4D9F}" name="Column10538"/>
    <tableColumn id="10558" xr3:uid="{9D038959-9D00-47DF-B948-6BC2433372C2}" name="Column10539"/>
    <tableColumn id="10559" xr3:uid="{CE468794-F7AF-4324-820D-28316ABB933D}" name="Column10540"/>
    <tableColumn id="10560" xr3:uid="{430C6E14-AF7E-4DE2-84EE-0031FF28A166}" name="Column10541"/>
    <tableColumn id="10561" xr3:uid="{9EFBC780-DABA-457E-9266-51019E0B4E84}" name="Column10542"/>
    <tableColumn id="10562" xr3:uid="{010BF755-C8D8-4B3C-92B5-03B52CBCD760}" name="Column10543"/>
    <tableColumn id="10563" xr3:uid="{0CF25226-FBE6-47AD-A45C-F843D520C6B8}" name="Column10544"/>
    <tableColumn id="10564" xr3:uid="{0A3F7F96-0E12-4695-99DE-1B4F640B50FC}" name="Column10545"/>
    <tableColumn id="10565" xr3:uid="{3D270686-1FAE-4B87-98C0-A246C09FE95D}" name="Column10546"/>
    <tableColumn id="10566" xr3:uid="{3DCB9F90-E861-4E07-8E3A-9E42E762CB77}" name="Column10547"/>
    <tableColumn id="10567" xr3:uid="{CCBC5B58-C954-48CB-A42C-4A8D13E878D9}" name="Column10548"/>
    <tableColumn id="10568" xr3:uid="{34F9E9FC-D620-46E2-A9B1-BDD97495561A}" name="Column10549"/>
    <tableColumn id="10569" xr3:uid="{600F8965-9C4F-40BB-941A-7691EB0201C3}" name="Column10550"/>
    <tableColumn id="10570" xr3:uid="{7E1B8D5F-AE11-40B4-BD65-1706D1394311}" name="Column10551"/>
    <tableColumn id="10571" xr3:uid="{A000B8FA-56E8-46E4-A8B6-EB7FCA6C6CD2}" name="Column10552"/>
    <tableColumn id="10572" xr3:uid="{92713B31-EF03-4A2D-A7E5-31A84C0D6785}" name="Column10553"/>
    <tableColumn id="10573" xr3:uid="{DCCE91ED-4E93-4778-853C-DEF4245774AA}" name="Column10554"/>
    <tableColumn id="10574" xr3:uid="{F4D01D87-D377-4C88-A7E5-A0F6FF8FF131}" name="Column10555"/>
    <tableColumn id="10575" xr3:uid="{66555BA5-4D4A-4D06-AB3C-A5A57194B0A3}" name="Column10556"/>
    <tableColumn id="10576" xr3:uid="{430A9EB5-F615-41EC-B7D8-E0492A2BA799}" name="Column10557"/>
    <tableColumn id="10577" xr3:uid="{F081E04E-6CA1-460B-BA72-1C72D080B420}" name="Column10558"/>
    <tableColumn id="10578" xr3:uid="{244D5D25-A634-470A-B0E1-055EF8A68EE8}" name="Column10559"/>
    <tableColumn id="10579" xr3:uid="{5880856C-13BC-4093-BF5D-44812AD691C4}" name="Column10560"/>
    <tableColumn id="10580" xr3:uid="{D4AB59D5-66A0-473F-83A0-F66EC67102E9}" name="Column10561"/>
    <tableColumn id="10581" xr3:uid="{220B69E5-9A3A-41C7-87EC-8FD383D1551D}" name="Column10562"/>
    <tableColumn id="10582" xr3:uid="{4095251D-84FF-42E5-B9E3-DA96725CFD7A}" name="Column10563"/>
    <tableColumn id="10583" xr3:uid="{8A0783B1-5B39-4220-91DE-6E11AD9A94F3}" name="Column10564"/>
    <tableColumn id="10584" xr3:uid="{D1607F91-D762-4848-840F-483059EFE7AB}" name="Column10565"/>
    <tableColumn id="10585" xr3:uid="{3DDB3A7D-EE87-4A16-9393-E241212D0CC2}" name="Column10566"/>
    <tableColumn id="10586" xr3:uid="{77F2C6EF-5651-4484-80E6-2EAE0F14FBEA}" name="Column10567"/>
    <tableColumn id="10587" xr3:uid="{4F7A155E-B4A7-493F-8553-0EFC268A1082}" name="Column10568"/>
    <tableColumn id="10588" xr3:uid="{250A5CEC-CDC9-4C3F-895C-149631143953}" name="Column10569"/>
    <tableColumn id="10589" xr3:uid="{B5587DA2-6082-4318-8334-D86B083A16A4}" name="Column10570"/>
    <tableColumn id="10590" xr3:uid="{AB14DDE9-506D-4917-A3FB-F44F8EEB79AF}" name="Column10571"/>
    <tableColumn id="10591" xr3:uid="{61A95569-DD8A-4AAF-BC5F-B3C2E1930F22}" name="Column10572"/>
    <tableColumn id="10592" xr3:uid="{E0F2B7C6-5D9A-434B-BE90-36598353FB2F}" name="Column10573"/>
    <tableColumn id="10593" xr3:uid="{9E1A0C26-D25A-4288-808E-6B8401322C5A}" name="Column10574"/>
    <tableColumn id="10594" xr3:uid="{7325003E-D6B4-406B-9729-5ABC5864F8E3}" name="Column10575"/>
    <tableColumn id="10595" xr3:uid="{31498B6E-9FE9-4973-81D2-FBAFC75A59C2}" name="Column10576"/>
    <tableColumn id="10596" xr3:uid="{75CF8E36-385A-4536-929B-FEF395D95A4D}" name="Column10577"/>
    <tableColumn id="10597" xr3:uid="{0CF23BD1-00AE-4A4F-A2D1-746547BF1643}" name="Column10578"/>
    <tableColumn id="10598" xr3:uid="{3BC5A93C-DE83-485E-A740-20B824B93822}" name="Column10579"/>
    <tableColumn id="10599" xr3:uid="{80A6AC12-951A-41B3-9B0A-5604F926A9FC}" name="Column10580"/>
    <tableColumn id="10600" xr3:uid="{093792F7-3C0E-43AB-9BCC-6AA930558D76}" name="Column10581"/>
    <tableColumn id="10601" xr3:uid="{14335E4A-450B-46D6-844A-1887EFBDE19E}" name="Column10582"/>
    <tableColumn id="10602" xr3:uid="{3DB53A3F-B6C6-4606-B56F-59F6E34C5441}" name="Column10583"/>
    <tableColumn id="10603" xr3:uid="{8B4EF48C-9BBE-4458-98E8-8EEA300F7ED2}" name="Column10584"/>
    <tableColumn id="10604" xr3:uid="{B5E4426E-92F1-4958-A97B-30F47FB9661D}" name="Column10585"/>
    <tableColumn id="10605" xr3:uid="{8E6808C8-D5E0-409A-BECA-6C4820EB47E7}" name="Column10586"/>
    <tableColumn id="10606" xr3:uid="{A9D99ECF-FACF-4F9A-8D3B-247418C2C044}" name="Column10587"/>
    <tableColumn id="10607" xr3:uid="{5FC16645-DCD2-4AE8-9D7F-DAE6A062BCD9}" name="Column10588"/>
    <tableColumn id="10608" xr3:uid="{06AD2794-CD57-4441-894B-A3DE13D55D02}" name="Column10589"/>
    <tableColumn id="10609" xr3:uid="{3589FC35-0DFE-4966-B3A1-40484CDFE653}" name="Column10590"/>
    <tableColumn id="10610" xr3:uid="{508309EF-1A88-4445-ADD7-CAFF56C53E2D}" name="Column10591"/>
    <tableColumn id="10611" xr3:uid="{77CB6B50-2DD5-49C4-88E9-C19896FF42E9}" name="Column10592"/>
    <tableColumn id="10612" xr3:uid="{4C4D3253-C466-4A5C-9F1E-1243D9992B2F}" name="Column10593"/>
    <tableColumn id="10613" xr3:uid="{B70EDBB7-4F13-4599-A987-D231414BDAC4}" name="Column10594"/>
    <tableColumn id="10614" xr3:uid="{14434819-14A3-4A2F-8D09-5A7AA9F5A931}" name="Column10595"/>
    <tableColumn id="10615" xr3:uid="{A0DCB62C-F130-4991-980D-4E20CDD9B0E0}" name="Column10596"/>
    <tableColumn id="10616" xr3:uid="{AD30E9D9-7B5C-4DF6-88C4-7D349371A10F}" name="Column10597"/>
    <tableColumn id="10617" xr3:uid="{7B1C19BB-80C5-4DBB-A00C-C64721FCA0AF}" name="Column10598"/>
    <tableColumn id="10618" xr3:uid="{F0D549A7-E11F-447E-8646-CAD0CA63B83B}" name="Column10599"/>
    <tableColumn id="10619" xr3:uid="{11184025-E7F7-4283-AA05-9D0426B8BF65}" name="Column10600"/>
    <tableColumn id="10620" xr3:uid="{B0E74201-768D-43FB-A236-513CAB97F8A4}" name="Column10601"/>
    <tableColumn id="10621" xr3:uid="{B5056E5F-0E7F-4EA8-8883-4321CAC9A9EF}" name="Column10602"/>
    <tableColumn id="10622" xr3:uid="{DFB4FB0A-64C9-495A-8456-3D1196A3F01C}" name="Column10603"/>
    <tableColumn id="10623" xr3:uid="{588ABBCE-E36C-4852-9C77-5D3096FEAE9B}" name="Column10604"/>
    <tableColumn id="10624" xr3:uid="{2D86FF4F-75C4-4187-8217-83D6042DB7B0}" name="Column10605"/>
    <tableColumn id="10625" xr3:uid="{B33120EB-8365-4C4D-B7F3-280809FDE7E7}" name="Column10606"/>
    <tableColumn id="10626" xr3:uid="{F959FEA1-F3BE-4A0B-B0EE-3718599CB564}" name="Column10607"/>
    <tableColumn id="10627" xr3:uid="{C7ADDB8F-BD67-4EAD-B1D3-0C2726743B83}" name="Column10608"/>
    <tableColumn id="10628" xr3:uid="{5716EBEB-022B-4AC4-9424-61E58183AF48}" name="Column10609"/>
    <tableColumn id="10629" xr3:uid="{4632F611-AD37-43FF-BABD-FF2007C1D985}" name="Column10610"/>
    <tableColumn id="10630" xr3:uid="{0F426E45-BF46-4307-A41A-FF6499AE812F}" name="Column10611"/>
    <tableColumn id="10631" xr3:uid="{FC6D779E-1280-4C36-8385-09CA07C577AA}" name="Column10612"/>
    <tableColumn id="10632" xr3:uid="{382DB7DD-977E-4439-BBCF-E18E60854A86}" name="Column10613"/>
    <tableColumn id="10633" xr3:uid="{B823CD55-1708-461F-B69C-68B22DBD4069}" name="Column10614"/>
    <tableColumn id="10634" xr3:uid="{A644B68B-FB87-4DF1-A92D-B7FB6FBB781B}" name="Column10615"/>
    <tableColumn id="10635" xr3:uid="{D912202D-0851-4A13-87BD-5EEE66875D52}" name="Column10616"/>
    <tableColumn id="10636" xr3:uid="{D4FE7C51-5D98-4AF9-BCA6-4F6ED518B2B0}" name="Column10617"/>
    <tableColumn id="10637" xr3:uid="{BFF70D32-5942-44BC-A100-AD483AC93167}" name="Column10618"/>
    <tableColumn id="10638" xr3:uid="{43DD9A4C-8B8A-4E89-9D5E-C385B30DA3E8}" name="Column10619"/>
    <tableColumn id="10639" xr3:uid="{D1C6329A-F2F7-468A-933D-74BEFBEFE35B}" name="Column10620"/>
    <tableColumn id="10640" xr3:uid="{3C4DB49F-24E8-44A5-B62C-4C33828547B7}" name="Column10621"/>
    <tableColumn id="10641" xr3:uid="{7D6330E4-2620-4560-B73E-5F647D9E41A3}" name="Column10622"/>
    <tableColumn id="10642" xr3:uid="{125C1C1C-6CB5-4AFC-AD20-77CCCA8F8CBC}" name="Column10623"/>
    <tableColumn id="10643" xr3:uid="{1A1651BC-F0B9-4B2D-BF1E-36F6ACED7EFE}" name="Column10624"/>
    <tableColumn id="10644" xr3:uid="{1A28B85B-BFD6-439F-B705-273BE1B4F613}" name="Column10625"/>
    <tableColumn id="10645" xr3:uid="{EFC72FFA-36B1-4776-A836-4ED34F989C30}" name="Column10626"/>
    <tableColumn id="10646" xr3:uid="{0AFB97E3-0536-44DB-9B63-2256D42D9397}" name="Column10627"/>
    <tableColumn id="10647" xr3:uid="{722B77AE-14CF-464F-82B3-394FF7A6E35A}" name="Column10628"/>
    <tableColumn id="10648" xr3:uid="{3C52CD20-A5C2-44CB-9E2B-D1B30682E619}" name="Column10629"/>
    <tableColumn id="10649" xr3:uid="{8F35C8CD-E794-44C4-BCF1-4991FFCA2887}" name="Column10630"/>
    <tableColumn id="10650" xr3:uid="{00BBBC5C-A3C6-4ECC-BE44-34657B45D9C3}" name="Column10631"/>
    <tableColumn id="10651" xr3:uid="{F14DB3A8-5A37-4FD7-86EF-27B563A8B095}" name="Column10632"/>
    <tableColumn id="10652" xr3:uid="{27B6ECB2-9A79-4515-81C9-F5841CA0BF8C}" name="Column10633"/>
    <tableColumn id="10653" xr3:uid="{9A40792B-07FD-4FAB-8E02-5F79F3855C16}" name="Column10634"/>
    <tableColumn id="10654" xr3:uid="{EDC73DE6-0D3A-445F-8B0C-5CD37D661A59}" name="Column10635"/>
    <tableColumn id="10655" xr3:uid="{7C239769-F745-4B75-AF94-5960D4E4A723}" name="Column10636"/>
    <tableColumn id="10656" xr3:uid="{F5D0ABBF-5F13-467F-BC37-4CBC9A7FC1BD}" name="Column10637"/>
    <tableColumn id="10657" xr3:uid="{18D86F28-AD2F-49A0-AF75-17C257244F13}" name="Column10638"/>
    <tableColumn id="10658" xr3:uid="{3BB2BA37-95DC-4300-BF8A-441B210BF440}" name="Column10639"/>
    <tableColumn id="10659" xr3:uid="{9FED8700-5322-404E-B0E0-769F020F5179}" name="Column10640"/>
    <tableColumn id="10660" xr3:uid="{D2E098A8-B7C3-427C-A285-D116C71FBECE}" name="Column10641"/>
    <tableColumn id="10661" xr3:uid="{98159630-7378-473D-8828-984B0A24B2E8}" name="Column10642"/>
    <tableColumn id="10662" xr3:uid="{7BBB57F6-1909-493B-BE5C-F418345042B0}" name="Column10643"/>
    <tableColumn id="10663" xr3:uid="{7C69537C-0CEB-426E-B901-C1F2A6547E4E}" name="Column10644"/>
    <tableColumn id="10664" xr3:uid="{E005777E-5D3B-4999-AE86-7EA6AFE2AAF1}" name="Column10645"/>
    <tableColumn id="10665" xr3:uid="{7D2524BD-5FC8-4B58-A358-4AEABDC57AF2}" name="Column10646"/>
    <tableColumn id="10666" xr3:uid="{FA7FF5CB-E744-4726-BB38-C1B3A788C52F}" name="Column10647"/>
    <tableColumn id="10667" xr3:uid="{0872E603-DF9B-43AA-B4B5-CFED49326386}" name="Column10648"/>
    <tableColumn id="10668" xr3:uid="{B0E24DE8-3928-4EA4-A47E-ED05A5DB0930}" name="Column10649"/>
    <tableColumn id="10669" xr3:uid="{F7CBC0CD-9B18-419A-B7AA-C6C546B09290}" name="Column10650"/>
    <tableColumn id="10670" xr3:uid="{BD320DFE-ED21-40DB-85A2-E9D967E3321D}" name="Column10651"/>
    <tableColumn id="10671" xr3:uid="{061BC14B-69A1-46D5-BC11-FBEE596985EC}" name="Column10652"/>
    <tableColumn id="10672" xr3:uid="{87FFB2A2-C036-4104-BA3D-5242D7270946}" name="Column10653"/>
    <tableColumn id="10673" xr3:uid="{AFAFFB60-59A8-4BAF-AC1C-5EFB943E6439}" name="Column10654"/>
    <tableColumn id="10674" xr3:uid="{F41539DD-0147-45A4-AAD7-637BA78ED092}" name="Column10655"/>
    <tableColumn id="10675" xr3:uid="{426113A9-4BDA-4003-B5BA-3762C4DD0FAC}" name="Column10656"/>
    <tableColumn id="10676" xr3:uid="{5506D653-E116-4389-B5FE-70086105B080}" name="Column10657"/>
    <tableColumn id="10677" xr3:uid="{352543AE-2BBE-49C1-8FA0-B3135AD8D452}" name="Column10658"/>
    <tableColumn id="10678" xr3:uid="{57A642F7-56D7-4651-B187-CB50C9EA2F55}" name="Column10659"/>
    <tableColumn id="10679" xr3:uid="{0D53E387-8BBE-4A7D-8D36-9A962D22AEB9}" name="Column10660"/>
    <tableColumn id="10680" xr3:uid="{5434BC68-476F-4135-AD76-1417B7161910}" name="Column10661"/>
    <tableColumn id="10681" xr3:uid="{62040C45-573B-4D63-AF45-C1C8695EC656}" name="Column10662"/>
    <tableColumn id="10682" xr3:uid="{782BFDFF-6216-45C6-B15F-13B1BF866240}" name="Column10663"/>
    <tableColumn id="10683" xr3:uid="{4AEDBFA1-895E-43D1-AA7C-86C4F938C636}" name="Column10664"/>
    <tableColumn id="10684" xr3:uid="{74C5C916-11A1-4E31-AAE6-6E917A88DA91}" name="Column10665"/>
    <tableColumn id="10685" xr3:uid="{4E0ADA8F-189A-4BE6-96C4-A395EDEF93ED}" name="Column10666"/>
    <tableColumn id="10686" xr3:uid="{CAB791CD-709A-4C1A-99EB-50026B9E6066}" name="Column10667"/>
    <tableColumn id="10687" xr3:uid="{304CBCC9-2C83-4A78-98D9-721A59799BA7}" name="Column10668"/>
    <tableColumn id="10688" xr3:uid="{A50C5E22-E835-453C-BC4D-A2633C17F348}" name="Column10669"/>
    <tableColumn id="10689" xr3:uid="{CB6B8ABF-5B3D-4368-87B4-3DC6ADDBF8CA}" name="Column10670"/>
    <tableColumn id="10690" xr3:uid="{B72BA882-8000-4CF6-A069-3F93E66E60F1}" name="Column10671"/>
    <tableColumn id="10691" xr3:uid="{97DCDA8A-DE02-4553-B9A3-D6343FBBCC1A}" name="Column10672"/>
    <tableColumn id="10692" xr3:uid="{3683D0FE-1BBA-4DBF-9632-D8E78ACA1346}" name="Column10673"/>
    <tableColumn id="10693" xr3:uid="{9970F257-838E-43B7-9FAF-98ED95435839}" name="Column10674"/>
    <tableColumn id="10694" xr3:uid="{E434D246-020A-4E46-B47C-BCB9A45EB822}" name="Column10675"/>
    <tableColumn id="10695" xr3:uid="{30175D64-03F3-445F-ABEF-D674A95D3FC7}" name="Column10676"/>
    <tableColumn id="10696" xr3:uid="{8E7D66C6-9C40-4647-8D9E-FFA46B0982CE}" name="Column10677"/>
    <tableColumn id="10697" xr3:uid="{164C3073-B89F-49A1-9EAB-705A0833CBCF}" name="Column10678"/>
    <tableColumn id="10698" xr3:uid="{AF34B507-0B0A-4ED8-9CD9-6B81BEE6CB0D}" name="Column10679"/>
    <tableColumn id="10699" xr3:uid="{CE89D508-A52D-4291-A5A3-0F2623C4A3E3}" name="Column10680"/>
    <tableColumn id="10700" xr3:uid="{8A047277-E267-49D6-898D-CC3709D86DED}" name="Column10681"/>
    <tableColumn id="10701" xr3:uid="{576EE13D-E44E-48CC-A319-4C6DD7148FAC}" name="Column10682"/>
    <tableColumn id="10702" xr3:uid="{810C65D2-6645-4D5F-AE76-5CE2A0719BF4}" name="Column10683"/>
    <tableColumn id="10703" xr3:uid="{7082BC32-1947-465B-BC40-C9BEB03D46AE}" name="Column10684"/>
    <tableColumn id="10704" xr3:uid="{EACEED68-7C6A-41C8-AA93-3096C897DBA5}" name="Column10685"/>
    <tableColumn id="10705" xr3:uid="{E8CE2E8F-3BDE-4EBE-92F0-1FD17C8FAFA8}" name="Column10686"/>
    <tableColumn id="10706" xr3:uid="{D12AC87C-631B-4353-9E31-B41F809B39A0}" name="Column10687"/>
    <tableColumn id="10707" xr3:uid="{841B1602-D32D-4566-AD3D-E0C450E60677}" name="Column10688"/>
    <tableColumn id="10708" xr3:uid="{59062B68-10D7-43DA-9CC0-923B46EAA2AD}" name="Column10689"/>
    <tableColumn id="10709" xr3:uid="{C2B5E89C-5CF1-41E6-9DA8-B161A3CD9A57}" name="Column10690"/>
    <tableColumn id="10710" xr3:uid="{CC2A9EC4-45B0-4BC7-BAF9-9D86D0E27BC3}" name="Column10691"/>
    <tableColumn id="10711" xr3:uid="{5FFA5B30-7DC3-4197-B38E-CBF09117F87C}" name="Column10692"/>
    <tableColumn id="10712" xr3:uid="{8D6B773F-5F96-4161-AF7E-84DFF514AB90}" name="Column10693"/>
    <tableColumn id="10713" xr3:uid="{08239AFF-6724-41E6-BA53-4E5F408CF468}" name="Column10694"/>
    <tableColumn id="10714" xr3:uid="{BE26DE65-E692-4737-9A6A-F99CF504C003}" name="Column10695"/>
    <tableColumn id="10715" xr3:uid="{D190F84B-B36C-482B-86E1-0C194E9D5F25}" name="Column10696"/>
    <tableColumn id="10716" xr3:uid="{25EDCC5E-0FD6-4FEA-9704-1A50CCA8DADD}" name="Column10697"/>
    <tableColumn id="10717" xr3:uid="{53D09AB4-939D-4DBF-993C-000FF83BA058}" name="Column10698"/>
    <tableColumn id="10718" xr3:uid="{30505119-0748-496A-A597-B24F920ABC3A}" name="Column10699"/>
    <tableColumn id="10719" xr3:uid="{1ACE57D9-9B63-4B04-93B3-C57F59B146D1}" name="Column10700"/>
    <tableColumn id="10720" xr3:uid="{7028FF03-BDD3-4563-9B51-914CEB5ABC84}" name="Column10701"/>
    <tableColumn id="10721" xr3:uid="{9A6A53A2-7A62-40DF-A3F8-8E4390F9D4BC}" name="Column10702"/>
    <tableColumn id="10722" xr3:uid="{ED133CDD-43D8-4E5A-9801-0464C7765611}" name="Column10703"/>
    <tableColumn id="10723" xr3:uid="{D31B6419-1130-40AB-A642-D6BE997D54B2}" name="Column10704"/>
    <tableColumn id="10724" xr3:uid="{FAEB29F3-F879-4AD9-BD5D-91D1E004FD94}" name="Column10705"/>
    <tableColumn id="10725" xr3:uid="{8EEB3D81-5DF1-494F-8C96-B8D32233A7B2}" name="Column10706"/>
    <tableColumn id="10726" xr3:uid="{F5A98FEA-CD3B-42F2-8C1C-9FB5F048F09C}" name="Column10707"/>
    <tableColumn id="10727" xr3:uid="{4E8D69A5-C918-4409-AB01-F513F4032B41}" name="Column10708"/>
    <tableColumn id="10728" xr3:uid="{4F4D0A09-BC1A-422B-9850-2F949538FC45}" name="Column10709"/>
    <tableColumn id="10729" xr3:uid="{BE2DBA14-97DD-4881-9283-1E3DCB8B1C7C}" name="Column10710"/>
    <tableColumn id="10730" xr3:uid="{E4C6C576-19AD-4B02-B700-21EEAA16F0F9}" name="Column10711"/>
    <tableColumn id="10731" xr3:uid="{A608A1F1-8349-4403-8183-546DC1A6C0F2}" name="Column10712"/>
    <tableColumn id="10732" xr3:uid="{6C93580C-5FF2-494E-9E02-069D92744A8C}" name="Column10713"/>
    <tableColumn id="10733" xr3:uid="{069795C1-7CB0-4754-B6AC-E6D35DF62C92}" name="Column10714"/>
    <tableColumn id="10734" xr3:uid="{AB0A75CA-BFE4-44FD-A4C2-44E25FB9C7F3}" name="Column10715"/>
    <tableColumn id="10735" xr3:uid="{AAC0176F-2F2B-4528-9E18-C9C62640868E}" name="Column10716"/>
    <tableColumn id="10736" xr3:uid="{BC0A039D-ED58-43C8-8F37-7890F9AEFCED}" name="Column10717"/>
    <tableColumn id="10737" xr3:uid="{0C9F572F-D884-4665-B290-0F0055FD259A}" name="Column10718"/>
    <tableColumn id="10738" xr3:uid="{AC71C0C3-6322-44FA-8D4D-33E59DBCE9C7}" name="Column10719"/>
    <tableColumn id="10739" xr3:uid="{F781DA1C-15BE-4769-8090-F3AD728E9A4A}" name="Column10720"/>
    <tableColumn id="10740" xr3:uid="{78489B1D-1B9D-4185-BEE8-0B882D4023DB}" name="Column10721"/>
    <tableColumn id="10741" xr3:uid="{A9B39F59-767F-4A96-8E2C-8EC6FC8E554F}" name="Column10722"/>
    <tableColumn id="10742" xr3:uid="{D89CA803-3A68-40BB-ADDC-42C4AE7F92A8}" name="Column10723"/>
    <tableColumn id="10743" xr3:uid="{747F1515-9F57-4CAE-A2E6-9EF8CBB09A4B}" name="Column10724"/>
    <tableColumn id="10744" xr3:uid="{C13DF44D-6184-41B1-AAAB-BF6F9063B509}" name="Column10725"/>
    <tableColumn id="10745" xr3:uid="{E1B10AF0-1146-4BBC-86AC-91B92BF02B91}" name="Column10726"/>
    <tableColumn id="10746" xr3:uid="{A13965D7-2FE1-43CF-A512-12C4BAD609F5}" name="Column10727"/>
    <tableColumn id="10747" xr3:uid="{43A08F12-F81C-4D79-BC92-0BD03ABDE08D}" name="Column10728"/>
    <tableColumn id="10748" xr3:uid="{143D0E1E-ACDF-4E4F-A2FD-8B46B8D83379}" name="Column10729"/>
    <tableColumn id="10749" xr3:uid="{41D204E8-FEF4-4C03-9326-F0EB58CE6939}" name="Column10730"/>
    <tableColumn id="10750" xr3:uid="{799DB2A9-1C34-4C58-9AA2-A8C8C4C1E19E}" name="Column10731"/>
    <tableColumn id="10751" xr3:uid="{75ED4DFB-759A-4A1F-BCA3-E5055053B5EF}" name="Column10732"/>
    <tableColumn id="10752" xr3:uid="{2C3C2B94-D518-4588-867A-B28EDC7098D9}" name="Column10733"/>
    <tableColumn id="10753" xr3:uid="{A9C37AC2-B83A-4A66-836B-E743AB0ED989}" name="Column10734"/>
    <tableColumn id="10754" xr3:uid="{B1C9D2AC-350E-4B0F-8D38-7E7D2DAEB1CC}" name="Column10735"/>
    <tableColumn id="10755" xr3:uid="{88E6C560-E9A6-4CC3-B27D-66C386CCAC5C}" name="Column10736"/>
    <tableColumn id="10756" xr3:uid="{BFB86ED8-AF33-4BCD-90FB-B8ADEE51DCAB}" name="Column10737"/>
    <tableColumn id="10757" xr3:uid="{11C783D7-28F9-40A2-B381-457B83641982}" name="Column10738"/>
    <tableColumn id="10758" xr3:uid="{FA2F02C4-2D30-4190-A73D-B93B91AC5504}" name="Column10739"/>
    <tableColumn id="10759" xr3:uid="{B73E8917-F286-434A-B339-5298C22B1C0D}" name="Column10740"/>
    <tableColumn id="10760" xr3:uid="{78960122-9ACB-40F1-918A-116BC9F0AE83}" name="Column10741"/>
    <tableColumn id="10761" xr3:uid="{00E07072-F2AF-42FA-9B5A-345550E51C10}" name="Column10742"/>
    <tableColumn id="10762" xr3:uid="{9C37D31A-C03F-436D-9245-9BE441059310}" name="Column10743"/>
    <tableColumn id="10763" xr3:uid="{41A26C4C-83C4-4E08-BEA3-2D8A64617A50}" name="Column10744"/>
    <tableColumn id="10764" xr3:uid="{C4003B41-C771-4BEB-A417-E7B8066B6BA5}" name="Column10745"/>
    <tableColumn id="10765" xr3:uid="{0CD4204A-D0AA-40A3-B61B-11CC50E272F9}" name="Column10746"/>
    <tableColumn id="10766" xr3:uid="{E7546D4A-DC1D-487F-8A58-0A308F0CBA04}" name="Column10747"/>
    <tableColumn id="10767" xr3:uid="{03800BB9-F957-4FF7-88A9-0F5DF50C921C}" name="Column10748"/>
    <tableColumn id="10768" xr3:uid="{9AB7D92F-1606-45CE-93FF-6ACD06888D58}" name="Column10749"/>
    <tableColumn id="10769" xr3:uid="{EC72FF4A-AA70-4744-8102-85A7F6011493}" name="Column10750"/>
    <tableColumn id="10770" xr3:uid="{233B947D-C907-4A67-8D86-A641CADD46EC}" name="Column10751"/>
    <tableColumn id="10771" xr3:uid="{008303EF-8C32-4C1C-AE5D-A7AB353E7C85}" name="Column10752"/>
    <tableColumn id="10772" xr3:uid="{77ABA43C-D0EA-4209-ABBA-94C1D1BB7254}" name="Column10753"/>
    <tableColumn id="10773" xr3:uid="{52590187-DFB5-4252-A1D4-E472BFD88BB6}" name="Column10754"/>
    <tableColumn id="10774" xr3:uid="{4F9218AE-94D3-4E7A-874E-892C958A93C2}" name="Column10755"/>
    <tableColumn id="10775" xr3:uid="{A550C590-BE85-4695-B096-0FA71696F628}" name="Column10756"/>
    <tableColumn id="10776" xr3:uid="{1200007B-8B38-4AE9-90FB-EC3B4D4D902B}" name="Column10757"/>
    <tableColumn id="10777" xr3:uid="{4B693AB5-291D-4432-ACAA-ADEB43386224}" name="Column10758"/>
    <tableColumn id="10778" xr3:uid="{977CEC3C-A524-4330-B36E-1290C7D92E78}" name="Column10759"/>
    <tableColumn id="10779" xr3:uid="{7B81BAC6-0148-40CC-81F1-5B4B8F1EC6BA}" name="Column10760"/>
    <tableColumn id="10780" xr3:uid="{B800B8E6-3E6B-49E9-BA70-74934C6208F5}" name="Column10761"/>
    <tableColumn id="10781" xr3:uid="{990CEB1B-129D-4314-AB2E-7FE10D8C1E0C}" name="Column10762"/>
    <tableColumn id="10782" xr3:uid="{B403CDE8-8B66-4214-AB89-7B40BAD56FD2}" name="Column10763"/>
    <tableColumn id="10783" xr3:uid="{B2B3EFDE-9F8B-4212-A14B-87F9532B3296}" name="Column10764"/>
    <tableColumn id="10784" xr3:uid="{B037AA10-8188-4D40-A79D-2E1C5CA31203}" name="Column10765"/>
    <tableColumn id="10785" xr3:uid="{FBFC77BB-506A-4CA3-9E9E-1838B4BF2D65}" name="Column10766"/>
    <tableColumn id="10786" xr3:uid="{85832EF4-771B-430A-8A70-56476D202FC5}" name="Column10767"/>
    <tableColumn id="10787" xr3:uid="{24943803-1046-485A-9802-A854CC26F569}" name="Column10768"/>
    <tableColumn id="10788" xr3:uid="{2D33173A-1E69-4AC6-A29C-B90BC1F84BFA}" name="Column10769"/>
    <tableColumn id="10789" xr3:uid="{043308F3-A0A4-4B7A-A862-B9E733EEF330}" name="Column10770"/>
    <tableColumn id="10790" xr3:uid="{93E1E078-3023-40AB-BD3B-2D856DF31448}" name="Column10771"/>
    <tableColumn id="10791" xr3:uid="{4AED5E5D-6DF5-4FB8-AB98-D334D87EE324}" name="Column10772"/>
    <tableColumn id="10792" xr3:uid="{6AC42BE8-2300-47EF-86EF-F24AAB10B4D1}" name="Column10773"/>
    <tableColumn id="10793" xr3:uid="{3020BAF2-5029-49A4-8FCF-859627CDC2B9}" name="Column10774"/>
    <tableColumn id="10794" xr3:uid="{BC901A2F-4DDA-4552-9115-BCD578980F25}" name="Column10775"/>
    <tableColumn id="10795" xr3:uid="{36F0E411-5F16-4EEE-AD20-304DEAE37D91}" name="Column10776"/>
    <tableColumn id="10796" xr3:uid="{9A622DA1-BDD2-4E26-977C-26527212BAEA}" name="Column10777"/>
    <tableColumn id="10797" xr3:uid="{EB3DCB28-B5A2-40C2-A21F-4DDC4941EDFE}" name="Column10778"/>
    <tableColumn id="10798" xr3:uid="{CB69E072-AA23-4B72-AC64-5E1A1A567A04}" name="Column10779"/>
    <tableColumn id="10799" xr3:uid="{0E698675-850F-4BBB-9F3F-157C8002A610}" name="Column10780"/>
    <tableColumn id="10800" xr3:uid="{E2554FDC-BA0A-4268-8F3D-584464F8761C}" name="Column10781"/>
    <tableColumn id="10801" xr3:uid="{0B088042-8397-41D3-85A1-C16CA39ECC13}" name="Column10782"/>
    <tableColumn id="10802" xr3:uid="{3E08A0B0-0E33-4421-BC70-5DA41EE5E457}" name="Column10783"/>
    <tableColumn id="10803" xr3:uid="{4D0CA328-8612-478C-934E-9BF446BCD4C9}" name="Column10784"/>
    <tableColumn id="10804" xr3:uid="{260BC2FD-3732-44D5-817F-078402A2B1EF}" name="Column10785"/>
    <tableColumn id="10805" xr3:uid="{75D21594-EA33-4C78-BC9E-20417EE86654}" name="Column10786"/>
    <tableColumn id="10806" xr3:uid="{6B688D64-E9B7-4DDD-B044-E1B6BA9C607C}" name="Column10787"/>
    <tableColumn id="10807" xr3:uid="{943BC5A7-A66F-446F-A9FE-6891A116E4AB}" name="Column10788"/>
    <tableColumn id="10808" xr3:uid="{1EB90709-5202-43D4-A976-ADC6F0260DD7}" name="Column10789"/>
    <tableColumn id="10809" xr3:uid="{8A0A6EE3-3FCC-46AF-8D19-2D9F474140E3}" name="Column10790"/>
    <tableColumn id="10810" xr3:uid="{10AE9853-D580-486F-B97D-B4BFBD1FF8AC}" name="Column10791"/>
    <tableColumn id="10811" xr3:uid="{1BFB5DD7-7E00-4BA0-95E9-425546967479}" name="Column10792"/>
    <tableColumn id="10812" xr3:uid="{ED9E2314-5CFA-4597-B805-01D5C4659931}" name="Column10793"/>
    <tableColumn id="10813" xr3:uid="{CFCAC2C5-A0A8-4032-9396-49001C3336DD}" name="Column10794"/>
    <tableColumn id="10814" xr3:uid="{0A0CDBCF-0553-4380-9C97-839D4832B9AE}" name="Column10795"/>
    <tableColumn id="10815" xr3:uid="{45428592-61A9-4D29-96AE-5C9D14BB7773}" name="Column10796"/>
    <tableColumn id="10816" xr3:uid="{2FEE215F-0CF3-4AC0-86D8-18FA22D06FF4}" name="Column10797"/>
    <tableColumn id="10817" xr3:uid="{511761DA-8B3D-45AC-981F-36B242D43C55}" name="Column10798"/>
    <tableColumn id="10818" xr3:uid="{C3847525-25EE-4008-B066-09B43BEA4B85}" name="Column10799"/>
    <tableColumn id="10819" xr3:uid="{5EF64B17-E307-4ACE-B534-15624E0759C6}" name="Column10800"/>
    <tableColumn id="10820" xr3:uid="{6D0B4C71-8542-4F2D-9A36-086DC0F310F6}" name="Column10801"/>
    <tableColumn id="10821" xr3:uid="{B683F510-B9BF-4CEA-9300-7CB021A29DFB}" name="Column10802"/>
    <tableColumn id="10822" xr3:uid="{1DD5C35B-3689-4A6C-B13A-A5EBC62BECE6}" name="Column10803"/>
    <tableColumn id="10823" xr3:uid="{7A6F601C-816D-4A4F-B293-413B81BF4FAE}" name="Column10804"/>
    <tableColumn id="10824" xr3:uid="{C8850088-213C-4A62-869C-161A91FBF134}" name="Column10805"/>
    <tableColumn id="10825" xr3:uid="{C11E3E1C-A6B8-425F-B5B5-DFCA2D3605A5}" name="Column10806"/>
    <tableColumn id="10826" xr3:uid="{8E53CD23-36C3-473A-9BF4-E91A89B473AD}" name="Column10807"/>
    <tableColumn id="10827" xr3:uid="{7726401A-8C30-4636-AAFE-F84F0E8A038B}" name="Column10808"/>
    <tableColumn id="10828" xr3:uid="{DC5E0BBF-D26E-4942-A5F2-A573A968CD63}" name="Column10809"/>
    <tableColumn id="10829" xr3:uid="{7B02177A-D531-4F37-B865-1521DB20CB13}" name="Column10810"/>
    <tableColumn id="10830" xr3:uid="{79FD316A-8620-47D5-93B5-5EA6DEC17416}" name="Column10811"/>
    <tableColumn id="10831" xr3:uid="{3BB00CAF-CF22-4093-BC42-4ACFE79B1B7B}" name="Column10812"/>
    <tableColumn id="10832" xr3:uid="{67C112B8-C871-4F43-A706-E7A6206395CC}" name="Column10813"/>
    <tableColumn id="10833" xr3:uid="{CE704B7D-3E7A-43FD-8A25-9A5086CB9472}" name="Column10814"/>
    <tableColumn id="10834" xr3:uid="{FA2197B3-52EC-491C-8183-D4AEC5680CC7}" name="Column10815"/>
    <tableColumn id="10835" xr3:uid="{51D2D5E9-3F59-4F46-9106-1F7A45FB5C22}" name="Column10816"/>
    <tableColumn id="10836" xr3:uid="{1B53E698-7744-483A-81DE-FE1B72EA15F3}" name="Column10817"/>
    <tableColumn id="10837" xr3:uid="{CECF6CCF-DAA4-4F2F-B3ED-03F4473D1CFE}" name="Column10818"/>
    <tableColumn id="10838" xr3:uid="{2CEF8F6C-41AE-4321-B859-ED335F693C54}" name="Column10819"/>
    <tableColumn id="10839" xr3:uid="{2E31101C-1600-4AAA-973A-ED134F4CDD87}" name="Column10820"/>
    <tableColumn id="10840" xr3:uid="{197E948B-9D92-4C9F-9D5D-7381C59FF55E}" name="Column10821"/>
    <tableColumn id="10841" xr3:uid="{D02B3B7C-D6A5-4892-9CF7-273AD31B15E4}" name="Column10822"/>
    <tableColumn id="10842" xr3:uid="{84A7F9EA-2661-4515-B303-FBA9615A2A04}" name="Column10823"/>
    <tableColumn id="10843" xr3:uid="{9897D3DB-1D3F-4AC5-8A57-0A980B07296B}" name="Column10824"/>
    <tableColumn id="10844" xr3:uid="{305A612A-A1B5-4DC1-8065-951ADEA7582B}" name="Column10825"/>
    <tableColumn id="10845" xr3:uid="{E838D833-E5B7-4141-B1E5-C30E488D2381}" name="Column10826"/>
    <tableColumn id="10846" xr3:uid="{722D6F51-9F87-4322-B96F-E62021BE3A3E}" name="Column10827"/>
    <tableColumn id="10847" xr3:uid="{D41EDF15-7E2C-49F1-8571-5D43A619FD0B}" name="Column10828"/>
    <tableColumn id="10848" xr3:uid="{056C9169-3E69-4CB5-A234-79BFB87805E8}" name="Column10829"/>
    <tableColumn id="10849" xr3:uid="{C1750A66-1459-4265-B852-2B5A872C263C}" name="Column10830"/>
    <tableColumn id="10850" xr3:uid="{AEA4B5AE-4C62-4C8A-B79C-794109628E16}" name="Column10831"/>
    <tableColumn id="10851" xr3:uid="{67A7C077-7E43-438E-8821-A0E388397F5C}" name="Column10832"/>
    <tableColumn id="10852" xr3:uid="{C3609E9D-9B66-463B-8496-F8A60C581D6F}" name="Column10833"/>
    <tableColumn id="10853" xr3:uid="{01C9404B-6278-4F91-AEBE-0EBBF381E3CA}" name="Column10834"/>
    <tableColumn id="10854" xr3:uid="{C9300B6B-A192-48E8-A1AB-15D81C330DD0}" name="Column10835"/>
    <tableColumn id="10855" xr3:uid="{EC684552-0B55-42C7-838E-5C7B524AA77E}" name="Column10836"/>
    <tableColumn id="10856" xr3:uid="{CC869DBE-2CFD-4118-B33E-2B0F4349844C}" name="Column10837"/>
    <tableColumn id="10857" xr3:uid="{14E005FA-3FD7-4B27-8E26-637C136E662C}" name="Column10838"/>
    <tableColumn id="10858" xr3:uid="{9922E4E5-3D49-48E4-8502-C9AF297C17E5}" name="Column10839"/>
    <tableColumn id="10859" xr3:uid="{B9705701-9E63-4C77-B057-FE6757B5B5E1}" name="Column10840"/>
    <tableColumn id="10860" xr3:uid="{8B8B9E20-A2D9-4876-BDB1-779678B35E63}" name="Column10841"/>
    <tableColumn id="10861" xr3:uid="{A8AA080E-9B61-4A1A-B300-713CE606FB99}" name="Column10842"/>
    <tableColumn id="10862" xr3:uid="{7EFAE945-10A0-4E71-A20B-843A8DEEB45D}" name="Column10843"/>
    <tableColumn id="10863" xr3:uid="{E6D5008E-BA8D-4805-BE03-A4ACED32D6A7}" name="Column10844"/>
    <tableColumn id="10864" xr3:uid="{AB7EC8EF-D286-4A91-B256-5134B5E46E5D}" name="Column10845"/>
    <tableColumn id="10865" xr3:uid="{446EDC9F-1A47-4C25-8C48-2D541B51F64E}" name="Column10846"/>
    <tableColumn id="10866" xr3:uid="{08E91193-4F92-4A12-B56A-46B7297FEAFC}" name="Column10847"/>
    <tableColumn id="10867" xr3:uid="{141D7275-1BE6-41BE-B0A0-EBB09664A917}" name="Column10848"/>
    <tableColumn id="10868" xr3:uid="{51D168A8-8314-4981-930C-18244B56D023}" name="Column10849"/>
    <tableColumn id="10869" xr3:uid="{F6C1D2EB-D432-4FBB-971D-6FB97A5C8025}" name="Column10850"/>
    <tableColumn id="10870" xr3:uid="{5867D69B-E230-4F93-9EDC-EC799C94DA91}" name="Column10851"/>
    <tableColumn id="10871" xr3:uid="{4AD92FBE-2D87-4F28-8B78-6782FCE535DA}" name="Column10852"/>
    <tableColumn id="10872" xr3:uid="{A5DC5546-F60D-4A2E-A2DF-70D7415B246C}" name="Column10853"/>
    <tableColumn id="10873" xr3:uid="{C066AB8F-01D6-4F28-8717-EB1B842FBD48}" name="Column10854"/>
    <tableColumn id="10874" xr3:uid="{DF395E06-82D5-4B1D-BEC1-C816F1F4BD15}" name="Column10855"/>
    <tableColumn id="10875" xr3:uid="{5B52FE2D-6D25-46FF-94FD-53E47B718129}" name="Column10856"/>
    <tableColumn id="10876" xr3:uid="{9FD62227-3218-4595-9BE1-9AB6B3DF007C}" name="Column10857"/>
    <tableColumn id="10877" xr3:uid="{97F5E6B4-DEB3-4170-8B85-23448DCAACB5}" name="Column10858"/>
    <tableColumn id="10878" xr3:uid="{65BD520D-44AA-4F65-BFC1-6B22073F5087}" name="Column10859"/>
    <tableColumn id="10879" xr3:uid="{8F3A8C2F-28A6-45EF-903E-2AED5347AD31}" name="Column10860"/>
    <tableColumn id="10880" xr3:uid="{DD865BE9-1EB4-4696-840B-284CAFD82DD4}" name="Column10861"/>
    <tableColumn id="10881" xr3:uid="{A14B72BD-C5B3-49C7-A7D8-693BE2228C97}" name="Column10862"/>
    <tableColumn id="10882" xr3:uid="{B18DA843-E191-45A8-BABD-4442ED348021}" name="Column10863"/>
    <tableColumn id="10883" xr3:uid="{B7DCC515-B22D-4406-AC97-45AD70B42AF8}" name="Column10864"/>
    <tableColumn id="10884" xr3:uid="{F3C9ADDF-CBA2-4F0D-91DA-44B78C698914}" name="Column10865"/>
    <tableColumn id="10885" xr3:uid="{770A3B41-8EA5-4CC0-BD4E-17309C0C24E7}" name="Column10866"/>
    <tableColumn id="10886" xr3:uid="{B4488303-E8E8-4425-BFBC-1586DADDBF8B}" name="Column10867"/>
    <tableColumn id="10887" xr3:uid="{54770EC6-BDB8-4FA6-B846-E9F2A17193A5}" name="Column10868"/>
    <tableColumn id="10888" xr3:uid="{D7E4383F-1BF3-4194-855A-33375FD31B70}" name="Column10869"/>
    <tableColumn id="10889" xr3:uid="{53984918-7214-4ECC-A600-88D55A35AEC6}" name="Column10870"/>
    <tableColumn id="10890" xr3:uid="{206F1570-ED47-4019-B034-3DA1D991F069}" name="Column10871"/>
    <tableColumn id="10891" xr3:uid="{91D8B4EE-7B15-4647-AFC6-36A4FC24ECD0}" name="Column10872"/>
    <tableColumn id="10892" xr3:uid="{E0382D0D-3D03-4AD2-8E86-35EE4001D1E9}" name="Column10873"/>
    <tableColumn id="10893" xr3:uid="{598989D4-2353-49C4-87E3-840CB6A848AB}" name="Column10874"/>
    <tableColumn id="10894" xr3:uid="{820A5FCD-EA15-4545-8446-97E983059483}" name="Column10875"/>
    <tableColumn id="10895" xr3:uid="{70F9D336-06D9-47E7-A6DD-0F2DC3242AAE}" name="Column10876"/>
    <tableColumn id="10896" xr3:uid="{44CA5282-F838-4F92-BDBE-3DB0C2875623}" name="Column10877"/>
    <tableColumn id="10897" xr3:uid="{5E8F63E1-D678-47A4-A6AF-DFEC593E1194}" name="Column10878"/>
    <tableColumn id="10898" xr3:uid="{49D0835E-0D7C-4CDE-8491-7D8EE4833D16}" name="Column10879"/>
    <tableColumn id="10899" xr3:uid="{9E428C0E-4E8A-4129-8E31-E6439DB47E02}" name="Column10880"/>
    <tableColumn id="10900" xr3:uid="{89C79D8D-BCF2-422B-AA73-494CC09FF9BB}" name="Column10881"/>
    <tableColumn id="10901" xr3:uid="{F3E56A9D-0C56-453D-88EE-1BAB846F6892}" name="Column10882"/>
    <tableColumn id="10902" xr3:uid="{7BA71922-EC67-4E81-B1A0-73BFBF835253}" name="Column10883"/>
    <tableColumn id="10903" xr3:uid="{BD3634B1-F523-4BAC-80CD-E2F9FAA4F3FF}" name="Column10884"/>
    <tableColumn id="10904" xr3:uid="{DD776D17-7799-400A-88BA-93880E499B7C}" name="Column10885"/>
    <tableColumn id="10905" xr3:uid="{80F01299-F48F-4E3C-AB2A-36E99E0390BF}" name="Column10886"/>
    <tableColumn id="10906" xr3:uid="{D2595903-042F-49EF-9FF9-680F832D864A}" name="Column10887"/>
    <tableColumn id="10907" xr3:uid="{C061CB75-B9B1-4A89-B09B-50439403EC5E}" name="Column10888"/>
    <tableColumn id="10908" xr3:uid="{D8B6AEA3-C8DD-4C0A-8A86-315E96DB9C30}" name="Column10889"/>
    <tableColumn id="10909" xr3:uid="{3D865603-1BAA-4911-851E-41F1B4A333A2}" name="Column10890"/>
    <tableColumn id="10910" xr3:uid="{C36508C3-0E47-483F-899A-7FE5942CFFBF}" name="Column10891"/>
    <tableColumn id="10911" xr3:uid="{28AE9858-B49F-4A93-A097-960E9F9F5072}" name="Column10892"/>
    <tableColumn id="10912" xr3:uid="{13CCD892-5330-4C28-9A13-10B4746C7B19}" name="Column10893"/>
    <tableColumn id="10913" xr3:uid="{B78776B8-4EEB-4D01-A137-35C5A14C4043}" name="Column10894"/>
    <tableColumn id="10914" xr3:uid="{E012666A-7331-4428-B9A9-8918BC48400B}" name="Column10895"/>
    <tableColumn id="10915" xr3:uid="{8FB8E8C9-CD06-43CD-AA7C-31EA54BAC832}" name="Column10896"/>
    <tableColumn id="10916" xr3:uid="{520525FB-0F28-47DF-90C8-1C8A00833BAA}" name="Column10897"/>
    <tableColumn id="10917" xr3:uid="{0FB3964B-07FD-4115-AAE8-4AD8832BF40F}" name="Column10898"/>
    <tableColumn id="10918" xr3:uid="{F43860FE-5D80-4C5F-A5BE-F64EBBB96973}" name="Column10899"/>
    <tableColumn id="10919" xr3:uid="{3E1B369E-FF33-453D-963F-8DDBF17E0466}" name="Column10900"/>
    <tableColumn id="10920" xr3:uid="{8EE35A13-F912-4A73-A406-FACEE25A8B7E}" name="Column10901"/>
    <tableColumn id="10921" xr3:uid="{B7522963-5B47-4585-9ABC-86DEB35C39FC}" name="Column10902"/>
    <tableColumn id="10922" xr3:uid="{9CE8192F-E2F7-43E4-9D52-64DB95CCAD22}" name="Column10903"/>
    <tableColumn id="10923" xr3:uid="{AA60E594-C427-4B18-AECA-4018C572820D}" name="Column10904"/>
    <tableColumn id="10924" xr3:uid="{7F93838B-7A20-4F7A-828E-7298A69D2DB9}" name="Column10905"/>
    <tableColumn id="10925" xr3:uid="{4F76EA4D-3ACF-4294-A4F0-7F4E156872E7}" name="Column10906"/>
    <tableColumn id="10926" xr3:uid="{0CEED9FD-177D-4B6C-A6DC-5EA9655FEA80}" name="Column10907"/>
    <tableColumn id="10927" xr3:uid="{3CD8DA95-6E21-4DCC-AFF9-72E19611E887}" name="Column10908"/>
    <tableColumn id="10928" xr3:uid="{00E9AC3F-9B34-49D5-A6E6-718FD2C609CC}" name="Column10909"/>
    <tableColumn id="10929" xr3:uid="{A7E45682-9954-4896-908B-E5A178C51CE0}" name="Column10910"/>
    <tableColumn id="10930" xr3:uid="{88270576-B980-4042-ABBB-084CEF50C1BE}" name="Column10911"/>
    <tableColumn id="10931" xr3:uid="{54A8A72B-2601-43C5-B902-4F9FDB4B65DB}" name="Column10912"/>
    <tableColumn id="10932" xr3:uid="{106C5AE6-5133-4E46-AB57-D9E69511D63D}" name="Column10913"/>
    <tableColumn id="10933" xr3:uid="{361C070B-F39D-42E0-B376-07FF86B0566C}" name="Column10914"/>
    <tableColumn id="10934" xr3:uid="{DEBDE95E-C556-4896-8889-BC04917D8AF9}" name="Column10915"/>
    <tableColumn id="10935" xr3:uid="{1434E721-B0A3-400A-BF71-80A163DD5060}" name="Column10916"/>
    <tableColumn id="10936" xr3:uid="{2D647934-7AB2-4024-9733-CB8D1C38BAB4}" name="Column10917"/>
    <tableColumn id="10937" xr3:uid="{23139A17-4D96-4AE1-8548-31AD382E0A51}" name="Column10918"/>
    <tableColumn id="10938" xr3:uid="{BA169B40-6499-4587-8A9F-BCC9AAC53493}" name="Column10919"/>
    <tableColumn id="10939" xr3:uid="{9EB66244-1036-43F8-A807-ACF4B3FC5427}" name="Column10920"/>
    <tableColumn id="10940" xr3:uid="{B59B5C4F-24F8-4040-9D19-E6079B989944}" name="Column10921"/>
    <tableColumn id="10941" xr3:uid="{DF04F35F-836E-49E5-854F-855D3286B60A}" name="Column10922"/>
    <tableColumn id="10942" xr3:uid="{371EE994-4B49-4802-9BE7-E0A5817F9F2D}" name="Column10923"/>
    <tableColumn id="10943" xr3:uid="{6184A5CE-AB01-4CF2-9019-DC08CEDFD372}" name="Column10924"/>
    <tableColumn id="10944" xr3:uid="{93ECBB78-4211-426D-B6D9-18BB3458FD7D}" name="Column10925"/>
    <tableColumn id="10945" xr3:uid="{1DC7C148-C88B-4871-A02D-C3090F96C5F9}" name="Column10926"/>
    <tableColumn id="10946" xr3:uid="{0972783A-9082-4E77-AA97-81FD2B981546}" name="Column10927"/>
    <tableColumn id="10947" xr3:uid="{41DCF5EC-3E63-490A-8654-EB24A8C6AD5F}" name="Column10928"/>
    <tableColumn id="10948" xr3:uid="{B7156285-4B34-43D4-A7AF-C2E63117441B}" name="Column10929"/>
    <tableColumn id="10949" xr3:uid="{DD514F6B-AEE9-4546-BB92-719DDD582AC4}" name="Column10930"/>
    <tableColumn id="10950" xr3:uid="{D1D5DE5D-8596-460B-8B85-56E4739554F9}" name="Column10931"/>
    <tableColumn id="10951" xr3:uid="{5978DDDC-9445-4278-8C5E-EE3143188277}" name="Column10932"/>
    <tableColumn id="10952" xr3:uid="{45D55F68-EA5E-4E0C-AFA6-2C8DE47EBB1E}" name="Column10933"/>
    <tableColumn id="10953" xr3:uid="{3A48C915-E5C1-4054-8155-882C4B93BA07}" name="Column10934"/>
    <tableColumn id="10954" xr3:uid="{1FC36A39-F638-480C-9873-750E51E704C5}" name="Column10935"/>
    <tableColumn id="10955" xr3:uid="{93BCFDB0-0FDE-4110-8B27-95DC1B36D372}" name="Column10936"/>
    <tableColumn id="10956" xr3:uid="{625B08F3-2D42-4C3F-8D87-81DE9F54FCF8}" name="Column10937"/>
    <tableColumn id="10957" xr3:uid="{C723B80B-E33D-4505-A1DD-8ED514394E1F}" name="Column10938"/>
    <tableColumn id="10958" xr3:uid="{A2A5274A-DB3A-45AE-A1D7-FF06E506AB6F}" name="Column10939"/>
    <tableColumn id="10959" xr3:uid="{036E4048-1665-457E-9DA6-CC63BB73FE50}" name="Column10940"/>
    <tableColumn id="10960" xr3:uid="{FEFBC4E8-808E-4486-B7BC-6892DC866A7D}" name="Column10941"/>
    <tableColumn id="10961" xr3:uid="{E03CDEA7-2C0D-480B-9A10-BA14B9FC9D50}" name="Column10942"/>
    <tableColumn id="10962" xr3:uid="{BC2794A3-020F-4A2F-B8B1-0945FBF4165A}" name="Column10943"/>
    <tableColumn id="10963" xr3:uid="{8B8DD01D-A5C1-4C8F-B08B-60295C9258A7}" name="Column10944"/>
    <tableColumn id="10964" xr3:uid="{5ACD8367-B40D-46B3-939E-89FA02AE131B}" name="Column10945"/>
    <tableColumn id="10965" xr3:uid="{29F567EB-3E6D-44E3-B996-4FB837A2DDA5}" name="Column10946"/>
    <tableColumn id="10966" xr3:uid="{6B103CE7-0A5B-4C1A-95A3-623207DD9F62}" name="Column10947"/>
    <tableColumn id="10967" xr3:uid="{A95BF885-038E-410C-8DF4-7ED00911AF0B}" name="Column10948"/>
    <tableColumn id="10968" xr3:uid="{6F88216D-37AF-4ED5-B850-A84AA0B42C8D}" name="Column10949"/>
    <tableColumn id="10969" xr3:uid="{E27A9D6C-14ED-41EF-AC15-D9C176DC6C80}" name="Column10950"/>
    <tableColumn id="10970" xr3:uid="{8991722A-E829-4444-BDF0-3E3BE3278194}" name="Column10951"/>
    <tableColumn id="10971" xr3:uid="{3F2BF5CF-6D85-47B4-9C1D-8962A4AB081B}" name="Column10952"/>
    <tableColumn id="10972" xr3:uid="{F91DD550-DD39-4F00-895A-9A84668C3CD3}" name="Column10953"/>
    <tableColumn id="10973" xr3:uid="{ADA6B30D-6204-440A-B173-794677C83DB5}" name="Column10954"/>
    <tableColumn id="10974" xr3:uid="{6C910A2F-479C-4ED7-8561-6680B557F29C}" name="Column10955"/>
    <tableColumn id="10975" xr3:uid="{B82D4D17-932C-4A57-9F59-18434DCD6B19}" name="Column10956"/>
    <tableColumn id="10976" xr3:uid="{9717DED7-A401-4E40-8E28-A686029DE7C2}" name="Column10957"/>
    <tableColumn id="10977" xr3:uid="{531673C8-080F-4D1D-985F-12093D4E442C}" name="Column10958"/>
    <tableColumn id="10978" xr3:uid="{3F5E4EF0-9433-45FF-9105-CE6F5BC1A619}" name="Column10959"/>
    <tableColumn id="10979" xr3:uid="{63EAB141-E607-406B-8971-4E7A975D61A9}" name="Column10960"/>
    <tableColumn id="10980" xr3:uid="{FDA88E39-80AF-43C6-BCF3-5D60E08E9570}" name="Column10961"/>
    <tableColumn id="10981" xr3:uid="{F180E853-D7B6-409C-A549-CF4C9E9C663E}" name="Column10962"/>
    <tableColumn id="10982" xr3:uid="{A697C49A-D033-4948-B43D-09CA11D03009}" name="Column10963"/>
    <tableColumn id="10983" xr3:uid="{53A5B4D9-634E-48D6-9BA6-D2F3A5AFE003}" name="Column10964"/>
    <tableColumn id="10984" xr3:uid="{0372402E-446E-42AB-867F-703240919162}" name="Column10965"/>
    <tableColumn id="10985" xr3:uid="{C893D915-E5AF-4143-A12A-0D51AF3E9B70}" name="Column10966"/>
    <tableColumn id="10986" xr3:uid="{7FCF58C5-690B-4FD8-875F-5A1D728EFC5B}" name="Column10967"/>
    <tableColumn id="10987" xr3:uid="{5B432787-5996-4F31-935E-1091ED968A2E}" name="Column10968"/>
    <tableColumn id="10988" xr3:uid="{B40A5CB9-59DB-4913-A575-F4729DD8417B}" name="Column10969"/>
    <tableColumn id="10989" xr3:uid="{BCFF10E6-6F43-4265-8B76-5715350F089C}" name="Column10970"/>
    <tableColumn id="10990" xr3:uid="{4800462F-0131-42A4-A9B1-343D087AB24F}" name="Column10971"/>
    <tableColumn id="10991" xr3:uid="{DAC36125-A982-4B1F-8B7E-D8FD839F54C6}" name="Column10972"/>
    <tableColumn id="10992" xr3:uid="{898A1C68-8F9B-42DD-A869-062D7C5187FD}" name="Column10973"/>
    <tableColumn id="10993" xr3:uid="{34C9C363-32F2-4F59-BF9B-F7C9FDAB84E9}" name="Column10974"/>
    <tableColumn id="10994" xr3:uid="{9219AB0D-0F6B-4E98-8354-01D1EBDEE3D8}" name="Column10975"/>
    <tableColumn id="10995" xr3:uid="{114039B2-7BC4-454C-88D6-7CF0243B3FF0}" name="Column10976"/>
    <tableColumn id="10996" xr3:uid="{E470F7AC-9F03-4EDC-9EB0-B98852655EF4}" name="Column10977"/>
    <tableColumn id="10997" xr3:uid="{1A064139-BAED-42B7-95C9-40B091F03C86}" name="Column10978"/>
    <tableColumn id="10998" xr3:uid="{61EA7C1D-8A5B-4455-B5F6-9A722D911B9A}" name="Column10979"/>
    <tableColumn id="10999" xr3:uid="{2C0A790C-A04F-4A37-9355-CC353C108537}" name="Column10980"/>
    <tableColumn id="11000" xr3:uid="{39F784A7-5A20-4BBF-9718-EEAF286E64DA}" name="Column10981"/>
    <tableColumn id="11001" xr3:uid="{BB227D96-2C91-4274-AA02-DC35FF6062A7}" name="Column10982"/>
    <tableColumn id="11002" xr3:uid="{35AF4741-F9F6-4893-A190-9C8009D82B77}" name="Column10983"/>
    <tableColumn id="11003" xr3:uid="{06CE25AC-3088-4083-ADBA-18E8EA34DF42}" name="Column10984"/>
    <tableColumn id="11004" xr3:uid="{5754B83C-7426-49C2-B566-72DEA655DDAC}" name="Column10985"/>
    <tableColumn id="11005" xr3:uid="{1F577BA4-71BB-4B9A-94CB-AB99E29AB957}" name="Column10986"/>
    <tableColumn id="11006" xr3:uid="{F752466A-9D57-496F-9627-7C4A7D07961E}" name="Column10987"/>
    <tableColumn id="11007" xr3:uid="{FA9A7B0D-EA51-43CD-9EF4-93FE073EDBA5}" name="Column10988"/>
    <tableColumn id="11008" xr3:uid="{706EB806-F08A-4394-8641-F97BFB4C2470}" name="Column10989"/>
    <tableColumn id="11009" xr3:uid="{8D85BEFB-546B-44A5-B93F-D6426AD57FC7}" name="Column10990"/>
    <tableColumn id="11010" xr3:uid="{FFC1E969-C2B2-40AD-AB1A-95E8F45BEFA3}" name="Column10991"/>
    <tableColumn id="11011" xr3:uid="{F7324F56-0EB3-438A-B946-3F034AF722B3}" name="Column10992"/>
    <tableColumn id="11012" xr3:uid="{3AC49445-32F7-4FCF-BC13-126EA1110DF1}" name="Column10993"/>
    <tableColumn id="11013" xr3:uid="{FD7E0DD8-F1A4-4975-9498-C4DE00667563}" name="Column10994"/>
    <tableColumn id="11014" xr3:uid="{8EAA69F4-2D07-48AB-BDB6-4E58C1F6A0B4}" name="Column10995"/>
    <tableColumn id="11015" xr3:uid="{F99D6F97-4F6C-4AD2-AB22-458704D23E5A}" name="Column10996"/>
    <tableColumn id="11016" xr3:uid="{37789607-6043-4458-ACFD-B0E0AB05D023}" name="Column10997"/>
    <tableColumn id="11017" xr3:uid="{2493455B-E8A7-4544-B402-EE381C53D6B0}" name="Column10998"/>
    <tableColumn id="11018" xr3:uid="{8F68FD5C-B972-4F42-9AB9-877B688B4C05}" name="Column10999"/>
    <tableColumn id="11019" xr3:uid="{E7EEBD35-CB53-4BCB-B41C-6C201913154F}" name="Column11000"/>
    <tableColumn id="11020" xr3:uid="{913DA478-AC4B-41B7-8E98-7517D13A59CF}" name="Column11001"/>
    <tableColumn id="11021" xr3:uid="{06B93BBA-D11E-400B-97C1-41AD9F811E76}" name="Column11002"/>
    <tableColumn id="11022" xr3:uid="{EF694995-AC66-40D8-B2B0-E184EDDED3CC}" name="Column11003"/>
    <tableColumn id="11023" xr3:uid="{8651BD7D-FE1F-4CFA-B231-744EE93CF7DF}" name="Column11004"/>
    <tableColumn id="11024" xr3:uid="{B6115778-FE82-49E6-A403-5F71B3094DEA}" name="Column11005"/>
    <tableColumn id="11025" xr3:uid="{A6460970-0AA2-4332-8093-8AFCA04E318E}" name="Column11006"/>
    <tableColumn id="11026" xr3:uid="{9017BB06-9197-47EE-AA0B-AFCB8C0B1B69}" name="Column11007"/>
    <tableColumn id="11027" xr3:uid="{DFE3A21E-A009-4D41-8C3C-ACBCCB0AB51A}" name="Column11008"/>
    <tableColumn id="11028" xr3:uid="{E47CD3AE-B4D9-490F-A1B6-640C237D7AF8}" name="Column11009"/>
    <tableColumn id="11029" xr3:uid="{9EF4FDFD-E6A2-45B3-A007-3AEB00CC239F}" name="Column11010"/>
    <tableColumn id="11030" xr3:uid="{EAC9DBE0-75DB-4BAA-BF1E-B656F83E2799}" name="Column11011"/>
    <tableColumn id="11031" xr3:uid="{A86D2CFE-A3F6-45EC-92EF-EF3244B5B9E4}" name="Column11012"/>
    <tableColumn id="11032" xr3:uid="{747C3C49-CFB7-4D76-B45A-DABF1C8EC358}" name="Column11013"/>
    <tableColumn id="11033" xr3:uid="{C1D2CD9C-BE74-4E5B-B2A9-C5FCFD2115B2}" name="Column11014"/>
    <tableColumn id="11034" xr3:uid="{F69A8201-0012-4ABE-82AB-E772DD2F5D68}" name="Column11015"/>
    <tableColumn id="11035" xr3:uid="{8989CFCB-A939-416E-901D-262C838C5676}" name="Column11016"/>
    <tableColumn id="11036" xr3:uid="{406949D3-8C5B-474E-99C4-C4B8582A578F}" name="Column11017"/>
    <tableColumn id="11037" xr3:uid="{E67CA59B-DEEA-4DD4-92EB-20C5D918A14B}" name="Column11018"/>
    <tableColumn id="11038" xr3:uid="{09D72A06-F9C3-4010-A11E-4BB501EE7F26}" name="Column11019"/>
    <tableColumn id="11039" xr3:uid="{10ACA4EC-80A0-41DE-AEB9-A60BD69613D4}" name="Column11020"/>
    <tableColumn id="11040" xr3:uid="{4DC0C5E4-3D63-47FF-9DC9-BA8682D18AC4}" name="Column11021"/>
    <tableColumn id="11041" xr3:uid="{D74C84E3-59F8-4A25-A027-9D6690EFA226}" name="Column11022"/>
    <tableColumn id="11042" xr3:uid="{6AC54B39-2F49-4580-9EAC-E5EF909E9385}" name="Column11023"/>
    <tableColumn id="11043" xr3:uid="{6A94D7F5-75C5-4FE2-AA37-45E06001880B}" name="Column11024"/>
    <tableColumn id="11044" xr3:uid="{D485BA6E-261C-4700-A577-FADEA289761C}" name="Column11025"/>
    <tableColumn id="11045" xr3:uid="{4BE025E1-5D1B-4FF5-A1E3-520BACE745EF}" name="Column11026"/>
    <tableColumn id="11046" xr3:uid="{D9FE635D-48B2-4D27-9497-59357B9FDA66}" name="Column11027"/>
    <tableColumn id="11047" xr3:uid="{B7E733A0-211C-416F-87DB-9AB1DF817BBF}" name="Column11028"/>
    <tableColumn id="11048" xr3:uid="{A9735250-F0B1-455E-8E86-9FF847327259}" name="Column11029"/>
    <tableColumn id="11049" xr3:uid="{10DAF7EF-8B7B-421D-B2E2-FD8D9AFBC60F}" name="Column11030"/>
    <tableColumn id="11050" xr3:uid="{0201A8DD-F208-492C-821D-D82C874BBD3B}" name="Column11031"/>
    <tableColumn id="11051" xr3:uid="{8A5F7736-B1B1-41A5-8CD8-B2A5115B0ABD}" name="Column11032"/>
    <tableColumn id="11052" xr3:uid="{E8053ECA-381C-4E18-9B96-8118D552464F}" name="Column11033"/>
    <tableColumn id="11053" xr3:uid="{E62FA3EF-157F-4170-8737-2BE58B4542E3}" name="Column11034"/>
    <tableColumn id="11054" xr3:uid="{D119ACCE-12B7-4434-94DA-696AAD233073}" name="Column11035"/>
    <tableColumn id="11055" xr3:uid="{FEE001DE-85FE-46BC-8512-A1DDB375CDE3}" name="Column11036"/>
    <tableColumn id="11056" xr3:uid="{E4D60E83-1D3B-4CFA-9000-051865AECFF6}" name="Column11037"/>
    <tableColumn id="11057" xr3:uid="{47EBF97C-3762-4928-8D16-5012A47EA205}" name="Column11038"/>
    <tableColumn id="11058" xr3:uid="{96A0F116-6A43-48CE-B45F-40B2579BAF0C}" name="Column11039"/>
    <tableColumn id="11059" xr3:uid="{28451C74-1C54-4083-8A73-28C74FD4D68B}" name="Column11040"/>
    <tableColumn id="11060" xr3:uid="{963FC2C8-B737-4AB8-A4F0-2F919017F2EB}" name="Column11041"/>
    <tableColumn id="11061" xr3:uid="{8F2313C4-EA64-489E-96C9-8DD8371FD226}" name="Column11042"/>
    <tableColumn id="11062" xr3:uid="{0CFBC468-D2C2-48A6-A321-23C8E50C8AB0}" name="Column11043"/>
    <tableColumn id="11063" xr3:uid="{F355F051-C171-4F78-A73B-103E48B2E767}" name="Column11044"/>
    <tableColumn id="11064" xr3:uid="{3A534040-B372-425E-9573-CEBD93A09B55}" name="Column11045"/>
    <tableColumn id="11065" xr3:uid="{3EFA548A-787D-4B96-83EA-D43251663C03}" name="Column11046"/>
    <tableColumn id="11066" xr3:uid="{38FED6B8-3174-4E6F-B7A9-257EB1C3A00E}" name="Column11047"/>
    <tableColumn id="11067" xr3:uid="{15509C9F-14D5-40A1-965D-1C401E3F1715}" name="Column11048"/>
    <tableColumn id="11068" xr3:uid="{DDC37320-D508-4AF0-B0EC-DFBB2194A70F}" name="Column11049"/>
    <tableColumn id="11069" xr3:uid="{C2AA805D-9C43-4E68-B2F7-B7321C08CC8C}" name="Column11050"/>
    <tableColumn id="11070" xr3:uid="{E44985AD-B006-4190-A4A4-2FD40DEC790C}" name="Column11051"/>
    <tableColumn id="11071" xr3:uid="{D8E55DAD-C075-43C5-A7FC-597C8F41D9B3}" name="Column11052"/>
    <tableColumn id="11072" xr3:uid="{E4B831F0-E378-4A07-9EA5-A3350D90CC15}" name="Column11053"/>
    <tableColumn id="11073" xr3:uid="{8F678DAF-6644-462E-B77B-5C5FE9ED7BC6}" name="Column11054"/>
    <tableColumn id="11074" xr3:uid="{77916FF6-C474-474C-929B-89000193B8C1}" name="Column11055"/>
    <tableColumn id="11075" xr3:uid="{1F58B915-8C2D-466F-9359-0F9758F9E120}" name="Column11056"/>
    <tableColumn id="11076" xr3:uid="{8A91C8C2-8A2C-46E2-BE8C-30E497B5BCB6}" name="Column11057"/>
    <tableColumn id="11077" xr3:uid="{79D25538-C0EC-4C62-9F7C-CC7E074EBC9A}" name="Column11058"/>
    <tableColumn id="11078" xr3:uid="{28C96BDE-E3D3-456A-B125-4C702980F49F}" name="Column11059"/>
    <tableColumn id="11079" xr3:uid="{5D1C32C5-7BB4-45B5-9DB2-47CD1B29E688}" name="Column11060"/>
    <tableColumn id="11080" xr3:uid="{62CD75ED-416E-4966-A599-4DA4C42FE27D}" name="Column11061"/>
    <tableColumn id="11081" xr3:uid="{C5100A62-DA26-4773-8039-F8D0B5D3042B}" name="Column11062"/>
    <tableColumn id="11082" xr3:uid="{03EF0DEF-9E38-476A-A13C-87EED6D82189}" name="Column11063"/>
    <tableColumn id="11083" xr3:uid="{0D3C12E3-618F-4EF5-B295-8FC2DF271B9A}" name="Column11064"/>
    <tableColumn id="11084" xr3:uid="{CD7D2756-CD7D-48A0-8127-ABBA7CFADDDA}" name="Column11065"/>
    <tableColumn id="11085" xr3:uid="{EA5FBEE5-1F4A-4E6D-8EE3-A377E43A7A1B}" name="Column11066"/>
    <tableColumn id="11086" xr3:uid="{F9153AF8-9D83-4622-9696-A0579AF99A58}" name="Column11067"/>
    <tableColumn id="11087" xr3:uid="{8DABA08F-0017-48FA-9CFA-CF843440E936}" name="Column11068"/>
    <tableColumn id="11088" xr3:uid="{A5FC90D1-FAFD-4951-8BB9-40976D1C4D12}" name="Column11069"/>
    <tableColumn id="11089" xr3:uid="{11546E3A-F28A-4A03-AD8A-81CAC47E15EA}" name="Column11070"/>
    <tableColumn id="11090" xr3:uid="{CB3548B8-6041-4D59-822A-8ED43A4FE7B4}" name="Column11071"/>
    <tableColumn id="11091" xr3:uid="{D920EDBA-5902-4D3B-9C69-643C817E7128}" name="Column11072"/>
    <tableColumn id="11092" xr3:uid="{5BB6F925-8A9F-4C48-B215-DCBAA71C6141}" name="Column11073"/>
    <tableColumn id="11093" xr3:uid="{ADDB4159-EA1F-46BD-969D-FBF624CEE249}" name="Column11074"/>
    <tableColumn id="11094" xr3:uid="{E33D5913-257B-46F3-8FBA-D9956FBBF779}" name="Column11075"/>
    <tableColumn id="11095" xr3:uid="{5FEA2DEC-34C8-4105-8AB7-EDA755523CDC}" name="Column11076"/>
    <tableColumn id="11096" xr3:uid="{19C4ED91-A51C-474F-BE77-9719C74F687D}" name="Column11077"/>
    <tableColumn id="11097" xr3:uid="{BF731FDD-5A31-4E8E-938A-B1A6F031114B}" name="Column11078"/>
    <tableColumn id="11098" xr3:uid="{455C19FC-7BE1-461F-AE66-1382FE76A6E3}" name="Column11079"/>
    <tableColumn id="11099" xr3:uid="{E8F05B9E-89EB-4B61-BEBE-BFB26C3273C1}" name="Column11080"/>
    <tableColumn id="11100" xr3:uid="{7227C0A9-7258-45B8-AFC1-721C4701253A}" name="Column11081"/>
    <tableColumn id="11101" xr3:uid="{01A3DDB2-7A37-4699-B7DC-CF2A00ED677E}" name="Column11082"/>
    <tableColumn id="11102" xr3:uid="{6A68B870-EC33-47F6-9B53-59C4051DED4E}" name="Column11083"/>
    <tableColumn id="11103" xr3:uid="{4239F441-0882-418B-8BF8-44DC16527656}" name="Column11084"/>
    <tableColumn id="11104" xr3:uid="{DE74FDA9-AE17-4839-A032-BA287A02BBCC}" name="Column11085"/>
    <tableColumn id="11105" xr3:uid="{6D588E9C-344C-4727-9D60-E17ABF4C649D}" name="Column11086"/>
    <tableColumn id="11106" xr3:uid="{9D8CFF32-B19E-49F5-BF3E-28EF63E2BF1E}" name="Column11087"/>
    <tableColumn id="11107" xr3:uid="{4A1821A8-DDD9-4C2C-9722-BAC6E0AF3FA2}" name="Column11088"/>
    <tableColumn id="11108" xr3:uid="{14D19C71-28CF-4D49-B26B-8BB3C546AA13}" name="Column11089"/>
    <tableColumn id="11109" xr3:uid="{26DD72C7-92FA-47DC-94BD-23D59B8554FB}" name="Column11090"/>
    <tableColumn id="11110" xr3:uid="{63B2E0B6-73AF-44AB-9588-17DCF9B848BE}" name="Column11091"/>
    <tableColumn id="11111" xr3:uid="{BDDCF27F-64CE-4440-A14A-B9878C3C897F}" name="Column11092"/>
    <tableColumn id="11112" xr3:uid="{19192AA9-C76C-4F13-965C-834822F67D68}" name="Column11093"/>
    <tableColumn id="11113" xr3:uid="{41C4B9EE-12B7-48B6-BC6A-0A09F3669101}" name="Column11094"/>
    <tableColumn id="11114" xr3:uid="{61140011-756B-46F1-A8EE-B35747361120}" name="Column11095"/>
    <tableColumn id="11115" xr3:uid="{4E29DF49-E1FE-475D-8B9C-9A5BB8D8849F}" name="Column11096"/>
    <tableColumn id="11116" xr3:uid="{57E96D6B-2F93-4060-9393-1FBE593372FD}" name="Column11097"/>
    <tableColumn id="11117" xr3:uid="{AC22DDBD-E96B-4D16-A5A3-2296D09F48A6}" name="Column11098"/>
    <tableColumn id="11118" xr3:uid="{778D98AC-89CF-4560-AEC3-BC9619BAC98E}" name="Column11099"/>
    <tableColumn id="11119" xr3:uid="{90EFF35F-724C-43F9-A468-8102BA39B1E3}" name="Column11100"/>
    <tableColumn id="11120" xr3:uid="{36D807C3-151A-4CF7-AC01-CFAA85EE8072}" name="Column11101"/>
    <tableColumn id="11121" xr3:uid="{721770D1-2968-417D-B2A3-234952EBF327}" name="Column11102"/>
    <tableColumn id="11122" xr3:uid="{2FC8C72B-9C6C-4C63-94EE-480117125942}" name="Column11103"/>
    <tableColumn id="11123" xr3:uid="{18BB7C99-0B01-49E0-A560-0792EAFD2191}" name="Column11104"/>
    <tableColumn id="11124" xr3:uid="{FE9E4D1B-2D13-4293-9980-1A3C363B10AF}" name="Column11105"/>
    <tableColumn id="11125" xr3:uid="{61DC888C-F396-48D4-87E9-52F8D056254A}" name="Column11106"/>
    <tableColumn id="11126" xr3:uid="{4A456D0F-6408-42DE-9B51-6E68AFA000B4}" name="Column11107"/>
    <tableColumn id="11127" xr3:uid="{EA9FE5BB-401E-4B1C-955E-CBCBF648BE48}" name="Column11108"/>
    <tableColumn id="11128" xr3:uid="{0878F866-1C03-4740-A45C-D0FB95D85E1D}" name="Column11109"/>
    <tableColumn id="11129" xr3:uid="{82346844-CD73-4FAB-BFD3-A5ED38F4839C}" name="Column11110"/>
    <tableColumn id="11130" xr3:uid="{25830E5C-256C-42F5-AEA9-4285486A7EED}" name="Column11111"/>
    <tableColumn id="11131" xr3:uid="{AAFD39D0-8D8D-4FAB-86A0-DD4B1EBCDBCA}" name="Column11112"/>
    <tableColumn id="11132" xr3:uid="{B16C95C4-859D-4706-8224-D966038F02F1}" name="Column11113"/>
    <tableColumn id="11133" xr3:uid="{62A2BB68-687E-40BF-B4F8-5F10D3DAD2B1}" name="Column11114"/>
    <tableColumn id="11134" xr3:uid="{786EA340-9DBC-48D6-8BB7-10D2107CEAB3}" name="Column11115"/>
    <tableColumn id="11135" xr3:uid="{DAD2AE1E-ADA9-445F-B0DC-388F5BCD99A6}" name="Column11116"/>
    <tableColumn id="11136" xr3:uid="{9D082F73-E194-48B7-867E-4115C3D64B22}" name="Column11117"/>
    <tableColumn id="11137" xr3:uid="{3B21A92D-B757-4DFC-ACE7-52ED6FD66B1B}" name="Column11118"/>
    <tableColumn id="11138" xr3:uid="{62D75A51-DA95-4BA4-A627-1C6A46230F41}" name="Column11119"/>
    <tableColumn id="11139" xr3:uid="{E796AA82-8254-4510-BE28-4CA6076E06BD}" name="Column11120"/>
    <tableColumn id="11140" xr3:uid="{CD7B4111-112B-4835-9DFA-DC3DDA9C8A0A}" name="Column11121"/>
    <tableColumn id="11141" xr3:uid="{54243D49-611F-430D-9D91-B181E5975FE0}" name="Column11122"/>
    <tableColumn id="11142" xr3:uid="{5E29FE20-CB6D-4F99-8984-F89871D2865F}" name="Column11123"/>
    <tableColumn id="11143" xr3:uid="{597FD09E-10A5-4DBC-BAC8-7424F755AF73}" name="Column11124"/>
    <tableColumn id="11144" xr3:uid="{432D909B-DC56-42C8-A4F6-AE0B6D33C594}" name="Column11125"/>
    <tableColumn id="11145" xr3:uid="{20F9B88E-2548-447F-A3DD-3254B866F1C5}" name="Column11126"/>
    <tableColumn id="11146" xr3:uid="{FEAD80A2-DD10-43DB-AEF4-5C3B5F8EEF15}" name="Column11127"/>
    <tableColumn id="11147" xr3:uid="{02C30C34-496A-4EFF-A92A-B08B7708B732}" name="Column11128"/>
    <tableColumn id="11148" xr3:uid="{D226B010-BD07-483A-8B4C-AE327BA2D291}" name="Column11129"/>
    <tableColumn id="11149" xr3:uid="{55ACD270-8EC5-4555-BBD3-67BA6A49A672}" name="Column11130"/>
    <tableColumn id="11150" xr3:uid="{8B008A46-6C78-445F-9D3E-5A43F07884E9}" name="Column11131"/>
    <tableColumn id="11151" xr3:uid="{3FC85195-2874-4BC1-90D0-146E07821A97}" name="Column11132"/>
    <tableColumn id="11152" xr3:uid="{16B729FD-6A6E-40A5-9BAC-77487B6BDF00}" name="Column11133"/>
    <tableColumn id="11153" xr3:uid="{FAADEECF-93EF-40F9-8871-3B7D6AC7CCDC}" name="Column11134"/>
    <tableColumn id="11154" xr3:uid="{F445A258-EF08-45EA-8AE4-576287216B8E}" name="Column11135"/>
    <tableColumn id="11155" xr3:uid="{A4A99EEF-EB2A-4DCF-A109-CA9FC89E9902}" name="Column11136"/>
    <tableColumn id="11156" xr3:uid="{4F94CED5-BF41-43D7-B5D0-B5882C48B97B}" name="Column11137"/>
    <tableColumn id="11157" xr3:uid="{5876695A-58C9-41CD-943F-5556D17F88B9}" name="Column11138"/>
    <tableColumn id="11158" xr3:uid="{DD4E74A4-FB91-4CB0-B0D3-EFF7AA6CF6EF}" name="Column11139"/>
    <tableColumn id="11159" xr3:uid="{9AE633D2-311E-4CA7-9223-D10250D27C3B}" name="Column11140"/>
    <tableColumn id="11160" xr3:uid="{CE431B08-2B2E-424D-AF0A-4E28152488FD}" name="Column11141"/>
    <tableColumn id="11161" xr3:uid="{2D7C4CF0-C02A-4E79-861B-0E3580374751}" name="Column11142"/>
    <tableColumn id="11162" xr3:uid="{AE719781-A856-4730-A8A2-62CA39DF8933}" name="Column11143"/>
    <tableColumn id="11163" xr3:uid="{211C58FF-0394-4136-8761-D11A0D81222E}" name="Column11144"/>
    <tableColumn id="11164" xr3:uid="{95B758EF-35DC-487C-8D5A-B57E43A92FEF}" name="Column11145"/>
    <tableColumn id="11165" xr3:uid="{285D5DA2-2F5C-463B-A019-EAD964DB80BA}" name="Column11146"/>
    <tableColumn id="11166" xr3:uid="{D5D2B924-ED74-452C-AF0F-576369CA00E1}" name="Column11147"/>
    <tableColumn id="11167" xr3:uid="{05F593C9-6A53-4A65-A8CD-68DE86160D6F}" name="Column11148"/>
    <tableColumn id="11168" xr3:uid="{2046CE9C-DCEA-4D03-839F-CE121B182374}" name="Column11149"/>
    <tableColumn id="11169" xr3:uid="{699E42AB-A684-4E4E-8007-56BAB738F649}" name="Column11150"/>
    <tableColumn id="11170" xr3:uid="{3B44C3EA-7134-491D-8C9E-2DF4C607F3D2}" name="Column11151"/>
    <tableColumn id="11171" xr3:uid="{12BBE2CE-45AE-4610-9CB0-00E3CFF6E69D}" name="Column11152"/>
    <tableColumn id="11172" xr3:uid="{D5E9D844-C837-4976-BF7E-80C109DB806B}" name="Column11153"/>
    <tableColumn id="11173" xr3:uid="{B896E658-CA86-4B8F-A5A6-55EF7ECF47C9}" name="Column11154"/>
    <tableColumn id="11174" xr3:uid="{9AD6D8D9-B3A2-44D7-A8F1-0DD0C8EC1004}" name="Column11155"/>
    <tableColumn id="11175" xr3:uid="{417B563C-E24D-4BDF-B1D7-FFBF85827080}" name="Column11156"/>
    <tableColumn id="11176" xr3:uid="{57A844CA-5710-469A-9E87-F596A21F80A6}" name="Column11157"/>
    <tableColumn id="11177" xr3:uid="{3BC42F01-32D0-44F7-B585-1D631AA25543}" name="Column11158"/>
    <tableColumn id="11178" xr3:uid="{FA7D8F86-2063-49CF-B530-A86CD2852765}" name="Column11159"/>
    <tableColumn id="11179" xr3:uid="{22029587-9CC3-457B-93A5-96B399D5F14F}" name="Column11160"/>
    <tableColumn id="11180" xr3:uid="{2A365F96-422B-4C05-8C40-305D0FE8C08D}" name="Column11161"/>
    <tableColumn id="11181" xr3:uid="{DA183EB1-D9F5-4035-A4C9-75128234CB5E}" name="Column11162"/>
    <tableColumn id="11182" xr3:uid="{0B474E53-DFFC-47D1-9B8C-DB8C83232157}" name="Column11163"/>
    <tableColumn id="11183" xr3:uid="{0F00EADB-B971-4D19-925A-499B78607F09}" name="Column11164"/>
    <tableColumn id="11184" xr3:uid="{D3EB5D4B-7474-40DD-9842-510380DB8B77}" name="Column11165"/>
    <tableColumn id="11185" xr3:uid="{E3D02030-66C2-4F44-8037-3FE349F470A3}" name="Column11166"/>
    <tableColumn id="11186" xr3:uid="{CA900142-CD9E-4C68-B318-BC3386AABD3D}" name="Column11167"/>
    <tableColumn id="11187" xr3:uid="{F35F88BF-397D-4BAE-BF1D-97BE64E58F8F}" name="Column11168"/>
    <tableColumn id="11188" xr3:uid="{354D641C-09F4-4EEB-A843-8AC3957DC387}" name="Column11169"/>
    <tableColumn id="11189" xr3:uid="{F5214D72-AA2B-4286-9B86-055620973D0B}" name="Column11170"/>
    <tableColumn id="11190" xr3:uid="{64975566-F2DD-4EE1-A7D3-49F517108BBB}" name="Column11171"/>
    <tableColumn id="11191" xr3:uid="{22135445-C67D-4123-9526-46B7DB00C58B}" name="Column11172"/>
    <tableColumn id="11192" xr3:uid="{518CEB0C-1553-4FC3-A06B-17B0664AA9CF}" name="Column11173"/>
    <tableColumn id="11193" xr3:uid="{931EB9C6-F980-4259-A5C1-7BD8FB84A71A}" name="Column11174"/>
    <tableColumn id="11194" xr3:uid="{73FAD109-795E-43F1-9069-6D95822E7896}" name="Column11175"/>
    <tableColumn id="11195" xr3:uid="{278E0074-4871-4CD5-94F1-5D78B2907273}" name="Column11176"/>
    <tableColumn id="11196" xr3:uid="{4C6A1601-2D91-4A74-BBB4-5406747C28A2}" name="Column11177"/>
    <tableColumn id="11197" xr3:uid="{C36BE4DB-B9B7-41CD-8006-18542FE9F7B3}" name="Column11178"/>
    <tableColumn id="11198" xr3:uid="{80002939-8487-47CE-87CC-0D90D2F0C2AC}" name="Column11179"/>
    <tableColumn id="11199" xr3:uid="{97755548-6DFE-4262-B7F4-CBBBF1690232}" name="Column11180"/>
    <tableColumn id="11200" xr3:uid="{FDB9F6E7-BCE2-46F0-AC60-1448CCDD28E0}" name="Column11181"/>
    <tableColumn id="11201" xr3:uid="{D89302C7-7401-4B08-A9C7-F6550AA8C0D3}" name="Column11182"/>
    <tableColumn id="11202" xr3:uid="{138875CE-36D4-4B3B-AD04-30EBEBE58743}" name="Column11183"/>
    <tableColumn id="11203" xr3:uid="{3CAD00BB-B5CC-4B00-8852-ED360B838FDA}" name="Column11184"/>
    <tableColumn id="11204" xr3:uid="{0E960228-28F6-4B00-91BE-6C780BF96832}" name="Column11185"/>
    <tableColumn id="11205" xr3:uid="{A3AA2DE9-6980-4C15-8973-1811CD063F7A}" name="Column11186"/>
    <tableColumn id="11206" xr3:uid="{195A8F27-04F8-4EC2-863F-23710C362FEA}" name="Column11187"/>
    <tableColumn id="11207" xr3:uid="{A6E89A6D-6D29-43DB-95B2-1BDA57BB8D3B}" name="Column11188"/>
    <tableColumn id="11208" xr3:uid="{3B5F6B38-7F7D-4185-9113-2C46B89F7F0A}" name="Column11189"/>
    <tableColumn id="11209" xr3:uid="{B8908954-9869-469C-9EA1-11B8C496509D}" name="Column11190"/>
    <tableColumn id="11210" xr3:uid="{80091A19-3A2E-45B4-9935-A1030F52A186}" name="Column11191"/>
    <tableColumn id="11211" xr3:uid="{AE3E0058-EA9B-4658-8FED-912B612DCDC4}" name="Column11192"/>
    <tableColumn id="11212" xr3:uid="{2CB47420-B862-49B9-8C83-9F6E64C66661}" name="Column11193"/>
    <tableColumn id="11213" xr3:uid="{8C3E5603-AB09-4D34-8DBE-F5F9AD7DD582}" name="Column11194"/>
    <tableColumn id="11214" xr3:uid="{AEBB1B4A-ADF5-4E7D-83E8-37CAF5B4376E}" name="Column11195"/>
    <tableColumn id="11215" xr3:uid="{8B09B391-2A35-4A87-A310-E555FBE651D0}" name="Column11196"/>
    <tableColumn id="11216" xr3:uid="{EC89DE35-3911-404D-8D1C-DFF052FC4BE3}" name="Column11197"/>
    <tableColumn id="11217" xr3:uid="{A4FDF8E8-EAF1-461F-B8AC-113EF3018C42}" name="Column11198"/>
    <tableColumn id="11218" xr3:uid="{C34C876D-6C36-4DFE-A7C9-7FBB3CF8F69A}" name="Column11199"/>
    <tableColumn id="11219" xr3:uid="{5DC533D0-2298-46DE-B000-AC40F8E7EA7C}" name="Column11200"/>
    <tableColumn id="11220" xr3:uid="{B2BB12E6-F774-4216-8F84-C87261BF3F12}" name="Column11201"/>
    <tableColumn id="11221" xr3:uid="{F26ADC0C-33BB-4783-AC23-155B5EC80893}" name="Column11202"/>
    <tableColumn id="11222" xr3:uid="{5A674A60-8AE2-48C8-B98D-13F13741354A}" name="Column11203"/>
    <tableColumn id="11223" xr3:uid="{0F2B462A-9154-4E40-A8C3-4C100D0E933F}" name="Column11204"/>
    <tableColumn id="11224" xr3:uid="{F0D58914-D04A-459D-9357-B453AF35D858}" name="Column11205"/>
    <tableColumn id="11225" xr3:uid="{E0F3FC62-083B-4525-ACBB-A0979492D5AC}" name="Column11206"/>
    <tableColumn id="11226" xr3:uid="{5BA7998C-9D97-43DB-AB07-ADE7ED338486}" name="Column11207"/>
    <tableColumn id="11227" xr3:uid="{E5218AF1-5759-4653-81AC-1E0503346DD0}" name="Column11208"/>
    <tableColumn id="11228" xr3:uid="{1FF4DDBA-7917-43F0-ACBC-65B80C77457F}" name="Column11209"/>
    <tableColumn id="11229" xr3:uid="{41CE2632-2377-457C-899B-4406C2E3A5C3}" name="Column11210"/>
    <tableColumn id="11230" xr3:uid="{666B761F-2BCE-451D-9EEA-61B770322DE0}" name="Column11211"/>
    <tableColumn id="11231" xr3:uid="{281B0440-B4A4-4E3B-820D-32BA155E002D}" name="Column11212"/>
    <tableColumn id="11232" xr3:uid="{BA2BAC5E-7B5D-4B65-BC94-18C342B068D3}" name="Column11213"/>
    <tableColumn id="11233" xr3:uid="{53C592A4-7DF5-48B5-BD8E-DC842834AEA1}" name="Column11214"/>
    <tableColumn id="11234" xr3:uid="{ED9DA528-2D96-4F2B-BC5D-341ACB61108F}" name="Column11215"/>
    <tableColumn id="11235" xr3:uid="{D7631BD1-BAD3-4E3D-AB9A-F95A4FFA835F}" name="Column11216"/>
    <tableColumn id="11236" xr3:uid="{F7106481-96B4-4AD1-9696-05595C189B09}" name="Column11217"/>
    <tableColumn id="11237" xr3:uid="{06983327-7E03-410A-878B-930BEC850CA8}" name="Column11218"/>
    <tableColumn id="11238" xr3:uid="{2A8A19A6-EB49-4050-9014-C677A852D965}" name="Column11219"/>
    <tableColumn id="11239" xr3:uid="{54323D6D-CB35-43E9-9EA5-3DABA96908A2}" name="Column11220"/>
    <tableColumn id="11240" xr3:uid="{6AE884B9-B148-47BB-982D-EAE2F8BE9AF0}" name="Column11221"/>
    <tableColumn id="11241" xr3:uid="{B2897265-8F6B-4C25-8682-CDDFDB3EB1BB}" name="Column11222"/>
    <tableColumn id="11242" xr3:uid="{B780E0E3-39D9-4114-835D-7ADD31E8C0BB}" name="Column11223"/>
    <tableColumn id="11243" xr3:uid="{F66B4D1A-1C22-4A5C-AF9D-CE82D4069019}" name="Column11224"/>
    <tableColumn id="11244" xr3:uid="{6F69D95B-2C53-4117-8BC9-B7F1BDCE0616}" name="Column11225"/>
    <tableColumn id="11245" xr3:uid="{4CE39C03-598B-4434-BA00-65EB0EE509F7}" name="Column11226"/>
    <tableColumn id="11246" xr3:uid="{E6EA9D5F-15A0-4230-A7ED-1424FBD4FCB2}" name="Column11227"/>
    <tableColumn id="11247" xr3:uid="{4D772C0A-C038-47FF-B084-75B5FB992BCF}" name="Column11228"/>
    <tableColumn id="11248" xr3:uid="{4C129529-8BD9-48FA-86DB-278C8828BCC2}" name="Column11229"/>
    <tableColumn id="11249" xr3:uid="{5B06F58E-36B7-484F-A1E5-6A4DA7EB9E28}" name="Column11230"/>
    <tableColumn id="11250" xr3:uid="{2B61CFAB-67DA-40A7-8134-631AF2ED2D00}" name="Column11231"/>
    <tableColumn id="11251" xr3:uid="{21D16452-1EC0-4C9A-B903-897EC16CEA78}" name="Column11232"/>
    <tableColumn id="11252" xr3:uid="{9CCE0A91-603B-454D-B6EA-1BCD90A1A662}" name="Column11233"/>
    <tableColumn id="11253" xr3:uid="{564C8315-B459-49D8-9421-DA5736CDEFC7}" name="Column11234"/>
    <tableColumn id="11254" xr3:uid="{C4E3C131-5F98-4F55-B660-77264973F4A8}" name="Column11235"/>
    <tableColumn id="11255" xr3:uid="{BBF1325B-C945-4DFF-A437-4774597D7CAC}" name="Column11236"/>
    <tableColumn id="11256" xr3:uid="{DE0FFB7C-2294-4C0B-A5C0-FEBD5560C358}" name="Column11237"/>
    <tableColumn id="11257" xr3:uid="{039F1C6A-DAAF-48B2-9B89-8DA00D182C93}" name="Column11238"/>
    <tableColumn id="11258" xr3:uid="{AE4CF981-359E-42ED-8D22-B16AF8BA6010}" name="Column11239"/>
    <tableColumn id="11259" xr3:uid="{58397E28-77EB-40DB-B274-DB197F1CCCA7}" name="Column11240"/>
    <tableColumn id="11260" xr3:uid="{D07B0D38-7466-4736-8172-71F2BCB6FBF6}" name="Column11241"/>
    <tableColumn id="11261" xr3:uid="{2C727303-7B92-4E64-9D12-9B6E794CC4AD}" name="Column11242"/>
    <tableColumn id="11262" xr3:uid="{266A80D8-B80E-47E7-9F52-3C42694182D6}" name="Column11243"/>
    <tableColumn id="11263" xr3:uid="{A5B69E00-AC88-41D4-ACEC-3CD8C33A31AA}" name="Column11244"/>
    <tableColumn id="11264" xr3:uid="{0AE97AD2-9F07-4FA0-A0EC-AA65486AD3F7}" name="Column11245"/>
    <tableColumn id="11265" xr3:uid="{FA193FDA-98AA-42E1-A171-6D96A8E4E922}" name="Column11246"/>
    <tableColumn id="11266" xr3:uid="{2369160F-510D-4618-8369-4823EB465745}" name="Column11247"/>
    <tableColumn id="11267" xr3:uid="{C889A08A-44EF-47DE-ABAA-0D5A58A1DC27}" name="Column11248"/>
    <tableColumn id="11268" xr3:uid="{6977F569-7D08-4906-904D-1F75C3F52A2E}" name="Column11249"/>
    <tableColumn id="11269" xr3:uid="{EB2DC113-104C-4E01-89D8-A96AC54AF2DE}" name="Column11250"/>
    <tableColumn id="11270" xr3:uid="{64D2EB44-EAF2-4059-8891-60D7CBF8EDFE}" name="Column11251"/>
    <tableColumn id="11271" xr3:uid="{E713A380-70B1-4EC6-A2F8-22CA086CD27D}" name="Column11252"/>
    <tableColumn id="11272" xr3:uid="{BEB89847-8164-4B71-89EC-4FE68B1C11B7}" name="Column11253"/>
    <tableColumn id="11273" xr3:uid="{EABDDAD3-3BF7-4DEE-A8A7-3E5F352276FD}" name="Column11254"/>
    <tableColumn id="11274" xr3:uid="{BFF3E743-018A-4053-8E7F-4203B28F11D7}" name="Column11255"/>
    <tableColumn id="11275" xr3:uid="{916B9ABC-5B72-4268-B10B-2237E4851C19}" name="Column11256"/>
    <tableColumn id="11276" xr3:uid="{4475B092-6128-4550-9FD5-92B50B7F9EDC}" name="Column11257"/>
    <tableColumn id="11277" xr3:uid="{02AB3CF8-F1A3-4070-A6CF-AB015A66F50C}" name="Column11258"/>
    <tableColumn id="11278" xr3:uid="{C5C32CBD-AC08-49AA-AC18-EB73DF6BC083}" name="Column11259"/>
    <tableColumn id="11279" xr3:uid="{DD4186F4-1655-45F7-8E7C-950A62535BE2}" name="Column11260"/>
    <tableColumn id="11280" xr3:uid="{D79B17DE-9B85-4576-8257-7CFE68FDB27D}" name="Column11261"/>
    <tableColumn id="11281" xr3:uid="{A45029FE-77FF-45F2-9358-4D6902D9879E}" name="Column11262"/>
    <tableColumn id="11282" xr3:uid="{C957F540-ABE2-46C0-9B29-18C696183314}" name="Column11263"/>
    <tableColumn id="11283" xr3:uid="{5E8CB401-3C14-420D-958D-AFAB3E514B91}" name="Column11264"/>
    <tableColumn id="11284" xr3:uid="{C10B9F05-EDB3-494A-BD64-752743CB2831}" name="Column11265"/>
    <tableColumn id="11285" xr3:uid="{DF5F2B8E-8185-4597-BFF4-7161F748209C}" name="Column11266"/>
    <tableColumn id="11286" xr3:uid="{67C8524C-AEE2-41CF-9EFA-07D56AD14B2B}" name="Column11267"/>
    <tableColumn id="11287" xr3:uid="{3FD53CAB-AD7C-496D-B66B-DFBB8C91B08F}" name="Column11268"/>
    <tableColumn id="11288" xr3:uid="{A99695F8-B672-4287-B7D4-25D494059469}" name="Column11269"/>
    <tableColumn id="11289" xr3:uid="{297570EA-4BBC-4580-AA87-B01B0A790117}" name="Column11270"/>
    <tableColumn id="11290" xr3:uid="{B2552A64-795D-4377-8CF2-C478F9240F97}" name="Column11271"/>
    <tableColumn id="11291" xr3:uid="{6DFA05FB-143E-477E-9C53-746ED32F75D0}" name="Column11272"/>
    <tableColumn id="11292" xr3:uid="{0C78DAE3-5BCD-4F9B-A126-327EE62BEF06}" name="Column11273"/>
    <tableColumn id="11293" xr3:uid="{E58AA15C-B968-42A8-97E5-B5B6D44454AB}" name="Column11274"/>
    <tableColumn id="11294" xr3:uid="{4731F6C7-46D1-4DAB-9CDF-590CAA69A25D}" name="Column11275"/>
    <tableColumn id="11295" xr3:uid="{4816766A-FE5B-454E-A150-99EB06C3C8A8}" name="Column11276"/>
    <tableColumn id="11296" xr3:uid="{DD718C7B-8386-40A1-B37A-EE12E213F5E5}" name="Column11277"/>
    <tableColumn id="11297" xr3:uid="{64519D54-C1A2-4C6E-86B1-35070F25C161}" name="Column11278"/>
    <tableColumn id="11298" xr3:uid="{9CC4DE10-870F-4289-BF98-16E96603346B}" name="Column11279"/>
    <tableColumn id="11299" xr3:uid="{638CE301-0916-4063-A140-70C6F1E6EE6A}" name="Column11280"/>
    <tableColumn id="11300" xr3:uid="{B44D6310-635B-4AF3-A2EA-C3A889327671}" name="Column11281"/>
    <tableColumn id="11301" xr3:uid="{CC6419A7-3527-41EE-9F67-C9CDC2207FE9}" name="Column11282"/>
    <tableColumn id="11302" xr3:uid="{4B08E040-CB9B-4D02-A74D-9EA82B6EC0AC}" name="Column11283"/>
    <tableColumn id="11303" xr3:uid="{89C2550D-99B7-4C37-B048-AB67AF10C4C8}" name="Column11284"/>
    <tableColumn id="11304" xr3:uid="{3C3306EA-4B0A-41F5-BBB4-4D26F9B1FE81}" name="Column11285"/>
    <tableColumn id="11305" xr3:uid="{218FC3E0-02A4-4888-988A-9BD7D4A90CB5}" name="Column11286"/>
    <tableColumn id="11306" xr3:uid="{A4CAA102-2109-45CD-A529-78040ECD4986}" name="Column11287"/>
    <tableColumn id="11307" xr3:uid="{D5E0FC7D-24A7-405C-8A76-7F2E259D57FF}" name="Column11288"/>
    <tableColumn id="11308" xr3:uid="{1FBDA682-9A01-41B9-A76A-E17701B80139}" name="Column11289"/>
    <tableColumn id="11309" xr3:uid="{1C35FD0D-124D-492F-A13A-E5531FBCC7E5}" name="Column11290"/>
    <tableColumn id="11310" xr3:uid="{8C2EA972-6001-4EDC-A61A-C5775040A685}" name="Column11291"/>
    <tableColumn id="11311" xr3:uid="{D8205E32-7818-4122-99ED-6C1229548915}" name="Column11292"/>
    <tableColumn id="11312" xr3:uid="{1CD5ABE5-D331-41B8-B9C2-8377B2971FCF}" name="Column11293"/>
    <tableColumn id="11313" xr3:uid="{EA199BE7-A2CA-4C9C-9D88-14047B8C324E}" name="Column11294"/>
    <tableColumn id="11314" xr3:uid="{40637966-4563-4AFC-B0D4-91AEA226FDC5}" name="Column11295"/>
    <tableColumn id="11315" xr3:uid="{1B3F2D4F-2FB6-48E9-A367-E499D9ACBF47}" name="Column11296"/>
    <tableColumn id="11316" xr3:uid="{2E5CD3D3-C52E-4710-BF3B-090DAD44C2A0}" name="Column11297"/>
    <tableColumn id="11317" xr3:uid="{61ABAFBC-B12E-40C7-9831-A810EF57F413}" name="Column11298"/>
    <tableColumn id="11318" xr3:uid="{B52A43B6-7FB5-4942-8B61-9A4BDF8ABA54}" name="Column11299"/>
    <tableColumn id="11319" xr3:uid="{65D8BD49-D3D2-4729-A323-0863879295C9}" name="Column11300"/>
    <tableColumn id="11320" xr3:uid="{175644E9-4514-417B-8C8E-320BD1742E21}" name="Column11301"/>
    <tableColumn id="11321" xr3:uid="{203EE2C4-A0A8-4E39-8D9D-84DD366EEB85}" name="Column11302"/>
    <tableColumn id="11322" xr3:uid="{0E640864-702F-409B-B6A9-AFB328F02489}" name="Column11303"/>
    <tableColumn id="11323" xr3:uid="{3838D2BB-9F00-4CA3-B1A9-1478515BA328}" name="Column11304"/>
    <tableColumn id="11324" xr3:uid="{A61EBA31-B8AE-45A5-96B2-4B17856CFFD0}" name="Column11305"/>
    <tableColumn id="11325" xr3:uid="{C5F1238A-70E0-45A9-B0F6-80D4C0D216E8}" name="Column11306"/>
    <tableColumn id="11326" xr3:uid="{729200B8-6097-4ECB-B6C3-78F6763795E8}" name="Column11307"/>
    <tableColumn id="11327" xr3:uid="{77B01C6D-AFEF-49E5-A84A-B053618A98A3}" name="Column11308"/>
    <tableColumn id="11328" xr3:uid="{6468A3BA-46EC-4888-86E2-408847B02BE0}" name="Column11309"/>
    <tableColumn id="11329" xr3:uid="{8293F05A-B301-415E-9FD4-E98E8ED45605}" name="Column11310"/>
    <tableColumn id="11330" xr3:uid="{0B1089E7-ADF9-419C-B548-4E8A0BC18B63}" name="Column11311"/>
    <tableColumn id="11331" xr3:uid="{32A6259A-87C8-47C1-A0C6-97697D959B3C}" name="Column11312"/>
    <tableColumn id="11332" xr3:uid="{BB16342C-CCEF-4991-8769-79F49602A3E1}" name="Column11313"/>
    <tableColumn id="11333" xr3:uid="{5D3CD1F4-0ABD-4882-89D7-DBA3B5448D98}" name="Column11314"/>
    <tableColumn id="11334" xr3:uid="{44B50BAE-4829-4537-8536-5BD106EAEAD3}" name="Column11315"/>
    <tableColumn id="11335" xr3:uid="{3D72E3E2-4E51-4BBD-BF6C-5A3B35E89D31}" name="Column11316"/>
    <tableColumn id="11336" xr3:uid="{3E7694EC-9E7C-4422-A950-280A4CDF63AE}" name="Column11317"/>
    <tableColumn id="11337" xr3:uid="{0D1FBF5D-850A-420B-B093-885A8BA668A7}" name="Column11318"/>
    <tableColumn id="11338" xr3:uid="{9D216244-A618-4ECA-BE36-E6638F76F93E}" name="Column11319"/>
    <tableColumn id="11339" xr3:uid="{60221D87-CCCB-4012-B5FD-C62701D4E40A}" name="Column11320"/>
    <tableColumn id="11340" xr3:uid="{E3B4DEAB-4B11-439A-852C-3CF25BD36A09}" name="Column11321"/>
    <tableColumn id="11341" xr3:uid="{705560B0-D05F-4BF6-8450-069276C4C429}" name="Column11322"/>
    <tableColumn id="11342" xr3:uid="{A9419F07-A596-4798-9CB7-408DAE2F94DE}" name="Column11323"/>
    <tableColumn id="11343" xr3:uid="{92BF520E-3146-4A0C-8417-CA5081D3DC6B}" name="Column11324"/>
    <tableColumn id="11344" xr3:uid="{1BF6D6C0-7B9E-48C7-A6AC-1A5BA80E673E}" name="Column11325"/>
    <tableColumn id="11345" xr3:uid="{33880768-AB1A-4EA6-9F31-443256B783B0}" name="Column11326"/>
    <tableColumn id="11346" xr3:uid="{573C548A-3DD9-402D-9651-7A758F6AD028}" name="Column11327"/>
    <tableColumn id="11347" xr3:uid="{83E0FC4E-D831-4504-A3D4-0DC5C7489943}" name="Column11328"/>
    <tableColumn id="11348" xr3:uid="{94EC4DD9-D491-40EC-B3A3-320054BBC779}" name="Column11329"/>
    <tableColumn id="11349" xr3:uid="{3736B55A-123B-4FE3-9ED9-3130E06F80D3}" name="Column11330"/>
    <tableColumn id="11350" xr3:uid="{F5AD2573-0F31-4F75-9373-54D3666E8705}" name="Column11331"/>
    <tableColumn id="11351" xr3:uid="{0AE9341B-5CC7-4006-8A17-38EF8A633E96}" name="Column11332"/>
    <tableColumn id="11352" xr3:uid="{463E2F9B-9FFC-4409-8B76-578578251174}" name="Column11333"/>
    <tableColumn id="11353" xr3:uid="{3A937C86-3B3B-424F-995B-77FE3D2BE70F}" name="Column11334"/>
    <tableColumn id="11354" xr3:uid="{D8286DCC-3C87-4214-A2B3-758982A03C29}" name="Column11335"/>
    <tableColumn id="11355" xr3:uid="{ABA128C8-379D-4258-8788-7CEEBA60B040}" name="Column11336"/>
    <tableColumn id="11356" xr3:uid="{E1916313-A5DB-443E-A305-853CECC4DE57}" name="Column11337"/>
    <tableColumn id="11357" xr3:uid="{54ADE72D-8BAD-48E5-B008-5EC8A4D353BC}" name="Column11338"/>
    <tableColumn id="11358" xr3:uid="{584CB69F-7D7B-4658-8512-1EB55FE22EF0}" name="Column11339"/>
    <tableColumn id="11359" xr3:uid="{C1195BC4-ACF9-43FF-8DCC-29F0807D9070}" name="Column11340"/>
    <tableColumn id="11360" xr3:uid="{F97A640E-E5AC-412C-AA28-2749EA7376B6}" name="Column11341"/>
    <tableColumn id="11361" xr3:uid="{068A354B-E858-4D43-A69E-DFC715CD9A32}" name="Column11342"/>
    <tableColumn id="11362" xr3:uid="{B00203C4-F9FE-40EE-990F-8B0D2739E9B6}" name="Column11343"/>
    <tableColumn id="11363" xr3:uid="{E7FCC41C-9A00-42DE-93B2-182FBC778608}" name="Column11344"/>
    <tableColumn id="11364" xr3:uid="{A73B803F-E561-4897-B993-824C0471C22B}" name="Column11345"/>
    <tableColumn id="11365" xr3:uid="{FF6E407D-105F-49C7-8E6B-5F510E470458}" name="Column11346"/>
    <tableColumn id="11366" xr3:uid="{8AED0042-840E-49ED-9DC7-3D764AE6E1D6}" name="Column11347"/>
    <tableColumn id="11367" xr3:uid="{103B6351-4362-43A2-86D6-E11C2102B94E}" name="Column11348"/>
    <tableColumn id="11368" xr3:uid="{29013872-C215-4311-998E-95245273EF68}" name="Column11349"/>
    <tableColumn id="11369" xr3:uid="{15AF69AC-B31F-4320-ABE3-F8A09C07D77D}" name="Column11350"/>
    <tableColumn id="11370" xr3:uid="{04A2EDD0-D5D2-4CED-8C7F-8B0DB3378BF9}" name="Column11351"/>
    <tableColumn id="11371" xr3:uid="{7F1516BE-9C50-42E9-8DF8-55FD3DFFE3BE}" name="Column11352"/>
    <tableColumn id="11372" xr3:uid="{5E588285-026C-4803-A6D5-763ACC4600AA}" name="Column11353"/>
    <tableColumn id="11373" xr3:uid="{C60D0613-6B87-4E6B-A8CB-F186E31A0DBA}" name="Column11354"/>
    <tableColumn id="11374" xr3:uid="{52773448-AA4D-4CC5-94D8-6B536434D778}" name="Column11355"/>
    <tableColumn id="11375" xr3:uid="{FF33C5C3-372D-4A7B-8858-F9B746110E9D}" name="Column11356"/>
    <tableColumn id="11376" xr3:uid="{33438C75-1A74-4F55-B36B-A7D774420E34}" name="Column11357"/>
    <tableColumn id="11377" xr3:uid="{C60AC1F3-3C49-4EDB-A90B-EC3FC551FB3F}" name="Column11358"/>
    <tableColumn id="11378" xr3:uid="{1396E85E-79B0-4D94-9618-7946ED35CD4D}" name="Column11359"/>
    <tableColumn id="11379" xr3:uid="{B2E451D3-437C-494D-86AB-7AB20B069192}" name="Column11360"/>
    <tableColumn id="11380" xr3:uid="{EE116CEA-9A8E-46A5-9461-D456EDF62285}" name="Column11361"/>
    <tableColumn id="11381" xr3:uid="{6E7B4081-0DF2-4956-B9BC-ABD4D18F49C1}" name="Column11362"/>
    <tableColumn id="11382" xr3:uid="{4E80CBFD-6128-490D-B77F-90DE9686CEDB}" name="Column11363"/>
    <tableColumn id="11383" xr3:uid="{C1D7BFFC-9BB5-4704-A847-75570F36387A}" name="Column11364"/>
    <tableColumn id="11384" xr3:uid="{288AC7AF-30D9-4D52-873D-5D8BBB509E4E}" name="Column11365"/>
    <tableColumn id="11385" xr3:uid="{0D2EA9C7-0226-429F-966C-E70208585FBF}" name="Column11366"/>
    <tableColumn id="11386" xr3:uid="{B2361F34-8425-4D6A-8437-CE6195BB7D45}" name="Column11367"/>
    <tableColumn id="11387" xr3:uid="{BBD04096-C3A6-4CB6-AEDE-833087C82139}" name="Column11368"/>
    <tableColumn id="11388" xr3:uid="{50A0B67A-778C-4E1C-A121-6770357A44CE}" name="Column11369"/>
    <tableColumn id="11389" xr3:uid="{A43AA884-087D-4B47-8012-32185B86B22F}" name="Column11370"/>
    <tableColumn id="11390" xr3:uid="{F1BAD390-2B98-43BD-86AA-C33329354145}" name="Column11371"/>
    <tableColumn id="11391" xr3:uid="{1A7F75B2-A163-4A3D-B371-AEFE63EAEFEF}" name="Column11372"/>
    <tableColumn id="11392" xr3:uid="{5E77CA0E-79E8-48D8-A881-7188C7ABD897}" name="Column11373"/>
    <tableColumn id="11393" xr3:uid="{36514D07-6FFA-4D23-BD79-0C6A513D5CE0}" name="Column11374"/>
    <tableColumn id="11394" xr3:uid="{248D7733-7381-4B8E-BCD5-F12F1A043250}" name="Column11375"/>
    <tableColumn id="11395" xr3:uid="{3A124086-544B-4E93-9D07-79D3CBD781B1}" name="Column11376"/>
    <tableColumn id="11396" xr3:uid="{B9276D9E-A37C-493B-97CC-27570B4DDE01}" name="Column11377"/>
    <tableColumn id="11397" xr3:uid="{F52AE580-2C8C-44F7-92B6-65F1DA962865}" name="Column11378"/>
    <tableColumn id="11398" xr3:uid="{EF24E488-1F9C-48AB-82F4-96587ADD6EB2}" name="Column11379"/>
    <tableColumn id="11399" xr3:uid="{8D863B14-D6C0-49F3-A3DE-50514DA70169}" name="Column11380"/>
    <tableColumn id="11400" xr3:uid="{A6902931-47E3-4ADB-8FA4-18BC8AE978F8}" name="Column11381"/>
    <tableColumn id="11401" xr3:uid="{63432561-D893-44F9-A0BE-63D5DDCD065D}" name="Column11382"/>
    <tableColumn id="11402" xr3:uid="{850B0EE3-61E0-46F6-A47D-E14863C4D043}" name="Column11383"/>
    <tableColumn id="11403" xr3:uid="{98AECEE0-5586-40ED-98D8-F3CF022C5255}" name="Column11384"/>
    <tableColumn id="11404" xr3:uid="{1090628B-D137-4FA1-8936-5A7F86E6A268}" name="Column11385"/>
    <tableColumn id="11405" xr3:uid="{F6089E92-9F60-47BA-AC25-2602D619B2D9}" name="Column11386"/>
    <tableColumn id="11406" xr3:uid="{7C561F7F-87B0-4296-AE5F-3F126398475A}" name="Column11387"/>
    <tableColumn id="11407" xr3:uid="{3FD9CE6D-CBC9-4E34-A9D4-D3ED9FB4D0A0}" name="Column11388"/>
    <tableColumn id="11408" xr3:uid="{ECFF5A7B-BB84-4E2A-9057-2ECE932A5014}" name="Column11389"/>
    <tableColumn id="11409" xr3:uid="{3FD9E81D-81B1-4DCA-BFA5-7560019515EA}" name="Column11390"/>
    <tableColumn id="11410" xr3:uid="{BEDBA82D-9E09-44A0-AE1F-14DDA9E7B7E1}" name="Column11391"/>
    <tableColumn id="11411" xr3:uid="{2099DB93-60C0-4E3F-A7F1-F3DF435A7BE9}" name="Column11392"/>
    <tableColumn id="11412" xr3:uid="{88EA1B0A-D346-4BC5-9D48-0FA91BF2F82C}" name="Column11393"/>
    <tableColumn id="11413" xr3:uid="{7B0EECEA-1CD0-4A17-A1FA-23980ABA3DF0}" name="Column11394"/>
    <tableColumn id="11414" xr3:uid="{7ACE948F-30B2-4B8A-9752-5462C40F8F01}" name="Column11395"/>
    <tableColumn id="11415" xr3:uid="{8587EE18-E16A-432F-A0F3-3BBFE5FA74AE}" name="Column11396"/>
    <tableColumn id="11416" xr3:uid="{6E14663C-42B2-4D9E-96D0-C8CD1076C794}" name="Column11397"/>
    <tableColumn id="11417" xr3:uid="{C188356F-2E4F-49CD-A7BA-3E495D1D7ECD}" name="Column11398"/>
    <tableColumn id="11418" xr3:uid="{A7F08CD6-B414-4FA2-B01B-69059E7EE5BA}" name="Column11399"/>
    <tableColumn id="11419" xr3:uid="{99425F1C-8AC7-41B9-8AE8-C900C8D75D56}" name="Column11400"/>
    <tableColumn id="11420" xr3:uid="{C46CDEC5-94DE-4003-B3C4-E25CB0031F6C}" name="Column11401"/>
    <tableColumn id="11421" xr3:uid="{CB25B0D8-B745-4D4D-AEF5-F8AFE1F4193A}" name="Column11402"/>
    <tableColumn id="11422" xr3:uid="{83F5FC5F-B058-435D-B4E1-820184434274}" name="Column11403"/>
    <tableColumn id="11423" xr3:uid="{1CF4F453-B47E-4CC7-A8E4-917B8251DF26}" name="Column11404"/>
    <tableColumn id="11424" xr3:uid="{9B2450F6-10DD-42D7-9F5D-83AC5B1B272D}" name="Column11405"/>
    <tableColumn id="11425" xr3:uid="{185E5095-A9A3-4E1E-A382-637793DBCFCC}" name="Column11406"/>
    <tableColumn id="11426" xr3:uid="{507C5160-37FD-41FC-BDB1-2DB594F8580E}" name="Column11407"/>
    <tableColumn id="11427" xr3:uid="{8CD4C801-4231-428F-B66F-2EB8F7E56571}" name="Column11408"/>
    <tableColumn id="11428" xr3:uid="{897995D1-D2E4-49D5-8A73-B90C494A5382}" name="Column11409"/>
    <tableColumn id="11429" xr3:uid="{F73A04DD-DC26-4DF3-B693-23757ABABE64}" name="Column11410"/>
    <tableColumn id="11430" xr3:uid="{ED0756B0-A2FF-4FFA-A0FF-147951583028}" name="Column11411"/>
    <tableColumn id="11431" xr3:uid="{A795F4BF-EB30-453A-A7AB-36C383566B7A}" name="Column11412"/>
    <tableColumn id="11432" xr3:uid="{1FD1CBC3-ECBD-4B49-9EE0-2C9693623EFD}" name="Column11413"/>
    <tableColumn id="11433" xr3:uid="{2BB5355C-086E-4AC8-A8BF-1632E89C0931}" name="Column11414"/>
    <tableColumn id="11434" xr3:uid="{093BCA26-5212-4579-818B-4672E7FD65EE}" name="Column11415"/>
    <tableColumn id="11435" xr3:uid="{7E3ED432-A106-4C8A-90D2-5613B5A26AAE}" name="Column11416"/>
    <tableColumn id="11436" xr3:uid="{4897836D-1F24-44D9-86C0-EF69DD27821A}" name="Column11417"/>
    <tableColumn id="11437" xr3:uid="{F01EB6F1-7471-46C7-9780-B4761A7F44A9}" name="Column11418"/>
    <tableColumn id="11438" xr3:uid="{F3BADC8C-4FD0-4934-99DC-31F9F4028862}" name="Column11419"/>
    <tableColumn id="11439" xr3:uid="{65D49751-74FA-4509-863C-BF4F5F5EE551}" name="Column11420"/>
    <tableColumn id="11440" xr3:uid="{537F07AF-E375-42CE-99F2-5A529C8463C1}" name="Column11421"/>
    <tableColumn id="11441" xr3:uid="{CDFA0566-34D3-445A-B971-D1CEE3AA17CF}" name="Column11422"/>
    <tableColumn id="11442" xr3:uid="{2BABD4EC-5D43-4FCC-B352-FB343073675A}" name="Column11423"/>
    <tableColumn id="11443" xr3:uid="{241EB4E2-9567-4222-BB1B-DE3FE60AA6DF}" name="Column11424"/>
    <tableColumn id="11444" xr3:uid="{0A6C70E3-90F9-4A5E-8C5D-3D18301E6B26}" name="Column11425"/>
    <tableColumn id="11445" xr3:uid="{A6C4063C-D8B7-4BE0-9027-0B718362D419}" name="Column11426"/>
    <tableColumn id="11446" xr3:uid="{0D998797-C94F-45B8-B65D-57CFFF1989BF}" name="Column11427"/>
    <tableColumn id="11447" xr3:uid="{4B7E7A53-3F9B-4D7A-8C4C-08F030C53961}" name="Column11428"/>
    <tableColumn id="11448" xr3:uid="{BBD439AD-592B-4B80-BB82-ADCC5D34CAEE}" name="Column11429"/>
    <tableColumn id="11449" xr3:uid="{B4E52C2B-25A5-4DC3-9BE5-EFBE31C5E367}" name="Column11430"/>
    <tableColumn id="11450" xr3:uid="{166362C0-412F-430E-AE92-6FCC6A7DA9DE}" name="Column11431"/>
    <tableColumn id="11451" xr3:uid="{08A47F96-FA5C-4DA1-8FE2-C98F6234D856}" name="Column11432"/>
    <tableColumn id="11452" xr3:uid="{E2FFD941-3516-4B4F-A1CB-9053B62FD3CC}" name="Column11433"/>
    <tableColumn id="11453" xr3:uid="{4E71B3C7-E10A-4889-A715-847EBE11388F}" name="Column11434"/>
    <tableColumn id="11454" xr3:uid="{04E07CD5-7550-4114-B2D9-0023FAB88DDE}" name="Column11435"/>
    <tableColumn id="11455" xr3:uid="{2076D0FD-0D93-4194-B3A7-F2FC390C0C86}" name="Column11436"/>
    <tableColumn id="11456" xr3:uid="{A20F835F-93CC-4DFD-9DC9-D52B0854A898}" name="Column11437"/>
    <tableColumn id="11457" xr3:uid="{B2D31605-E405-4C92-A4A7-1C196A74B844}" name="Column11438"/>
    <tableColumn id="11458" xr3:uid="{8C550623-4DB7-4A39-A92C-620EC5043029}" name="Column11439"/>
    <tableColumn id="11459" xr3:uid="{652AD39A-8D12-42AC-A1AD-0721EFFC309F}" name="Column11440"/>
    <tableColumn id="11460" xr3:uid="{B9065F8F-FF38-4EED-9614-EA0170E8ABF5}" name="Column11441"/>
    <tableColumn id="11461" xr3:uid="{1E1DA51E-C2CE-47AB-BBBE-9A7EBEBEC0F7}" name="Column11442"/>
    <tableColumn id="11462" xr3:uid="{92ED16AC-2D9F-4485-B401-785D5C3D4652}" name="Column11443"/>
    <tableColumn id="11463" xr3:uid="{0963B4DC-E3E0-47F5-BCA2-F6529CE61BF5}" name="Column11444"/>
    <tableColumn id="11464" xr3:uid="{E8286E43-4576-4C5F-B978-1EA48BD74C94}" name="Column11445"/>
    <tableColumn id="11465" xr3:uid="{6C93116E-07E4-460C-B08E-89DDBA78B557}" name="Column11446"/>
    <tableColumn id="11466" xr3:uid="{CB8829D3-6D94-40EE-B34D-ECB12C88A01D}" name="Column11447"/>
    <tableColumn id="11467" xr3:uid="{956FA907-C187-4A68-B409-B0728A66212B}" name="Column11448"/>
    <tableColumn id="11468" xr3:uid="{F6FE0D1E-C110-4E7F-8C29-CA97AE06753F}" name="Column11449"/>
    <tableColumn id="11469" xr3:uid="{6EF38BDE-0D57-4468-8945-A3FB7EC09F35}" name="Column11450"/>
    <tableColumn id="11470" xr3:uid="{577704DC-140D-46D8-BA5D-63D79C293773}" name="Column11451"/>
    <tableColumn id="11471" xr3:uid="{F8A56BB4-EBB6-405B-AEFA-5C9D58E61D71}" name="Column11452"/>
    <tableColumn id="11472" xr3:uid="{CEDC2CFE-DE56-46FB-92F7-4D55683726A6}" name="Column11453"/>
    <tableColumn id="11473" xr3:uid="{CEF52816-B190-4357-AEDF-7523F5BA1ECD}" name="Column11454"/>
    <tableColumn id="11474" xr3:uid="{E988D33B-C7D8-4750-9EBC-7FAF6F099BE5}" name="Column11455"/>
    <tableColumn id="11475" xr3:uid="{58D409B2-062D-41DB-A44C-F47AD9FEC68F}" name="Column11456"/>
    <tableColumn id="11476" xr3:uid="{55418FDF-01C3-4AD0-95F4-F9694A23D494}" name="Column11457"/>
    <tableColumn id="11477" xr3:uid="{A218B23C-E97F-4C2E-A283-82D04D1291D8}" name="Column11458"/>
    <tableColumn id="11478" xr3:uid="{134BB51C-E775-43A3-808E-B6846BF892F2}" name="Column11459"/>
    <tableColumn id="11479" xr3:uid="{6B9DB883-FD83-47C6-8CD4-2A5471BDEE3F}" name="Column11460"/>
    <tableColumn id="11480" xr3:uid="{6B2CD6F1-89FF-415F-958B-85C9AEECEA99}" name="Column11461"/>
    <tableColumn id="11481" xr3:uid="{5067A835-D4A7-4EB0-B39F-49E9C92767C3}" name="Column11462"/>
    <tableColumn id="11482" xr3:uid="{745BFCEE-344D-491A-9A36-67E4591464E1}" name="Column11463"/>
    <tableColumn id="11483" xr3:uid="{DB847305-C0F6-4173-8246-8923250E2B50}" name="Column11464"/>
    <tableColumn id="11484" xr3:uid="{08A78A50-3F2B-4C1D-A789-B032FFFC27EA}" name="Column11465"/>
    <tableColumn id="11485" xr3:uid="{27359F74-439E-40BD-A7C6-EF416E645A3C}" name="Column11466"/>
    <tableColumn id="11486" xr3:uid="{0CC0CACD-57BD-47A2-A71E-572913750FA5}" name="Column11467"/>
    <tableColumn id="11487" xr3:uid="{819E587D-C60A-4AF9-915C-6103D436D1DD}" name="Column11468"/>
    <tableColumn id="11488" xr3:uid="{B2756566-E61C-4F5B-B5DF-CF6CE6D3C7DA}" name="Column11469"/>
    <tableColumn id="11489" xr3:uid="{906377D1-1F32-4523-93D8-0F87C880BB14}" name="Column11470"/>
    <tableColumn id="11490" xr3:uid="{4FD01508-1411-4B3F-ADB7-542863DEA1E0}" name="Column11471"/>
    <tableColumn id="11491" xr3:uid="{16AFBAA4-3D1B-49B9-BCA7-BBAEBE3D940F}" name="Column11472"/>
    <tableColumn id="11492" xr3:uid="{49068E08-E7A3-4971-B418-7A2AB9957848}" name="Column11473"/>
    <tableColumn id="11493" xr3:uid="{9BA9D054-FCC2-45DC-9DB6-E1CA919878FE}" name="Column11474"/>
    <tableColumn id="11494" xr3:uid="{3D51955B-E5FF-4BF3-9759-503E7F7CABEB}" name="Column11475"/>
    <tableColumn id="11495" xr3:uid="{7179CBE1-329A-479D-9994-9D025E2105C0}" name="Column11476"/>
    <tableColumn id="11496" xr3:uid="{0A8ACED5-21A7-45BC-AD3F-F0BF8FF3FC3D}" name="Column11477"/>
    <tableColumn id="11497" xr3:uid="{94E6E7D9-5FAA-460E-BFCA-FEF89FAD18C8}" name="Column11478"/>
    <tableColumn id="11498" xr3:uid="{AA432786-D5B3-4DF2-8EE6-4BCF20828913}" name="Column11479"/>
    <tableColumn id="11499" xr3:uid="{647A807E-5AF1-40E8-88FC-415B7FF0066A}" name="Column11480"/>
    <tableColumn id="11500" xr3:uid="{C2F3F267-AD11-42DB-8BB4-0C1457640F4B}" name="Column11481"/>
    <tableColumn id="11501" xr3:uid="{3D0CFF38-1673-41B1-AAA9-139D9B44A48A}" name="Column11482"/>
    <tableColumn id="11502" xr3:uid="{45265EA4-8D9B-4B78-9EAF-643D2FC31574}" name="Column11483"/>
    <tableColumn id="11503" xr3:uid="{97CD8ABE-0F9F-43E2-9856-B69DB2C07A5A}" name="Column11484"/>
    <tableColumn id="11504" xr3:uid="{AC4CB738-6437-4BBD-82FF-29C857A2DF3B}" name="Column11485"/>
    <tableColumn id="11505" xr3:uid="{6540F97C-1609-4AF0-A782-34C8FDA57E1B}" name="Column11486"/>
    <tableColumn id="11506" xr3:uid="{8D1E556C-8BEE-41C6-9045-4DF3F1AF008D}" name="Column11487"/>
    <tableColumn id="11507" xr3:uid="{9DA706A6-4E06-4859-840C-1169EA9216B4}" name="Column11488"/>
    <tableColumn id="11508" xr3:uid="{324C361B-FED7-470E-B735-89DC891F9D8B}" name="Column11489"/>
    <tableColumn id="11509" xr3:uid="{942642D4-1CBB-4455-8416-D6EF66E94D61}" name="Column11490"/>
    <tableColumn id="11510" xr3:uid="{9363E8AB-A33B-4F27-988D-02DFAB63A664}" name="Column11491"/>
    <tableColumn id="11511" xr3:uid="{88680CEE-787B-4A56-BE99-CA44902335FD}" name="Column11492"/>
    <tableColumn id="11512" xr3:uid="{A992CDB7-ABB3-4085-8A33-13C2B66BCFB9}" name="Column11493"/>
    <tableColumn id="11513" xr3:uid="{FC45B5AC-8E6B-417E-AA12-F41711D6A1AA}" name="Column11494"/>
    <tableColumn id="11514" xr3:uid="{94734FBD-509C-4C9B-B40D-E0FA4C900DE6}" name="Column11495"/>
    <tableColumn id="11515" xr3:uid="{FAC18BEA-E978-463A-AE1F-F3BC81AA809D}" name="Column11496"/>
    <tableColumn id="11516" xr3:uid="{E5A76CBD-55AA-4B9A-8BF0-19041478D90D}" name="Column11497"/>
    <tableColumn id="11517" xr3:uid="{D921E059-3244-45DC-9550-924050B999DA}" name="Column11498"/>
    <tableColumn id="11518" xr3:uid="{2C5E7ADF-3751-476C-8890-50C24DFE3B19}" name="Column11499"/>
    <tableColumn id="11519" xr3:uid="{DA4983CB-DA44-46A3-80F2-63B43A584C06}" name="Column11500"/>
    <tableColumn id="11520" xr3:uid="{91F42FEB-05C5-4712-B1A1-77FCFB25E1A8}" name="Column11501"/>
    <tableColumn id="11521" xr3:uid="{A0A14671-045A-4BFF-BFB0-3617F38EBC82}" name="Column11502"/>
    <tableColumn id="11522" xr3:uid="{C4DE0AF2-65E4-48A6-838B-5CFE770B8830}" name="Column11503"/>
    <tableColumn id="11523" xr3:uid="{FF4290A3-B68A-4446-B1F9-22796BC576A8}" name="Column11504"/>
    <tableColumn id="11524" xr3:uid="{DB387D91-DA0F-486A-BC52-2C6EEC304D22}" name="Column11505"/>
    <tableColumn id="11525" xr3:uid="{C740077D-5CC5-444A-A578-68D39877B66F}" name="Column11506"/>
    <tableColumn id="11526" xr3:uid="{953CE70A-071D-4E77-A9B3-DAFC87B923AE}" name="Column11507"/>
    <tableColumn id="11527" xr3:uid="{6BB52EB6-60DC-42C5-9222-016F5EAD06F4}" name="Column11508"/>
    <tableColumn id="11528" xr3:uid="{024FA8D9-F644-438D-9612-599423CFFFFD}" name="Column11509"/>
    <tableColumn id="11529" xr3:uid="{431BE10C-4A0D-4B40-9100-EAA53F95E2FB}" name="Column11510"/>
    <tableColumn id="11530" xr3:uid="{50C4421E-0C37-4E3F-AD58-950F16B83418}" name="Column11511"/>
    <tableColumn id="11531" xr3:uid="{F867A275-0C67-4CC8-AF41-B18ABD52445B}" name="Column11512"/>
    <tableColumn id="11532" xr3:uid="{7D32B33F-04FB-4A96-8781-82EE0F560923}" name="Column11513"/>
    <tableColumn id="11533" xr3:uid="{6DDB60BC-A42E-43E5-A247-5C90065CFD68}" name="Column11514"/>
    <tableColumn id="11534" xr3:uid="{E8A9D75C-65A5-4590-A3CA-E62724042AED}" name="Column11515"/>
    <tableColumn id="11535" xr3:uid="{B3C34D56-C7A7-4C91-B4A5-D67D15E4E4B9}" name="Column11516"/>
    <tableColumn id="11536" xr3:uid="{A465747C-4E87-4EBA-BCC3-0760DB6559F0}" name="Column11517"/>
    <tableColumn id="11537" xr3:uid="{D7149EEE-9D7C-4197-B5F8-C8B163B69BB5}" name="Column11518"/>
    <tableColumn id="11538" xr3:uid="{14426DF2-CAB9-45E6-BED9-9B2504B0DD5F}" name="Column11519"/>
    <tableColumn id="11539" xr3:uid="{E3DE6547-6E4C-4535-BBAB-0B96A9F8C548}" name="Column11520"/>
    <tableColumn id="11540" xr3:uid="{36070325-9554-4511-B3B7-94BFF5D1A340}" name="Column11521"/>
    <tableColumn id="11541" xr3:uid="{B7BE8014-1D5D-461F-BC11-BFCE48C3571D}" name="Column11522"/>
    <tableColumn id="11542" xr3:uid="{E4031109-93C0-4AA1-A39B-C57FEEBBBB6A}" name="Column11523"/>
    <tableColumn id="11543" xr3:uid="{B802A337-824E-4BCC-BEA7-BDB068F19B08}" name="Column11524"/>
    <tableColumn id="11544" xr3:uid="{3A834D5B-4627-499D-9D51-02056319A5E8}" name="Column11525"/>
    <tableColumn id="11545" xr3:uid="{F6F5C80E-5681-49CF-8CE7-A7E2BAF96D5D}" name="Column11526"/>
    <tableColumn id="11546" xr3:uid="{6E46EBED-2B72-42C9-88C5-591038840A5E}" name="Column11527"/>
    <tableColumn id="11547" xr3:uid="{DC594C39-F51A-4CB2-9DB5-F42527AE8AC6}" name="Column11528"/>
    <tableColumn id="11548" xr3:uid="{AA35CA8B-B3CB-4FBD-AAE5-F61814BED896}" name="Column11529"/>
    <tableColumn id="11549" xr3:uid="{9E3B7BD6-3450-4BB5-89F9-80FBE70A77B3}" name="Column11530"/>
    <tableColumn id="11550" xr3:uid="{EE20A04B-0726-4B53-9EA5-9488F810D1CA}" name="Column11531"/>
    <tableColumn id="11551" xr3:uid="{DA75EF31-25C7-4F22-AF74-FAE9B1DA2314}" name="Column11532"/>
    <tableColumn id="11552" xr3:uid="{E82C3A0C-C26A-4563-A121-B3F8D75E42FC}" name="Column11533"/>
    <tableColumn id="11553" xr3:uid="{08B64DEE-D411-43CB-991F-105F6264560F}" name="Column11534"/>
    <tableColumn id="11554" xr3:uid="{550853A7-C65A-472E-9E02-3EEB8B045D92}" name="Column11535"/>
    <tableColumn id="11555" xr3:uid="{2FC39A5A-EC2F-47CE-905D-53C71FF76A73}" name="Column11536"/>
    <tableColumn id="11556" xr3:uid="{F579B6D5-3B46-4788-A2D1-4D606CA8FE4B}" name="Column11537"/>
    <tableColumn id="11557" xr3:uid="{23BD3E3A-4B61-4B8E-8612-2736FC6CDB47}" name="Column11538"/>
    <tableColumn id="11558" xr3:uid="{F62E7F32-B995-47E5-B733-C2325B5F49B9}" name="Column11539"/>
    <tableColumn id="11559" xr3:uid="{29E95656-0B82-4060-83B1-62407B31941C}" name="Column11540"/>
    <tableColumn id="11560" xr3:uid="{CAA044C2-7D33-42A0-B669-ADF667F8D715}" name="Column11541"/>
    <tableColumn id="11561" xr3:uid="{51CE96E6-8814-4D46-AFF6-4E37DF06F643}" name="Column11542"/>
    <tableColumn id="11562" xr3:uid="{7F45DFD4-F939-4341-9EF6-8E5CF4963BB9}" name="Column11543"/>
    <tableColumn id="11563" xr3:uid="{42E1CD3D-91D7-4E13-AF6F-7E50244ECAB7}" name="Column11544"/>
    <tableColumn id="11564" xr3:uid="{1B177227-D79D-40F3-A59E-2FEDA069D469}" name="Column11545"/>
    <tableColumn id="11565" xr3:uid="{A6B96122-A141-4E70-9D64-8AFF34F19C76}" name="Column11546"/>
    <tableColumn id="11566" xr3:uid="{5FD23C49-1109-4960-8F13-0AA782C242F6}" name="Column11547"/>
    <tableColumn id="11567" xr3:uid="{2F0217BB-8943-4295-A3F5-DD264FC82A1F}" name="Column11548"/>
    <tableColumn id="11568" xr3:uid="{1771A8CB-523D-4E22-A20A-362B915474A1}" name="Column11549"/>
    <tableColumn id="11569" xr3:uid="{FF1C9608-8F80-4E3C-AC0E-C1825AEFCA0B}" name="Column11550"/>
    <tableColumn id="11570" xr3:uid="{6213E6F0-B7EA-4A32-BE88-D43AA16CF511}" name="Column11551"/>
    <tableColumn id="11571" xr3:uid="{B7DA25D1-1F93-44B2-BA97-26D43200CC9F}" name="Column11552"/>
    <tableColumn id="11572" xr3:uid="{FE08F35C-F6F1-47EA-856C-A4893E564189}" name="Column11553"/>
    <tableColumn id="11573" xr3:uid="{C99838E2-071A-4325-B39A-6A9C31867E87}" name="Column11554"/>
    <tableColumn id="11574" xr3:uid="{658AF665-DF91-4DEC-9B3C-1704CB2D3EC0}" name="Column11555"/>
    <tableColumn id="11575" xr3:uid="{7D248FF0-0765-4283-93C6-62CE315EA755}" name="Column11556"/>
    <tableColumn id="11576" xr3:uid="{FEC2B72B-3FB7-4351-8FDE-8D6995F6124B}" name="Column11557"/>
    <tableColumn id="11577" xr3:uid="{835E1814-78ED-4AEC-9497-B7B19A7F4D89}" name="Column11558"/>
    <tableColumn id="11578" xr3:uid="{D1E95339-3FCC-4A42-970E-60A3B85D63D9}" name="Column11559"/>
    <tableColumn id="11579" xr3:uid="{A6426A15-BAC0-4703-B255-E4E38DEA6F8B}" name="Column11560"/>
    <tableColumn id="11580" xr3:uid="{923A4571-144D-4C00-9229-D4FB1267AF82}" name="Column11561"/>
    <tableColumn id="11581" xr3:uid="{C799F0C4-7911-4BC0-8BCF-F4159831E91D}" name="Column11562"/>
    <tableColumn id="11582" xr3:uid="{710FB496-EE30-42B9-82DB-AF03CCC6E6BD}" name="Column11563"/>
    <tableColumn id="11583" xr3:uid="{12C83EB1-029C-4122-9336-58195C8E1217}" name="Column11564"/>
    <tableColumn id="11584" xr3:uid="{6B626B2F-5AB4-4349-BA9F-114FFF59C920}" name="Column11565"/>
    <tableColumn id="11585" xr3:uid="{AC50DAD6-A117-4F7F-99EE-181E963EF447}" name="Column11566"/>
    <tableColumn id="11586" xr3:uid="{4FD0A878-A987-4DC1-B629-70327613B81E}" name="Column11567"/>
    <tableColumn id="11587" xr3:uid="{D8E3025E-0929-4FE0-B700-7458057FB77E}" name="Column11568"/>
    <tableColumn id="11588" xr3:uid="{E287A28C-5B45-44FB-8610-0483E5E7BBED}" name="Column11569"/>
    <tableColumn id="11589" xr3:uid="{6506E0AE-336D-4D0D-87BB-556C995571D9}" name="Column11570"/>
    <tableColumn id="11590" xr3:uid="{E63E5104-B5D4-4A92-BEAE-ECB21675475B}" name="Column11571"/>
    <tableColumn id="11591" xr3:uid="{05A832AB-7C01-4DE3-9B58-4C79C2B5BC5B}" name="Column11572"/>
    <tableColumn id="11592" xr3:uid="{24A98B3D-0D5B-4870-AAB0-BCD4B56B4ABF}" name="Column11573"/>
    <tableColumn id="11593" xr3:uid="{A785A8D6-7940-4BB4-8598-BF63B69D660A}" name="Column11574"/>
    <tableColumn id="11594" xr3:uid="{59642471-79F0-487F-A90E-830ED216497C}" name="Column11575"/>
    <tableColumn id="11595" xr3:uid="{72CAA9F7-53D6-4D06-A569-D4515AC9369D}" name="Column11576"/>
    <tableColumn id="11596" xr3:uid="{74D734DE-AF56-4D96-AF39-4CDE3E534B7E}" name="Column11577"/>
    <tableColumn id="11597" xr3:uid="{CF05F2FA-7DD4-4119-9EDA-A9526E1687AE}" name="Column11578"/>
    <tableColumn id="11598" xr3:uid="{59A4AB95-03A4-4AA1-BBE0-2F2B2D434C24}" name="Column11579"/>
    <tableColumn id="11599" xr3:uid="{E7ECAB3F-4406-4114-9DD7-0782EA154C8D}" name="Column11580"/>
    <tableColumn id="11600" xr3:uid="{5AEC9DB1-446A-4E6D-94F6-F7BBDE58B835}" name="Column11581"/>
    <tableColumn id="11601" xr3:uid="{A317DB37-EB74-494C-AF4F-9068FE3D2D9A}" name="Column11582"/>
    <tableColumn id="11602" xr3:uid="{01400307-0C74-4023-83D3-6C7EDEDFC992}" name="Column11583"/>
    <tableColumn id="11603" xr3:uid="{2B6A92CE-C0CF-471B-91EE-04C07732C67D}" name="Column11584"/>
    <tableColumn id="11604" xr3:uid="{47EA3286-0F9F-4CE9-BBB6-FF31C6C40706}" name="Column11585"/>
    <tableColumn id="11605" xr3:uid="{7F7690C4-0677-400C-992D-DE4430617012}" name="Column11586"/>
    <tableColumn id="11606" xr3:uid="{D422BC7B-417C-4BAD-9F80-AA135A1374D9}" name="Column11587"/>
    <tableColumn id="11607" xr3:uid="{E6F997D8-5799-4869-8908-116EE06B5398}" name="Column11588"/>
    <tableColumn id="11608" xr3:uid="{B4DD9A79-8C3A-4D32-9DB1-47343D029DF2}" name="Column11589"/>
    <tableColumn id="11609" xr3:uid="{92089B93-7F1B-4A0B-91B8-E8C5719E3E9B}" name="Column11590"/>
    <tableColumn id="11610" xr3:uid="{B75F06E9-C8B5-4409-850E-0DDD87D48EC0}" name="Column11591"/>
    <tableColumn id="11611" xr3:uid="{091B234C-40D6-46C0-88E6-79240E2707E6}" name="Column11592"/>
    <tableColumn id="11612" xr3:uid="{107F4836-8F99-4BC8-BC6D-4AE709111493}" name="Column11593"/>
    <tableColumn id="11613" xr3:uid="{3406E90E-B786-49FD-81F6-F6DC30D4E6F3}" name="Column11594"/>
    <tableColumn id="11614" xr3:uid="{7C781D33-40F2-4D44-8423-CA8534AD7913}" name="Column11595"/>
    <tableColumn id="11615" xr3:uid="{5D2BFC09-A4D6-4E7E-8084-159E21E13C10}" name="Column11596"/>
    <tableColumn id="11616" xr3:uid="{B6C78DDD-4838-4218-830B-5BB8E691838C}" name="Column11597"/>
    <tableColumn id="11617" xr3:uid="{08DA6C66-A66E-4953-914B-4AB8CAA6D3DF}" name="Column11598"/>
    <tableColumn id="11618" xr3:uid="{0325D708-F5D3-4733-A286-ED980D726A61}" name="Column11599"/>
    <tableColumn id="11619" xr3:uid="{4C0C686B-9D29-48B5-B9F3-B751C7291E1D}" name="Column11600"/>
    <tableColumn id="11620" xr3:uid="{496A1D36-AD2D-43E4-93F1-AEC04931F553}" name="Column11601"/>
    <tableColumn id="11621" xr3:uid="{E8953C4A-59E1-46CB-A4CF-2429C3D57508}" name="Column11602"/>
    <tableColumn id="11622" xr3:uid="{703A4ADC-F8F1-4F3C-B11A-BAA1B041B95F}" name="Column11603"/>
    <tableColumn id="11623" xr3:uid="{F5537A7A-9FAD-4D63-928A-D66D1A66F642}" name="Column11604"/>
    <tableColumn id="11624" xr3:uid="{F0920C0B-9AA7-4D0E-9B6A-16542A59FC3B}" name="Column11605"/>
    <tableColumn id="11625" xr3:uid="{9008EE06-CBAA-4AFF-B5CD-F09F71BB0A2D}" name="Column11606"/>
    <tableColumn id="11626" xr3:uid="{A63788BC-735B-4585-A7B2-6B961611DF74}" name="Column11607"/>
    <tableColumn id="11627" xr3:uid="{ABF0DEDA-2873-4838-B2DA-875C45078355}" name="Column11608"/>
    <tableColumn id="11628" xr3:uid="{18634D66-D847-40D3-8780-81445BE91D3E}" name="Column11609"/>
    <tableColumn id="11629" xr3:uid="{E9026045-BBD1-4B4E-B848-57D639046AD9}" name="Column11610"/>
    <tableColumn id="11630" xr3:uid="{9B14ECA1-4425-480C-8A72-92A5FC9E3C3E}" name="Column11611"/>
    <tableColumn id="11631" xr3:uid="{332F413F-A43B-46DE-AD1F-79BB0A932407}" name="Column11612"/>
    <tableColumn id="11632" xr3:uid="{E490AC58-06F6-4679-AB36-BE7B6321ED0D}" name="Column11613"/>
    <tableColumn id="11633" xr3:uid="{DB2B4910-EC2E-41BF-A9F2-61439F9C30A7}" name="Column11614"/>
    <tableColumn id="11634" xr3:uid="{2D69A39C-A8CC-4AD4-A15E-E379A0766CEE}" name="Column11615"/>
    <tableColumn id="11635" xr3:uid="{76721F69-B29B-410F-B606-DEA6076BB96E}" name="Column11616"/>
    <tableColumn id="11636" xr3:uid="{730377F7-C9C1-4CD1-9F16-AFF849A6BF9C}" name="Column11617"/>
    <tableColumn id="11637" xr3:uid="{D063BB52-BB07-483F-8F69-805F3394DCA0}" name="Column11618"/>
    <tableColumn id="11638" xr3:uid="{5A68B71E-F52B-49E0-BD37-92CD27EF924A}" name="Column11619"/>
    <tableColumn id="11639" xr3:uid="{F12C0D37-1C4E-42CF-B19C-373D873490F0}" name="Column11620"/>
    <tableColumn id="11640" xr3:uid="{2199C75D-1FE2-428A-81F6-71129112D474}" name="Column11621"/>
    <tableColumn id="11641" xr3:uid="{5A25B0DD-BD7A-4511-8203-53DA86E61E35}" name="Column11622"/>
    <tableColumn id="11642" xr3:uid="{C37AF4B0-22F6-4F1D-88B4-D45A4F32B4D0}" name="Column11623"/>
    <tableColumn id="11643" xr3:uid="{AC505ACA-4F20-40EC-A661-80E720963FF2}" name="Column11624"/>
    <tableColumn id="11644" xr3:uid="{08C8AD27-E6CE-49B0-978F-70D37C10963F}" name="Column11625"/>
    <tableColumn id="11645" xr3:uid="{D8343D60-9C66-4DAF-B05A-F0E43A55EDB8}" name="Column11626"/>
    <tableColumn id="11646" xr3:uid="{5CBCE3EA-9C6C-4AA2-97F5-E033D691CA9B}" name="Column11627"/>
    <tableColumn id="11647" xr3:uid="{C6ECC6B6-7522-4CAD-A8ED-E9DEB8132D66}" name="Column11628"/>
    <tableColumn id="11648" xr3:uid="{472AA974-374A-4550-AAA4-42C48F0BEEF5}" name="Column11629"/>
    <tableColumn id="11649" xr3:uid="{73BD32D4-8C7E-473B-9196-9CA8A1204388}" name="Column11630"/>
    <tableColumn id="11650" xr3:uid="{E78680C5-F59A-400A-A797-45CC839269C4}" name="Column11631"/>
    <tableColumn id="11651" xr3:uid="{A4C817A1-6767-4768-B658-391771179810}" name="Column11632"/>
    <tableColumn id="11652" xr3:uid="{B57E0902-8950-43F5-9FEE-9A0A6DCDE12A}" name="Column11633"/>
    <tableColumn id="11653" xr3:uid="{2FBC4499-B299-4FC1-93DF-90C8F92CF884}" name="Column11634"/>
    <tableColumn id="11654" xr3:uid="{DA063D7C-06DF-4AB5-9D88-6168529BF895}" name="Column11635"/>
    <tableColumn id="11655" xr3:uid="{36EFBA3F-C415-4558-BD8C-981701D8A34F}" name="Column11636"/>
    <tableColumn id="11656" xr3:uid="{108F3C85-7B89-43AA-9045-29A81E663BAB}" name="Column11637"/>
    <tableColumn id="11657" xr3:uid="{E73480A9-C263-4F29-A943-632767E8452A}" name="Column11638"/>
    <tableColumn id="11658" xr3:uid="{A95AD28E-4AD6-456D-9F47-DDB7953ABF52}" name="Column11639"/>
    <tableColumn id="11659" xr3:uid="{EA8756CE-A921-433F-9EB3-88E06217639B}" name="Column11640"/>
    <tableColumn id="11660" xr3:uid="{E7F2AE99-27B0-43F5-ADB1-D308FA908774}" name="Column11641"/>
    <tableColumn id="11661" xr3:uid="{3825C152-E80A-427C-96C8-7C3139A33890}" name="Column11642"/>
    <tableColumn id="11662" xr3:uid="{3E26775D-43EE-4E23-B531-20670081BB58}" name="Column11643"/>
    <tableColumn id="11663" xr3:uid="{E4321F8C-0BD1-4D08-94BD-00AB91719ADC}" name="Column11644"/>
    <tableColumn id="11664" xr3:uid="{CEA5C5FE-AD1B-4B74-A2D0-630D7C561DB2}" name="Column11645"/>
    <tableColumn id="11665" xr3:uid="{FB5F23EC-7F7D-4E03-9F89-87A1551BE233}" name="Column11646"/>
    <tableColumn id="11666" xr3:uid="{FE8463B5-EA46-4985-BAF5-4189B5CD8FC2}" name="Column11647"/>
    <tableColumn id="11667" xr3:uid="{BC209108-8CF4-4AD5-9054-56A1F9A8A4EB}" name="Column11648"/>
    <tableColumn id="11668" xr3:uid="{DFBC519E-95E5-46C9-B79F-FC2ADB84F3AE}" name="Column11649"/>
    <tableColumn id="11669" xr3:uid="{860DB51D-D5E1-4FA0-AFA0-CCEF550B8164}" name="Column11650"/>
    <tableColumn id="11670" xr3:uid="{3D5FE12D-E51D-4A92-ACE0-A630AB6490AC}" name="Column11651"/>
    <tableColumn id="11671" xr3:uid="{3D5FAE2C-4415-427C-8FD3-6A526126B423}" name="Column11652"/>
    <tableColumn id="11672" xr3:uid="{4FFF8AAD-B031-46AD-885A-5420739C99D0}" name="Column11653"/>
    <tableColumn id="11673" xr3:uid="{BEAB389D-4AB4-4F70-A701-817B1FD82E59}" name="Column11654"/>
    <tableColumn id="11674" xr3:uid="{2E77BDAB-096E-42C9-ADED-0A390FF009E6}" name="Column11655"/>
    <tableColumn id="11675" xr3:uid="{4D322AD0-DF66-4DFD-9456-6005549663D9}" name="Column11656"/>
    <tableColumn id="11676" xr3:uid="{05D55821-FB2E-451F-9569-8F5A66356CBC}" name="Column11657"/>
    <tableColumn id="11677" xr3:uid="{066B27AD-6C5A-4A9A-877B-DAF18DFA56AE}" name="Column11658"/>
    <tableColumn id="11678" xr3:uid="{32B4A0B7-FBE0-4B46-9109-9BF2C5147777}" name="Column11659"/>
    <tableColumn id="11679" xr3:uid="{6F869BDF-7660-4BE7-9879-39E9D0913341}" name="Column11660"/>
    <tableColumn id="11680" xr3:uid="{3A142C23-1328-4A51-819C-71E6886EB3E3}" name="Column11661"/>
    <tableColumn id="11681" xr3:uid="{064AF3B9-AFD3-4C95-80CE-62F257742B1E}" name="Column11662"/>
    <tableColumn id="11682" xr3:uid="{C95225FD-A82A-4A81-8D78-CA6C6BE747D3}" name="Column11663"/>
    <tableColumn id="11683" xr3:uid="{AA804BFC-61EF-4944-95D4-756CA89A1602}" name="Column11664"/>
    <tableColumn id="11684" xr3:uid="{60967F39-1DD2-4C9C-BEAA-38CE3B6FA341}" name="Column11665"/>
    <tableColumn id="11685" xr3:uid="{5709A64C-2277-48C5-BC4E-1A91D98C059D}" name="Column11666"/>
    <tableColumn id="11686" xr3:uid="{4850643D-BB4B-4BA6-8306-302744DCEF7E}" name="Column11667"/>
    <tableColumn id="11687" xr3:uid="{2692E25F-BD5F-4DBE-BC22-C7215A2A6EF9}" name="Column11668"/>
    <tableColumn id="11688" xr3:uid="{CBE3D71D-5254-4B7E-8B0B-EEB192C47FF7}" name="Column11669"/>
    <tableColumn id="11689" xr3:uid="{C992CE66-F16B-4A22-A891-FC49A4AC7CF4}" name="Column11670"/>
    <tableColumn id="11690" xr3:uid="{62816126-5724-438F-8A77-804EA4ABFA05}" name="Column11671"/>
    <tableColumn id="11691" xr3:uid="{EB20D3BB-42FB-4FB6-9FAE-18EE49FEE880}" name="Column11672"/>
    <tableColumn id="11692" xr3:uid="{0BA3BEF6-C600-42F1-8BA5-4C424E280850}" name="Column11673"/>
    <tableColumn id="11693" xr3:uid="{463B4149-5912-4331-906F-40A21A30C151}" name="Column11674"/>
    <tableColumn id="11694" xr3:uid="{76663809-F414-4CA3-9AEC-E53168BB4525}" name="Column11675"/>
    <tableColumn id="11695" xr3:uid="{22EB7CD1-1101-419F-9152-013F1B4E13B1}" name="Column11676"/>
    <tableColumn id="11696" xr3:uid="{4E958788-4FB2-41D6-9359-5F9A659626E2}" name="Column11677"/>
    <tableColumn id="11697" xr3:uid="{9E6D8F6C-2217-4A27-82A5-851535FC94E8}" name="Column11678"/>
    <tableColumn id="11698" xr3:uid="{C3DBE802-7385-4909-88D8-21CBCA918D0B}" name="Column11679"/>
    <tableColumn id="11699" xr3:uid="{8EF52B7D-FE8B-40D9-A79D-62591BEE797B}" name="Column11680"/>
    <tableColumn id="11700" xr3:uid="{54FDBA40-53D6-431A-8380-46CFEC2A77E1}" name="Column11681"/>
    <tableColumn id="11701" xr3:uid="{B5EAE9AD-C08A-41D7-8E6D-CBE2E6DFCF40}" name="Column11682"/>
    <tableColumn id="11702" xr3:uid="{C274B11B-F1CF-4991-9D2D-EF9E6FEE0499}" name="Column11683"/>
    <tableColumn id="11703" xr3:uid="{42793CE5-FF0A-472D-B68B-7F9BE3433837}" name="Column11684"/>
    <tableColumn id="11704" xr3:uid="{E94C77D3-3ED0-41C5-B125-A54F3ECA8DEC}" name="Column11685"/>
    <tableColumn id="11705" xr3:uid="{B6BD88C3-846E-4D56-8F1D-69B10E1C7269}" name="Column11686"/>
    <tableColumn id="11706" xr3:uid="{0A18DF51-832F-4FE6-B722-E7951B771576}" name="Column11687"/>
    <tableColumn id="11707" xr3:uid="{8B2E84FA-4E84-46AC-BF8A-E8AED77A2B8C}" name="Column11688"/>
    <tableColumn id="11708" xr3:uid="{3F5BA113-A0A0-4AE1-AC46-F8056D92833D}" name="Column11689"/>
    <tableColumn id="11709" xr3:uid="{0FD77F50-0D50-42D4-95DA-843AE552FDEB}" name="Column11690"/>
    <tableColumn id="11710" xr3:uid="{9525BA18-505E-4599-B1CD-10197CE81FBF}" name="Column11691"/>
    <tableColumn id="11711" xr3:uid="{620CC938-712C-4732-9A93-1FFC16A82FC4}" name="Column11692"/>
    <tableColumn id="11712" xr3:uid="{910ACF61-293F-4944-B468-B1AB16D9124C}" name="Column11693"/>
    <tableColumn id="11713" xr3:uid="{02D952BC-75AE-4233-9516-9B6E473283F6}" name="Column11694"/>
    <tableColumn id="11714" xr3:uid="{9FAAFA96-BBD6-4141-9B1A-FB84C4FE08B3}" name="Column11695"/>
    <tableColumn id="11715" xr3:uid="{EAF58EEC-1F5B-4B68-ABEE-A6801D204A28}" name="Column11696"/>
    <tableColumn id="11716" xr3:uid="{E2256CB7-3E19-42CD-9DBC-88E1A858020A}" name="Column11697"/>
    <tableColumn id="11717" xr3:uid="{8C3AC781-5A6A-4DAD-BDEA-AC325BA78BB8}" name="Column11698"/>
    <tableColumn id="11718" xr3:uid="{023D14EE-BB40-4CAA-AF8B-13513C1B466A}" name="Column11699"/>
    <tableColumn id="11719" xr3:uid="{6EEA63DD-D74E-4917-BA9D-ED3A3C1E8326}" name="Column11700"/>
    <tableColumn id="11720" xr3:uid="{C48A5034-6244-432D-9904-020DCC0C1648}" name="Column11701"/>
    <tableColumn id="11721" xr3:uid="{9ADD1DD0-219A-4CF7-99BC-03F60343248D}" name="Column11702"/>
    <tableColumn id="11722" xr3:uid="{15F2455B-6EE0-46BE-B87B-81F6D83BBC06}" name="Column11703"/>
    <tableColumn id="11723" xr3:uid="{D8CB05B6-7857-490F-9F19-9A199AD4A10F}" name="Column11704"/>
    <tableColumn id="11724" xr3:uid="{B3E40227-D9A1-46A1-A34F-71598DD43766}" name="Column11705"/>
    <tableColumn id="11725" xr3:uid="{E3CC8CED-0721-4A0E-9D6E-622316A669B8}" name="Column11706"/>
    <tableColumn id="11726" xr3:uid="{09C90C80-5B66-4810-8DA5-E36E47FFD088}" name="Column11707"/>
    <tableColumn id="11727" xr3:uid="{A5E674A9-82F2-476A-AC97-7A1A21B09281}" name="Column11708"/>
    <tableColumn id="11728" xr3:uid="{3E6A67E9-099C-4E67-8BCB-99CB97B680E3}" name="Column11709"/>
    <tableColumn id="11729" xr3:uid="{2440F0F4-9C0D-4B3D-A33B-F24D7E857806}" name="Column11710"/>
    <tableColumn id="11730" xr3:uid="{205DA330-6180-4068-8F65-81232EEDDF1F}" name="Column11711"/>
    <tableColumn id="11731" xr3:uid="{AF3C32F6-73D8-4E98-8ED1-54A9BA01B0C6}" name="Column11712"/>
    <tableColumn id="11732" xr3:uid="{E423F577-DB89-4FF8-BD84-1AC88231FD5D}" name="Column11713"/>
    <tableColumn id="11733" xr3:uid="{71786F0C-31EA-4C64-9B55-853387326489}" name="Column11714"/>
    <tableColumn id="11734" xr3:uid="{1E04ED63-A385-4696-8C99-7DD76B9C39F6}" name="Column11715"/>
    <tableColumn id="11735" xr3:uid="{376350CA-4C75-45A3-9EE0-2DB462B2D929}" name="Column11716"/>
    <tableColumn id="11736" xr3:uid="{647775A8-EA31-4B7C-93D9-2FA8614F1DF6}" name="Column11717"/>
    <tableColumn id="11737" xr3:uid="{7708C400-B953-4259-978A-E821A3363780}" name="Column11718"/>
    <tableColumn id="11738" xr3:uid="{19CD1FAA-9240-41B7-9D9E-53D50EE2D941}" name="Column11719"/>
    <tableColumn id="11739" xr3:uid="{2571ACE7-2E8E-4412-9A1D-26D33A701B25}" name="Column11720"/>
    <tableColumn id="11740" xr3:uid="{F8E1CA22-8673-4E9E-8B33-7A18C66CE123}" name="Column11721"/>
    <tableColumn id="11741" xr3:uid="{3949CC0F-6EB1-4FE4-89E5-CB2929E7865A}" name="Column11722"/>
    <tableColumn id="11742" xr3:uid="{0482C92E-54A8-4051-B4E7-39D842189F5B}" name="Column11723"/>
    <tableColumn id="11743" xr3:uid="{D154BC0D-3907-47A6-A24B-925622C7E954}" name="Column11724"/>
    <tableColumn id="11744" xr3:uid="{BBCB7287-6005-44A2-B810-359712F39F39}" name="Column11725"/>
    <tableColumn id="11745" xr3:uid="{7BBFC536-7E53-431A-B85F-87065AD094CA}" name="Column11726"/>
    <tableColumn id="11746" xr3:uid="{C7A9E0BE-4815-4EA6-A429-7A3E776E7DC0}" name="Column11727"/>
    <tableColumn id="11747" xr3:uid="{D583F3E8-EFA2-42C9-8259-76455CA65AFF}" name="Column11728"/>
    <tableColumn id="11748" xr3:uid="{9B3B8E93-FBCE-4148-9CA3-99DAE69D939A}" name="Column11729"/>
    <tableColumn id="11749" xr3:uid="{77AAE3EC-0CBC-475B-A675-C2CEEA4BD5EF}" name="Column11730"/>
    <tableColumn id="11750" xr3:uid="{FAC6E71C-F6B5-4606-98A8-ED6577DEC162}" name="Column11731"/>
    <tableColumn id="11751" xr3:uid="{279D9570-4ACD-4CF8-AF81-2A26AC7D4518}" name="Column11732"/>
    <tableColumn id="11752" xr3:uid="{BB293E18-0E54-4A84-BE3E-EB4BE9561C5E}" name="Column11733"/>
    <tableColumn id="11753" xr3:uid="{C229575C-A476-4685-9878-D14F83C43C33}" name="Column11734"/>
    <tableColumn id="11754" xr3:uid="{EFA449BB-097B-4962-A4E4-67DB3608DA0D}" name="Column11735"/>
    <tableColumn id="11755" xr3:uid="{856B434D-8C40-4355-9386-619CE560B03C}" name="Column11736"/>
    <tableColumn id="11756" xr3:uid="{9005D165-9671-4EC7-972F-2E1E6A237297}" name="Column11737"/>
    <tableColumn id="11757" xr3:uid="{E5C929E5-0470-4E37-929D-0CC80F12DB88}" name="Column11738"/>
    <tableColumn id="11758" xr3:uid="{052CB1DB-06CF-4C9A-9E79-569DDC264093}" name="Column11739"/>
    <tableColumn id="11759" xr3:uid="{BFDFE3E6-1683-4EA4-8BFB-D08879B23EC5}" name="Column11740"/>
    <tableColumn id="11760" xr3:uid="{DE357ABE-A630-4FE0-B5DD-DCA1C2A95F34}" name="Column11741"/>
    <tableColumn id="11761" xr3:uid="{EFBB2939-8913-4548-B2C2-1ACAC6598E88}" name="Column11742"/>
    <tableColumn id="11762" xr3:uid="{FC3B4EF1-CF5F-407C-B604-86DAA0CB090D}" name="Column11743"/>
    <tableColumn id="11763" xr3:uid="{3B4D7890-6EBF-468D-BD1F-BD0AC2A21725}" name="Column11744"/>
    <tableColumn id="11764" xr3:uid="{4DE73250-86F7-4A0C-945B-0A230538280B}" name="Column11745"/>
    <tableColumn id="11765" xr3:uid="{C72500CC-8BE9-459C-82CC-E41D57E3E275}" name="Column11746"/>
    <tableColumn id="11766" xr3:uid="{E2779271-9E90-4898-84C5-52EC8FB291CE}" name="Column11747"/>
    <tableColumn id="11767" xr3:uid="{BD10C470-6588-42EF-8A9B-6F7847692B64}" name="Column11748"/>
    <tableColumn id="11768" xr3:uid="{4881F4E5-8CA2-40FC-AAC2-E6D40E6FE452}" name="Column11749"/>
    <tableColumn id="11769" xr3:uid="{65FA92E2-3F42-4F75-8BEE-F74AF0BAC7D9}" name="Column11750"/>
    <tableColumn id="11770" xr3:uid="{B52788E8-FDD0-400D-AD69-A48F0FCF041F}" name="Column11751"/>
    <tableColumn id="11771" xr3:uid="{B12FA699-BE03-4B32-864A-9970CC86B258}" name="Column11752"/>
    <tableColumn id="11772" xr3:uid="{CC55CB7D-4F6A-41B3-8CB6-731DBF6119F1}" name="Column11753"/>
    <tableColumn id="11773" xr3:uid="{31268899-F484-40E3-81A6-9CE95B58BA82}" name="Column11754"/>
    <tableColumn id="11774" xr3:uid="{0FFFC79D-6ADA-435C-B1AE-AF6ED7E1AE20}" name="Column11755"/>
    <tableColumn id="11775" xr3:uid="{CD811CA9-945E-446C-B220-F83FE91318B2}" name="Column11756"/>
    <tableColumn id="11776" xr3:uid="{0038BBB5-D2F0-48AC-94D4-B0E557BBA9C6}" name="Column11757"/>
    <tableColumn id="11777" xr3:uid="{C6D23050-55CF-4655-AC64-CDF9A3F775B7}" name="Column11758"/>
    <tableColumn id="11778" xr3:uid="{91493BD6-3AA3-4A68-B15E-8803ACF9FE18}" name="Column11759"/>
    <tableColumn id="11779" xr3:uid="{09938097-CE1F-4C80-910C-0E68E48C5B27}" name="Column11760"/>
    <tableColumn id="11780" xr3:uid="{B03FA85C-DC38-49AE-99AB-FFE8DEBF7CAA}" name="Column11761"/>
    <tableColumn id="11781" xr3:uid="{C1F56C32-B19D-471C-B374-067B1FD10F86}" name="Column11762"/>
    <tableColumn id="11782" xr3:uid="{787035F9-EC5B-4426-B46D-7FC70736468D}" name="Column11763"/>
    <tableColumn id="11783" xr3:uid="{3BB66B12-0F55-4E1A-8E69-7081A2E35668}" name="Column11764"/>
    <tableColumn id="11784" xr3:uid="{429FD60E-A7D5-4EAB-8A80-4706FE48A9F6}" name="Column11765"/>
    <tableColumn id="11785" xr3:uid="{77380D42-A8C6-4EC5-9FEE-8C28C1FF1451}" name="Column11766"/>
    <tableColumn id="11786" xr3:uid="{2B172FED-2393-4B80-B0E4-03E4B51E3347}" name="Column11767"/>
    <tableColumn id="11787" xr3:uid="{E0010C40-9F9F-4D18-AA53-60F8259AB19C}" name="Column11768"/>
    <tableColumn id="11788" xr3:uid="{0FD4357B-637C-4B9B-9141-61E075E78920}" name="Column11769"/>
    <tableColumn id="11789" xr3:uid="{793EF082-C6C4-4647-9E53-461DAC846344}" name="Column11770"/>
    <tableColumn id="11790" xr3:uid="{CE85CDC5-C0D1-47EF-8A5D-26E4BF268604}" name="Column11771"/>
    <tableColumn id="11791" xr3:uid="{DC7035B2-256B-42A1-A20C-C5A39C1CF7C1}" name="Column11772"/>
    <tableColumn id="11792" xr3:uid="{1C5CEB0B-4CB5-4162-BC2F-EDE3B1974DCC}" name="Column11773"/>
    <tableColumn id="11793" xr3:uid="{353B704A-F1CF-44E7-B418-A5D4EB57D687}" name="Column11774"/>
    <tableColumn id="11794" xr3:uid="{CB26F81A-05FF-4B9A-A80D-79AB3CE067E3}" name="Column11775"/>
    <tableColumn id="11795" xr3:uid="{3B8DEFC1-CF3B-48BE-8870-0262638C868A}" name="Column11776"/>
    <tableColumn id="11796" xr3:uid="{D2684DBD-3613-4ED1-84E0-E8FF97A44E50}" name="Column11777"/>
    <tableColumn id="11797" xr3:uid="{8AF21316-D55F-4171-A6E7-E6717A7042A2}" name="Column11778"/>
    <tableColumn id="11798" xr3:uid="{0255C90A-7151-4E36-BFCB-BFD61E16DCB0}" name="Column11779"/>
    <tableColumn id="11799" xr3:uid="{ACACC9D0-EBF9-4EBB-9657-3C67ED729EDB}" name="Column11780"/>
    <tableColumn id="11800" xr3:uid="{2049FE85-6334-4435-A904-0E24141F53E3}" name="Column11781"/>
    <tableColumn id="11801" xr3:uid="{51472D7B-9F34-4AB4-A4EC-3D3D39FFA7BD}" name="Column11782"/>
    <tableColumn id="11802" xr3:uid="{10210FB4-EAAF-469E-8A85-E79E990A4A49}" name="Column11783"/>
    <tableColumn id="11803" xr3:uid="{69BBAF72-FCC0-4FDB-9D95-C230D8013E39}" name="Column11784"/>
    <tableColumn id="11804" xr3:uid="{681A0CDD-8BE1-4004-A3EA-9E30AEEA8E7C}" name="Column11785"/>
    <tableColumn id="11805" xr3:uid="{DD610737-1A4E-44C2-BFD3-48DAC2885E10}" name="Column11786"/>
    <tableColumn id="11806" xr3:uid="{6AD093A2-0043-440C-AF28-3271535C593B}" name="Column11787"/>
    <tableColumn id="11807" xr3:uid="{C6CC2D7A-62D0-4103-B11B-599640CDF7DE}" name="Column11788"/>
    <tableColumn id="11808" xr3:uid="{5E8998AF-12E6-424E-B53C-3D48296F637B}" name="Column11789"/>
    <tableColumn id="11809" xr3:uid="{78216992-B475-4550-B89F-A0934DE90E3F}" name="Column11790"/>
    <tableColumn id="11810" xr3:uid="{E12308D9-AADF-48A1-9E8E-77F7A5D2559D}" name="Column11791"/>
    <tableColumn id="11811" xr3:uid="{C3764F31-F035-4D12-BCDE-F7AF722A984C}" name="Column11792"/>
    <tableColumn id="11812" xr3:uid="{3A924752-EA1A-4901-9B5F-C4AAACC7B952}" name="Column11793"/>
    <tableColumn id="11813" xr3:uid="{5D01EFCD-F71C-469D-8A44-4873553E8C34}" name="Column11794"/>
    <tableColumn id="11814" xr3:uid="{19E102D8-BEDB-4F62-8A03-9B440F543938}" name="Column11795"/>
    <tableColumn id="11815" xr3:uid="{3807F5A5-EC5F-426F-9C18-8C3B539D7560}" name="Column11796"/>
    <tableColumn id="11816" xr3:uid="{521EDB73-DDA5-484D-B665-67685B61F71D}" name="Column11797"/>
    <tableColumn id="11817" xr3:uid="{E04B9454-8175-4A1E-9731-2E71A3B7B081}" name="Column11798"/>
    <tableColumn id="11818" xr3:uid="{7A0779DC-161C-4F6C-BDE4-49676D0EADE9}" name="Column11799"/>
    <tableColumn id="11819" xr3:uid="{CCA01CC9-AA33-4E4E-90B3-EE45BFDA0C9D}" name="Column11800"/>
    <tableColumn id="11820" xr3:uid="{03FB4063-52D7-4428-900A-BDE8315DA718}" name="Column11801"/>
    <tableColumn id="11821" xr3:uid="{A3A7C19C-7CA7-47A4-8EDF-6AFCB204BDE5}" name="Column11802"/>
    <tableColumn id="11822" xr3:uid="{12C43111-EAE1-4ECE-95EB-3DA42E2DC710}" name="Column11803"/>
    <tableColumn id="11823" xr3:uid="{C80F6817-3626-4BE9-B99D-9021A0BC38C1}" name="Column11804"/>
    <tableColumn id="11824" xr3:uid="{D79339CC-7312-4EF2-BB7B-E18393F164A1}" name="Column11805"/>
    <tableColumn id="11825" xr3:uid="{1D52D17F-BD23-4310-8BFD-F61D70A666C8}" name="Column11806"/>
    <tableColumn id="11826" xr3:uid="{0BE32A93-549A-4CF4-90A6-4E8449E696DA}" name="Column11807"/>
    <tableColumn id="11827" xr3:uid="{B770366C-9A0D-4FB5-A458-727D327071DE}" name="Column11808"/>
    <tableColumn id="11828" xr3:uid="{1FC1B60A-8E25-48B0-9F1D-4DA7121F0EE7}" name="Column11809"/>
    <tableColumn id="11829" xr3:uid="{D1059BC2-D11C-4AB7-B7A2-E5B767427585}" name="Column11810"/>
    <tableColumn id="11830" xr3:uid="{D926F288-DB73-4E33-9278-580E9F164160}" name="Column11811"/>
    <tableColumn id="11831" xr3:uid="{A792CF70-B723-475D-82DA-461238FC8C18}" name="Column11812"/>
    <tableColumn id="11832" xr3:uid="{EE74059E-D5CE-4957-A4E0-EEA13DF5170A}" name="Column11813"/>
    <tableColumn id="11833" xr3:uid="{BBDE11E4-F9A9-4C65-9A5F-8B0EF6327670}" name="Column11814"/>
    <tableColumn id="11834" xr3:uid="{55B23307-CCAB-4020-AE33-1DA293C35782}" name="Column11815"/>
    <tableColumn id="11835" xr3:uid="{DA8EEE13-2189-4530-88F2-5DA9A98B0B7B}" name="Column11816"/>
    <tableColumn id="11836" xr3:uid="{B8B97249-87A8-439F-A5B4-146693507AC2}" name="Column11817"/>
    <tableColumn id="11837" xr3:uid="{93FFD792-3B08-4AD4-BA78-EA01ECBEC7E6}" name="Column11818"/>
    <tableColumn id="11838" xr3:uid="{3996217F-B314-44AE-9387-05B0A4F1223D}" name="Column11819"/>
    <tableColumn id="11839" xr3:uid="{7E0BBF27-86E4-42F5-A9CB-18AE10A90333}" name="Column11820"/>
    <tableColumn id="11840" xr3:uid="{76C2CE02-5BC0-436B-98E6-CA8AF2D652CF}" name="Column11821"/>
    <tableColumn id="11841" xr3:uid="{1C80AE46-C6DA-46B3-880C-727997C5BFB8}" name="Column11822"/>
    <tableColumn id="11842" xr3:uid="{7842E705-68E8-4ABF-8E77-4D705049A651}" name="Column11823"/>
    <tableColumn id="11843" xr3:uid="{D7843CDF-A329-4F9D-A840-32CAE29F5265}" name="Column11824"/>
    <tableColumn id="11844" xr3:uid="{F8C1A981-EAE4-4BAA-9C3C-7036B9851748}" name="Column11825"/>
    <tableColumn id="11845" xr3:uid="{F870A5FE-DFFF-4C67-AFD4-05C1AD08494E}" name="Column11826"/>
    <tableColumn id="11846" xr3:uid="{D18852C9-FC8E-472D-A23E-052CDBDB2635}" name="Column11827"/>
    <tableColumn id="11847" xr3:uid="{310B3B99-31CD-4801-A039-75D63A2DA9CF}" name="Column11828"/>
    <tableColumn id="11848" xr3:uid="{AAF42535-6613-498C-ACDC-7BFEFA5BA97F}" name="Column11829"/>
    <tableColumn id="11849" xr3:uid="{7FEBDC66-C0C2-46F7-9967-F68F12EE375B}" name="Column11830"/>
    <tableColumn id="11850" xr3:uid="{227BF85B-5C48-4A12-A8B8-49CCE17938A7}" name="Column11831"/>
    <tableColumn id="11851" xr3:uid="{FC410F49-D32E-4D75-931C-0A425FAAF124}" name="Column11832"/>
    <tableColumn id="11852" xr3:uid="{1C8B19FE-E9E7-4016-BF9C-BD82969433AE}" name="Column11833"/>
    <tableColumn id="11853" xr3:uid="{993FF2ED-5533-4362-B9CD-E14FFFAB441B}" name="Column11834"/>
    <tableColumn id="11854" xr3:uid="{64E0F963-E18F-4DA6-BFCB-6A34F493EE12}" name="Column11835"/>
    <tableColumn id="11855" xr3:uid="{58C511CC-6603-478B-8470-AF401C106925}" name="Column11836"/>
    <tableColumn id="11856" xr3:uid="{72C62BEB-452C-4ED0-9DD9-1A4CC20D8CB0}" name="Column11837"/>
    <tableColumn id="11857" xr3:uid="{7C5DD87A-D249-4EB2-9236-8434E0066529}" name="Column11838"/>
    <tableColumn id="11858" xr3:uid="{41A986C3-DB16-4726-8BA6-DEE2C81FEB00}" name="Column11839"/>
    <tableColumn id="11859" xr3:uid="{A965CBE6-4FA0-46CC-BBE6-DA31E56A250B}" name="Column11840"/>
    <tableColumn id="11860" xr3:uid="{9FD425AC-1706-4FC7-8ACE-023953534DF9}" name="Column11841"/>
    <tableColumn id="11861" xr3:uid="{7CF76319-2591-43F9-A8AD-1E6D3AFCE433}" name="Column11842"/>
    <tableColumn id="11862" xr3:uid="{5EB7BD25-DF29-4EFC-BFC8-FCCB2AB7A0B5}" name="Column11843"/>
    <tableColumn id="11863" xr3:uid="{93B01D53-C2BF-4287-ADDF-5042AB3C39CE}" name="Column11844"/>
    <tableColumn id="11864" xr3:uid="{2E1CDE1D-6DAD-46E1-B799-E96B9C7A95F7}" name="Column11845"/>
    <tableColumn id="11865" xr3:uid="{50461660-D698-4728-9A93-D5FE2262644D}" name="Column11846"/>
    <tableColumn id="11866" xr3:uid="{86800A2A-A32E-43D6-BF03-35AFC5109C31}" name="Column11847"/>
    <tableColumn id="11867" xr3:uid="{82BEEAFE-71F8-4640-8152-B5C2CADBF314}" name="Column11848"/>
    <tableColumn id="11868" xr3:uid="{A5D4E98B-09F4-4DCC-AB44-74EF019E972A}" name="Column11849"/>
    <tableColumn id="11869" xr3:uid="{D012DAA6-2CCD-41CB-A89C-453F027E2921}" name="Column11850"/>
    <tableColumn id="11870" xr3:uid="{C1D30E59-D4DE-479A-8808-6550C2F47F88}" name="Column11851"/>
    <tableColumn id="11871" xr3:uid="{3D0D802D-7043-412B-B4A0-08C41B18E8DD}" name="Column11852"/>
    <tableColumn id="11872" xr3:uid="{0F17AE2B-ACC0-4D00-B8AB-7183EB9D1D1D}" name="Column11853"/>
    <tableColumn id="11873" xr3:uid="{DF6D2DCC-7798-42B9-AE7A-8B71BFC8D25C}" name="Column11854"/>
    <tableColumn id="11874" xr3:uid="{BDEEAC86-9B14-4138-8973-48F4D43EC8D1}" name="Column11855"/>
    <tableColumn id="11875" xr3:uid="{DA166ADD-2FB7-436D-BF20-E2AB631CDE13}" name="Column11856"/>
    <tableColumn id="11876" xr3:uid="{4CC2B8D9-7097-4734-BC40-2DA7C3B21381}" name="Column11857"/>
    <tableColumn id="11877" xr3:uid="{14EF42B1-6A9A-4AE1-A62F-F14386E7319B}" name="Column11858"/>
    <tableColumn id="11878" xr3:uid="{955B64CF-0DCC-4888-94F4-3FB2DFF1E066}" name="Column11859"/>
    <tableColumn id="11879" xr3:uid="{54CEF1DB-26DD-4D89-96B0-5922AF3484E1}" name="Column11860"/>
    <tableColumn id="11880" xr3:uid="{6CC1391D-A298-4B06-86FA-1ED6A5188BD2}" name="Column11861"/>
    <tableColumn id="11881" xr3:uid="{69F87E9D-DCC3-4A7A-909D-B316ACD9CAB8}" name="Column11862"/>
    <tableColumn id="11882" xr3:uid="{398F1855-6F24-4327-94B5-8C5F516C5A37}" name="Column11863"/>
    <tableColumn id="11883" xr3:uid="{FFA711AE-0AA6-4DAC-8530-83CC1838A81E}" name="Column11864"/>
    <tableColumn id="11884" xr3:uid="{17E75733-7534-4792-8A6E-324F21CBB246}" name="Column11865"/>
    <tableColumn id="11885" xr3:uid="{6C90F024-E895-4388-AF57-785AD6DC9F49}" name="Column11866"/>
    <tableColumn id="11886" xr3:uid="{3B033110-D751-46C1-8278-C22973B029EA}" name="Column11867"/>
    <tableColumn id="11887" xr3:uid="{FD323E02-076A-4378-ADD4-9129F46B12D3}" name="Column11868"/>
    <tableColumn id="11888" xr3:uid="{4A02089F-4051-4417-A0A7-B5E134A84933}" name="Column11869"/>
    <tableColumn id="11889" xr3:uid="{0E9B1A61-9FDC-4202-A730-B5533A7BD82B}" name="Column11870"/>
    <tableColumn id="11890" xr3:uid="{195EF61B-D94E-4C5A-83D9-789626B7BAF1}" name="Column11871"/>
    <tableColumn id="11891" xr3:uid="{A5DA724D-7F97-4287-A8AD-16F546FE7F2A}" name="Column11872"/>
    <tableColumn id="11892" xr3:uid="{516E41FE-F160-4E02-A0F8-CF39B49E6CAA}" name="Column11873"/>
    <tableColumn id="11893" xr3:uid="{F38F33A2-FFB6-42E1-81EF-F922F2A72CC2}" name="Column11874"/>
    <tableColumn id="11894" xr3:uid="{F878871F-782F-4C47-9A30-00AEF1579CE2}" name="Column11875"/>
    <tableColumn id="11895" xr3:uid="{FE9E4C3D-662B-4F3D-8BC2-11B086DDA553}" name="Column11876"/>
    <tableColumn id="11896" xr3:uid="{E16EF2E7-0BBC-45CC-8382-E1E44CC9C9DC}" name="Column11877"/>
    <tableColumn id="11897" xr3:uid="{7D6FB8F3-E6E9-4023-8AA6-CB6362AF3B4E}" name="Column11878"/>
    <tableColumn id="11898" xr3:uid="{68A32870-5554-4159-B346-93E4FF610E99}" name="Column11879"/>
    <tableColumn id="11899" xr3:uid="{328CD7D7-C0CE-427E-8931-C8D7B9C5CA3B}" name="Column11880"/>
    <tableColumn id="11900" xr3:uid="{C987C854-85C7-4A63-B6A4-609C6F22D1FA}" name="Column11881"/>
    <tableColumn id="11901" xr3:uid="{2AE9ED28-88BC-4A4B-B058-7E2245642A44}" name="Column11882"/>
    <tableColumn id="11902" xr3:uid="{20F41056-D16D-4478-B55A-81FF49BE280C}" name="Column11883"/>
    <tableColumn id="11903" xr3:uid="{4A7B57AF-BCBA-4EB1-97DB-A3C3CE366BB8}" name="Column11884"/>
    <tableColumn id="11904" xr3:uid="{0324215E-E661-41EE-BC31-B480D07385C0}" name="Column11885"/>
    <tableColumn id="11905" xr3:uid="{1C5110E9-537C-4736-96ED-5C977C920586}" name="Column11886"/>
    <tableColumn id="11906" xr3:uid="{95A509AD-6184-492C-A0BB-426FAB0D0EBE}" name="Column11887"/>
    <tableColumn id="11907" xr3:uid="{D1E55488-1E69-45EE-93B4-3D39E831BFBA}" name="Column11888"/>
    <tableColumn id="11908" xr3:uid="{60E06BE2-CDD0-4D9C-B51B-532F23AAA703}" name="Column11889"/>
    <tableColumn id="11909" xr3:uid="{498F6935-DAE0-432A-AA3D-10E1098D4FBC}" name="Column11890"/>
    <tableColumn id="11910" xr3:uid="{E7265DCA-F5EA-4106-8475-BC43C2DD1E55}" name="Column11891"/>
    <tableColumn id="11911" xr3:uid="{F8F7159A-ECF7-4AEF-824F-DDF8F8321D84}" name="Column11892"/>
    <tableColumn id="11912" xr3:uid="{0F10D747-9E49-4B3F-BDA7-1B834BB96D64}" name="Column11893"/>
    <tableColumn id="11913" xr3:uid="{02ED2A0C-FF39-46BC-B77B-52EF87EF6EAA}" name="Column11894"/>
    <tableColumn id="11914" xr3:uid="{BC8E6424-82B0-4A41-8FCF-E38860270FF9}" name="Column11895"/>
    <tableColumn id="11915" xr3:uid="{69EB9182-06A3-4D8E-B787-406312E20A04}" name="Column11896"/>
    <tableColumn id="11916" xr3:uid="{5549D5D3-F773-4C9A-AB68-5181B06455E5}" name="Column11897"/>
    <tableColumn id="11917" xr3:uid="{4F9D57A1-E866-4385-AA86-FE86F821DDDD}" name="Column11898"/>
    <tableColumn id="11918" xr3:uid="{14E29547-C009-4126-B3FE-58CFA564E5A3}" name="Column11899"/>
    <tableColumn id="11919" xr3:uid="{61E7250F-FE60-4F1A-8C7A-44F4E03C3F67}" name="Column11900"/>
    <tableColumn id="11920" xr3:uid="{5F993CF2-9384-4B2F-8915-7AEC10BCBC62}" name="Column11901"/>
    <tableColumn id="11921" xr3:uid="{F365C066-10E8-4726-8434-64B50D863CB6}" name="Column11902"/>
    <tableColumn id="11922" xr3:uid="{C932B01B-B058-4B5A-963B-515084B0BB3D}" name="Column11903"/>
    <tableColumn id="11923" xr3:uid="{FBA9A1F1-6E9F-477A-9E28-A529ADE87895}" name="Column11904"/>
    <tableColumn id="11924" xr3:uid="{9CA169D9-CF86-49D0-B06F-AE6C14DAD750}" name="Column11905"/>
    <tableColumn id="11925" xr3:uid="{3A6E76FD-B433-4C3E-AE50-34F8B425BA56}" name="Column11906"/>
    <tableColumn id="11926" xr3:uid="{E2605227-3CC7-4590-B667-C1BD8ABB1D48}" name="Column11907"/>
    <tableColumn id="11927" xr3:uid="{9741EFD7-F40B-48B8-BA7A-E4AB3701F87D}" name="Column11908"/>
    <tableColumn id="11928" xr3:uid="{C1ADC96A-E847-4CB8-8081-0885B6D60251}" name="Column11909"/>
    <tableColumn id="11929" xr3:uid="{FF78296B-4AC4-445D-A9B9-3701EF94C5BB}" name="Column11910"/>
    <tableColumn id="11930" xr3:uid="{93FE6702-AA5D-4BBF-A70A-470593D50B52}" name="Column11911"/>
    <tableColumn id="11931" xr3:uid="{8C3A505A-6A6B-42F5-B4CD-D75B4B1B7FCE}" name="Column11912"/>
    <tableColumn id="11932" xr3:uid="{D9E51D16-7778-458D-9CE4-FF9BE1AE8843}" name="Column11913"/>
    <tableColumn id="11933" xr3:uid="{43C840BB-098B-456F-BA53-E0AC6E5008EF}" name="Column11914"/>
    <tableColumn id="11934" xr3:uid="{9F3E4D7A-75C0-4833-B9B6-98399F77B8D3}" name="Column11915"/>
    <tableColumn id="11935" xr3:uid="{C2C2999F-7388-4142-BB84-FDA8FC10CEFF}" name="Column11916"/>
    <tableColumn id="11936" xr3:uid="{EBA77254-2ABC-48AA-A3BE-FED826B2608D}" name="Column11917"/>
    <tableColumn id="11937" xr3:uid="{5F6D0945-2E0F-4C78-9B5A-858B0BA1A734}" name="Column11918"/>
    <tableColumn id="11938" xr3:uid="{B5382F8C-F175-45CD-8C24-D468764D2838}" name="Column11919"/>
    <tableColumn id="11939" xr3:uid="{54754909-B93F-41E8-B965-207A7AC0F0F5}" name="Column11920"/>
    <tableColumn id="11940" xr3:uid="{A7EE38DC-D311-4FB4-A7FB-4E600EF9C574}" name="Column11921"/>
    <tableColumn id="11941" xr3:uid="{B1E83146-197B-4487-A27A-F7DFA3440621}" name="Column11922"/>
    <tableColumn id="11942" xr3:uid="{3AAA53D8-C0C5-40B3-9712-EFC910D27430}" name="Column11923"/>
    <tableColumn id="11943" xr3:uid="{0E29639B-1974-4E03-95AB-D9E8186E1D29}" name="Column11924"/>
    <tableColumn id="11944" xr3:uid="{AFA4D930-AEF9-45AC-A0B1-3CBDC0780CCE}" name="Column11925"/>
    <tableColumn id="11945" xr3:uid="{BE82C96A-2174-4C73-AE54-0C6E50B5B661}" name="Column11926"/>
    <tableColumn id="11946" xr3:uid="{E06CD245-D1B2-4A0F-B4A1-BC415A6F311C}" name="Column11927"/>
    <tableColumn id="11947" xr3:uid="{5ACC95D8-D2D9-49B2-8111-F7737EAEF0A2}" name="Column11928"/>
    <tableColumn id="11948" xr3:uid="{9EC5F7C6-239A-45EA-808F-6568C9CEA715}" name="Column11929"/>
    <tableColumn id="11949" xr3:uid="{6B4A2FB1-4575-4BF2-BE9A-004443DF33DD}" name="Column11930"/>
    <tableColumn id="11950" xr3:uid="{348CE318-B18A-422D-8B23-AF60834AEC25}" name="Column11931"/>
    <tableColumn id="11951" xr3:uid="{F94CDDBF-E698-4322-B539-08F98C1D2FB5}" name="Column11932"/>
    <tableColumn id="11952" xr3:uid="{CBE8A59F-B416-4E3B-83EA-4AE6D49ED6AD}" name="Column11933"/>
    <tableColumn id="11953" xr3:uid="{1F65A8D5-01A1-4AB7-91B4-A9625ABA7AB6}" name="Column11934"/>
    <tableColumn id="11954" xr3:uid="{A9F30EE0-6121-48C4-9D1F-33210BA49767}" name="Column11935"/>
    <tableColumn id="11955" xr3:uid="{EDC0E3C8-CACF-4F19-A632-CC5B884B4454}" name="Column11936"/>
    <tableColumn id="11956" xr3:uid="{E144DD9E-6117-4FA2-A3A1-B422B54C5462}" name="Column11937"/>
    <tableColumn id="11957" xr3:uid="{3049803C-A4F3-4237-85CA-5187F00184BC}" name="Column11938"/>
    <tableColumn id="11958" xr3:uid="{634DB798-99C1-44F7-8E46-AA23F628505A}" name="Column11939"/>
    <tableColumn id="11959" xr3:uid="{538B0174-6C46-4B66-B1E9-8DB744D2E4B2}" name="Column11940"/>
    <tableColumn id="11960" xr3:uid="{F43075F8-D422-4962-A098-EEF5D55CF580}" name="Column11941"/>
    <tableColumn id="11961" xr3:uid="{4DE5F960-F970-47A3-9ECB-21C2F927AD57}" name="Column11942"/>
    <tableColumn id="11962" xr3:uid="{6B5C72E2-5158-4830-B293-A117E08173EA}" name="Column11943"/>
    <tableColumn id="11963" xr3:uid="{174DDF92-5E0A-4F57-8D70-FF656403D347}" name="Column11944"/>
    <tableColumn id="11964" xr3:uid="{2DF031A5-B0AE-49D9-9281-FBF2550E9E73}" name="Column11945"/>
    <tableColumn id="11965" xr3:uid="{E21D9075-D3C7-44EC-9A4D-877859E916E9}" name="Column11946"/>
    <tableColumn id="11966" xr3:uid="{0CE2E58E-71A7-42DA-A93A-41077AD5B108}" name="Column11947"/>
    <tableColumn id="11967" xr3:uid="{B2632D48-5B2B-4FFC-87B8-CB920BE86B81}" name="Column11948"/>
    <tableColumn id="11968" xr3:uid="{0E4BE696-9843-41B4-9FF2-BD4412F3116C}" name="Column11949"/>
    <tableColumn id="11969" xr3:uid="{9CDF2A98-5862-45E6-872C-644EB36A9A1C}" name="Column11950"/>
    <tableColumn id="11970" xr3:uid="{D21B5FB6-8777-4DF0-965B-46B9374E077F}" name="Column11951"/>
    <tableColumn id="11971" xr3:uid="{F7C32940-56B6-4906-8E74-4B10FCE39D55}" name="Column11952"/>
    <tableColumn id="11972" xr3:uid="{250A92A5-59C2-436A-85DB-2686CE1A04FB}" name="Column11953"/>
    <tableColumn id="11973" xr3:uid="{8AFA4633-AB37-4CEB-92AE-92BE909D19F2}" name="Column11954"/>
    <tableColumn id="11974" xr3:uid="{49D51048-49D1-452C-876A-5076B0EBA531}" name="Column11955"/>
    <tableColumn id="11975" xr3:uid="{2900579D-7885-4241-A944-7C44DEC75A00}" name="Column11956"/>
    <tableColumn id="11976" xr3:uid="{218B994E-2608-4004-ACD6-3404C162B03F}" name="Column11957"/>
    <tableColumn id="11977" xr3:uid="{E7BA0CF2-1242-45CB-BC3E-5D7E81C37B39}" name="Column11958"/>
    <tableColumn id="11978" xr3:uid="{0BBAAE00-0C8E-4A3F-B66A-DCDD15123E8C}" name="Column11959"/>
    <tableColumn id="11979" xr3:uid="{615B7574-C475-43AF-8B76-337D6A800D34}" name="Column11960"/>
    <tableColumn id="11980" xr3:uid="{1F14426F-472F-404C-84DF-951B2176F54E}" name="Column11961"/>
    <tableColumn id="11981" xr3:uid="{52E561DC-30BB-4DC3-9503-C8EC4D269174}" name="Column11962"/>
    <tableColumn id="11982" xr3:uid="{09132D30-9908-43E2-99F1-B428949A38D7}" name="Column11963"/>
    <tableColumn id="11983" xr3:uid="{E406B8E6-D8B5-45F2-8B7A-CB57772299B5}" name="Column11964"/>
    <tableColumn id="11984" xr3:uid="{094FA5CD-2944-47D2-BFC0-5CA7CDC3C836}" name="Column11965"/>
    <tableColumn id="11985" xr3:uid="{76A351B0-7890-4A2C-AA13-7A621AAA0FB5}" name="Column11966"/>
    <tableColumn id="11986" xr3:uid="{B7C74D47-FAB2-4C18-98D9-308F5A78854F}" name="Column11967"/>
    <tableColumn id="11987" xr3:uid="{A7575761-1C77-4E10-99C4-8C4FB4653A64}" name="Column11968"/>
    <tableColumn id="11988" xr3:uid="{2075C76F-43F8-451B-B4A9-A1E40A2A91AB}" name="Column11969"/>
    <tableColumn id="11989" xr3:uid="{0C6399DB-5F15-496B-BCA3-C91319FE0C7E}" name="Column11970"/>
    <tableColumn id="11990" xr3:uid="{634EA52D-8D11-4421-8B46-E1CB658CBEE6}" name="Column11971"/>
    <tableColumn id="11991" xr3:uid="{DB23B075-3CF3-4E29-94A4-E37685E8A65C}" name="Column11972"/>
    <tableColumn id="11992" xr3:uid="{BFD243CE-376B-4C97-910A-33E60A0AA576}" name="Column11973"/>
    <tableColumn id="11993" xr3:uid="{28F61DE8-65D6-4C72-B1A8-61F6DCB856D4}" name="Column11974"/>
    <tableColumn id="11994" xr3:uid="{07CB2CC1-7280-4FCB-B780-5C36D0BF0416}" name="Column11975"/>
    <tableColumn id="11995" xr3:uid="{E5C066C8-DC2E-4DB9-8D9E-1365AC923F09}" name="Column11976"/>
    <tableColumn id="11996" xr3:uid="{F344EA5B-A16C-4328-8962-C827799E0C4D}" name="Column11977"/>
    <tableColumn id="11997" xr3:uid="{0249DE7C-87E9-47A3-B56B-E2BF8D93649F}" name="Column11978"/>
    <tableColumn id="11998" xr3:uid="{F76BE36A-2F7D-47FB-B551-D2185F4DA36D}" name="Column11979"/>
    <tableColumn id="11999" xr3:uid="{F729A857-5CB5-47C2-BA40-114D52CD0A67}" name="Column11980"/>
    <tableColumn id="12000" xr3:uid="{0A530208-07F5-497A-8156-BC118C2C1B28}" name="Column11981"/>
    <tableColumn id="12001" xr3:uid="{2FCD991B-54CA-4BE0-A6BE-151770F08F2B}" name="Column11982"/>
    <tableColumn id="12002" xr3:uid="{F3CA4E9A-C11D-4C89-BEE8-DE84CE58207D}" name="Column11983"/>
    <tableColumn id="12003" xr3:uid="{2F9B4EE5-CAC8-41AE-ADEC-D97CFF6BC223}" name="Column11984"/>
    <tableColumn id="12004" xr3:uid="{A9E4341D-E442-41EC-B79E-6FC01FB3E86B}" name="Column11985"/>
    <tableColumn id="12005" xr3:uid="{0837ABBA-B98A-4396-89A2-DA47481C3A51}" name="Column11986"/>
    <tableColumn id="12006" xr3:uid="{CB2C3FAF-A715-440C-8250-1D89020285C9}" name="Column11987"/>
    <tableColumn id="12007" xr3:uid="{E95A689E-FBB6-4E98-9AEE-A719454B0BD0}" name="Column11988"/>
    <tableColumn id="12008" xr3:uid="{41E05A36-83BC-4355-BE85-FA707C01782F}" name="Column11989"/>
    <tableColumn id="12009" xr3:uid="{1D56EDCD-E3B9-427C-B955-C170F7CD1E5D}" name="Column11990"/>
    <tableColumn id="12010" xr3:uid="{7B0DD7E5-74C5-4778-884D-D5130DDA1577}" name="Column11991"/>
    <tableColumn id="12011" xr3:uid="{CEB5CC3E-3332-4D7D-B252-4A58714194F0}" name="Column11992"/>
    <tableColumn id="12012" xr3:uid="{304244A2-DE73-46CE-847A-DE21729EDAF6}" name="Column11993"/>
    <tableColumn id="12013" xr3:uid="{8A80BBF5-620E-4BDE-8C22-BD1D7B78DF3B}" name="Column11994"/>
    <tableColumn id="12014" xr3:uid="{1973A927-9802-4C66-96E4-467B336ACA52}" name="Column11995"/>
    <tableColumn id="12015" xr3:uid="{17D2FBCC-0326-4965-8DD6-7FAC9EEF1F96}" name="Column11996"/>
    <tableColumn id="12016" xr3:uid="{8F052FB9-1B7D-4032-9790-4766E2E89A1D}" name="Column11997"/>
    <tableColumn id="12017" xr3:uid="{BC0A54A1-3F42-4BCA-93E8-414F9C3D189F}" name="Column11998"/>
    <tableColumn id="12018" xr3:uid="{58FEC08B-D0FD-4D75-8601-2016FB47720E}" name="Column11999"/>
    <tableColumn id="12019" xr3:uid="{779C7BA3-A261-4212-97C5-AA54AB27042E}" name="Column12000"/>
    <tableColumn id="12020" xr3:uid="{80AEE2BB-74D1-4408-A564-7E89A8F1D08E}" name="Column12001"/>
    <tableColumn id="12021" xr3:uid="{C85D57D3-C464-4B51-BD9D-DD75C859C6CC}" name="Column12002"/>
    <tableColumn id="12022" xr3:uid="{BB6C2641-4D7C-4C3F-BB09-B24BDB1B8971}" name="Column12003"/>
    <tableColumn id="12023" xr3:uid="{80C7534E-EA45-49C4-98FB-CEB9E31FC6E9}" name="Column12004"/>
    <tableColumn id="12024" xr3:uid="{8D269C0A-594E-4B48-A84E-5501E344236E}" name="Column12005"/>
    <tableColumn id="12025" xr3:uid="{5EB1B6A8-8A3D-40F8-BAC7-BE3BBA2F0AF2}" name="Column12006"/>
    <tableColumn id="12026" xr3:uid="{E4AF0EEC-372D-4BF3-9CCF-964861D26B89}" name="Column12007"/>
    <tableColumn id="12027" xr3:uid="{D5F01154-324E-42C4-BFD5-9ACE3D960719}" name="Column12008"/>
    <tableColumn id="12028" xr3:uid="{768FD6C0-D3F4-433D-9C22-166AFC2D6ABF}" name="Column12009"/>
    <tableColumn id="12029" xr3:uid="{4CBFDBA2-3C2F-4CB8-A6D7-4761DD1FB4DF}" name="Column12010"/>
    <tableColumn id="12030" xr3:uid="{1B747746-CB9C-4192-8D98-A76DC3EF1C53}" name="Column12011"/>
    <tableColumn id="12031" xr3:uid="{478E2F94-D234-47B5-AB17-080A7CFF6B2F}" name="Column12012"/>
    <tableColumn id="12032" xr3:uid="{546C84B8-E3FE-4BC3-AE5D-CEFC992FD56A}" name="Column12013"/>
    <tableColumn id="12033" xr3:uid="{88C690F8-F029-4FDC-B564-81D50B45AAAE}" name="Column12014"/>
    <tableColumn id="12034" xr3:uid="{D6F98CA2-2E08-483E-847C-DF011B5FF2C0}" name="Column12015"/>
    <tableColumn id="12035" xr3:uid="{DCEE652D-6B1B-472E-82EC-634CCD3BB5C6}" name="Column12016"/>
    <tableColumn id="12036" xr3:uid="{592B1D69-2A1C-4337-9CC0-C57D4D7FCFBC}" name="Column12017"/>
    <tableColumn id="12037" xr3:uid="{A501D420-FFC9-4BE3-B0F5-B05B732DFDFE}" name="Column12018"/>
    <tableColumn id="12038" xr3:uid="{96A826F2-83CE-4BB9-A37F-FB478089F8C7}" name="Column12019"/>
    <tableColumn id="12039" xr3:uid="{FB2BE996-4B82-4BBE-BEC9-E8FF57DDA84C}" name="Column12020"/>
    <tableColumn id="12040" xr3:uid="{9BEE6762-8DDB-4F7B-8DFB-801136B90A1A}" name="Column12021"/>
    <tableColumn id="12041" xr3:uid="{486F79BC-4BC3-42D9-95DD-3A507DD02C1A}" name="Column12022"/>
    <tableColumn id="12042" xr3:uid="{561815A1-305A-4FF5-9B74-AD20E9D84E22}" name="Column12023"/>
    <tableColumn id="12043" xr3:uid="{8307B484-D452-4D70-B456-B596344FF7ED}" name="Column12024"/>
    <tableColumn id="12044" xr3:uid="{8B9F9E3A-893C-4615-9647-DFBC6D9F87BF}" name="Column12025"/>
    <tableColumn id="12045" xr3:uid="{852C34BD-74A1-4386-8B03-263262E59703}" name="Column12026"/>
    <tableColumn id="12046" xr3:uid="{11BC36DC-7670-4FE4-913B-C528F370C042}" name="Column12027"/>
    <tableColumn id="12047" xr3:uid="{FDF52C3B-D1CC-46AA-AAEC-7DF7712BED59}" name="Column12028"/>
    <tableColumn id="12048" xr3:uid="{20A93F9B-6630-4CD8-898E-409BDC7F6164}" name="Column12029"/>
    <tableColumn id="12049" xr3:uid="{3A3276AD-7E89-47D0-ABAC-7F680A6B7BD1}" name="Column12030"/>
    <tableColumn id="12050" xr3:uid="{0FF5FFC6-24F1-42C9-9609-6A41E8DA1035}" name="Column12031"/>
    <tableColumn id="12051" xr3:uid="{59358DA4-A887-41B7-A120-9281B239F671}" name="Column12032"/>
    <tableColumn id="12052" xr3:uid="{FB567AFA-E2C0-4EF1-9A19-5E10EE0D653C}" name="Column12033"/>
    <tableColumn id="12053" xr3:uid="{3ECDAE73-EBF3-4BA8-A42B-612A40FFD2B2}" name="Column12034"/>
    <tableColumn id="12054" xr3:uid="{1187CC2C-8B2F-4305-9B4B-7C5BC71F5973}" name="Column12035"/>
    <tableColumn id="12055" xr3:uid="{BF2D7E8A-9DF5-4ACB-9A70-C0CB9DC288AD}" name="Column12036"/>
    <tableColumn id="12056" xr3:uid="{5A43BAA0-59C9-4A09-982E-1E6943EA3EBC}" name="Column12037"/>
    <tableColumn id="12057" xr3:uid="{0CEA68B2-DA98-416F-9996-BCFE00F7E304}" name="Column12038"/>
    <tableColumn id="12058" xr3:uid="{A54BED71-25F7-4A7E-8C0E-B73F21BF9AC1}" name="Column12039"/>
    <tableColumn id="12059" xr3:uid="{43999380-FC90-44B0-AEF0-235C4D0C3448}" name="Column12040"/>
    <tableColumn id="12060" xr3:uid="{92CE7942-81CF-41A5-8B66-C6B09CFA891D}" name="Column12041"/>
    <tableColumn id="12061" xr3:uid="{39BBDF50-C4DA-429A-87D0-BA398BC50F76}" name="Column12042"/>
    <tableColumn id="12062" xr3:uid="{6EAC5B76-3EAD-453D-B00F-D519726AC419}" name="Column12043"/>
    <tableColumn id="12063" xr3:uid="{42F23E0C-524F-49DB-8EBD-B1EBF35BD1AA}" name="Column12044"/>
    <tableColumn id="12064" xr3:uid="{BB5A706C-5A80-4208-B58C-05826A1AAA9A}" name="Column12045"/>
    <tableColumn id="12065" xr3:uid="{E1A24836-BFAF-4752-B984-2E8B3B608F59}" name="Column12046"/>
    <tableColumn id="12066" xr3:uid="{24E66F0B-FB0B-4573-9B4F-FC0E607EDF9C}" name="Column12047"/>
    <tableColumn id="12067" xr3:uid="{D405AC94-F8D6-4A61-9624-AA344D158CDB}" name="Column12048"/>
    <tableColumn id="12068" xr3:uid="{3AC04E42-B3E0-40E7-8815-C48DA8EF92EB}" name="Column12049"/>
    <tableColumn id="12069" xr3:uid="{724BD97E-D430-465F-84D8-7A79421258C4}" name="Column12050"/>
    <tableColumn id="12070" xr3:uid="{912A4AC1-A710-4C30-85CB-E0A0D9C14A4C}" name="Column12051"/>
    <tableColumn id="12071" xr3:uid="{EFCEDD1D-AA7F-41D4-9C49-13A1B8643967}" name="Column12052"/>
    <tableColumn id="12072" xr3:uid="{D2757DD1-E897-4966-8E38-A06855CD2DEA}" name="Column12053"/>
    <tableColumn id="12073" xr3:uid="{DDFF3B2E-9253-4938-A289-42FF89DCA27B}" name="Column12054"/>
    <tableColumn id="12074" xr3:uid="{4CAD2F4A-F305-4A7B-8322-6DECA7B4C45F}" name="Column12055"/>
    <tableColumn id="12075" xr3:uid="{E1C745E3-4589-4A92-B249-43BEDA06D296}" name="Column12056"/>
    <tableColumn id="12076" xr3:uid="{91807427-DD32-42A6-BA88-8950D624ED1D}" name="Column12057"/>
    <tableColumn id="12077" xr3:uid="{B0F5D1FC-C5B8-4932-8ACF-46CC77A523AA}" name="Column12058"/>
    <tableColumn id="12078" xr3:uid="{F7726CEC-BD2E-42B8-8414-AE5C1796AF80}" name="Column12059"/>
    <tableColumn id="12079" xr3:uid="{63280FD5-B884-414F-A881-A60AC9F2C40E}" name="Column12060"/>
    <tableColumn id="12080" xr3:uid="{0FD13108-A996-4B14-93A3-66E6E7E23C42}" name="Column12061"/>
    <tableColumn id="12081" xr3:uid="{E803B82E-A49E-445E-9E97-310195A2818B}" name="Column12062"/>
    <tableColumn id="12082" xr3:uid="{F99E69B1-E830-4D49-B77E-FB0F4945F5BE}" name="Column12063"/>
    <tableColumn id="12083" xr3:uid="{0167D330-7F3A-4392-92AB-35572DB4E5FB}" name="Column12064"/>
    <tableColumn id="12084" xr3:uid="{5D434B06-1B34-4454-B8A6-BA1F31E3F73A}" name="Column12065"/>
    <tableColumn id="12085" xr3:uid="{4CAA4DBB-D9C7-47C9-B928-1644E03BB012}" name="Column12066"/>
    <tableColumn id="12086" xr3:uid="{FAC4ECFF-7C27-475C-87C1-DB6C84ACCECD}" name="Column12067"/>
    <tableColumn id="12087" xr3:uid="{6431D3E7-9541-42CD-BC72-2205130AE837}" name="Column12068"/>
    <tableColumn id="12088" xr3:uid="{831C892A-9FEE-4ECE-99A8-FEA2297AF675}" name="Column12069"/>
    <tableColumn id="12089" xr3:uid="{AE31C6AA-4BBA-44EA-9A37-69EA7011C2B7}" name="Column12070"/>
    <tableColumn id="12090" xr3:uid="{90E329B9-BE42-4EAC-BB7B-5B9F0559FF6A}" name="Column12071"/>
    <tableColumn id="12091" xr3:uid="{06BA0D84-EA73-44E1-9CF4-56F4F9974821}" name="Column12072"/>
    <tableColumn id="12092" xr3:uid="{5D2AC900-F249-4BEB-8EEB-EC701B6ABE39}" name="Column12073"/>
    <tableColumn id="12093" xr3:uid="{0999E0EE-F396-45FA-9EE5-9E2378552F1C}" name="Column12074"/>
    <tableColumn id="12094" xr3:uid="{B4FF6916-7D9D-431E-9304-EB751239CBF1}" name="Column12075"/>
    <tableColumn id="12095" xr3:uid="{9FBFFC66-EABF-4EC1-B7C6-851167F38D37}" name="Column12076"/>
    <tableColumn id="12096" xr3:uid="{3DF9DBE4-3F79-46A8-801C-B74F18CCBF6B}" name="Column12077"/>
    <tableColumn id="12097" xr3:uid="{B838718D-769E-4FDA-87C9-3CBE094D328D}" name="Column12078"/>
    <tableColumn id="12098" xr3:uid="{1FB34EFF-10CF-4D00-9FBE-4ADC759AFC6E}" name="Column12079"/>
    <tableColumn id="12099" xr3:uid="{F7B42F64-74F8-4F00-AC0A-F05C7EACE64B}" name="Column12080"/>
    <tableColumn id="12100" xr3:uid="{B193B9DF-2778-47FB-8574-8EF644C21822}" name="Column12081"/>
    <tableColumn id="12101" xr3:uid="{E22AE329-7304-4CF6-A5B1-99158694639E}" name="Column12082"/>
    <tableColumn id="12102" xr3:uid="{94C57AFE-1BBF-42D6-9F74-F7494B4CE5A1}" name="Column12083"/>
    <tableColumn id="12103" xr3:uid="{070590AA-6CE4-4CFB-8A77-9DD1748FF274}" name="Column12084"/>
    <tableColumn id="12104" xr3:uid="{3809A19D-ABCA-4DE4-8960-A9E22A5E7463}" name="Column12085"/>
    <tableColumn id="12105" xr3:uid="{7F899133-D7E3-40F6-A396-752400D24855}" name="Column12086"/>
    <tableColumn id="12106" xr3:uid="{1CAC3C1B-A0BE-42E7-8978-B5C1DB240F01}" name="Column12087"/>
    <tableColumn id="12107" xr3:uid="{A9F42452-17B5-4CA0-903B-586255B5F730}" name="Column12088"/>
    <tableColumn id="12108" xr3:uid="{EF9296C5-F94D-4EB4-8B5F-3904D8D46DB3}" name="Column12089"/>
    <tableColumn id="12109" xr3:uid="{E4B173E7-16AB-45FF-ADBE-372655295B86}" name="Column12090"/>
    <tableColumn id="12110" xr3:uid="{28340824-7485-41C2-A822-CC2B1E9421CD}" name="Column12091"/>
    <tableColumn id="12111" xr3:uid="{C4C88C2A-FB8E-45B6-91C1-4134D4DD8207}" name="Column12092"/>
    <tableColumn id="12112" xr3:uid="{7A4E47F2-9235-452A-8BA6-F360451BCF7F}" name="Column12093"/>
    <tableColumn id="12113" xr3:uid="{362C1B25-9A4B-44A6-9DE7-CC33702482B4}" name="Column12094"/>
    <tableColumn id="12114" xr3:uid="{1D9767A6-749F-4F68-B3FC-6321B674FB02}" name="Column12095"/>
    <tableColumn id="12115" xr3:uid="{1274C6D1-22EA-4967-A76E-093A8834CB3B}" name="Column12096"/>
    <tableColumn id="12116" xr3:uid="{7A92B3FC-CEE0-4763-ABB8-6B81785DADE5}" name="Column12097"/>
    <tableColumn id="12117" xr3:uid="{C15EB1C0-EFAC-4C9A-A22B-33FEEC782BDB}" name="Column12098"/>
    <tableColumn id="12118" xr3:uid="{B7BDBBD3-473B-4B43-BDA9-EA979FB7906D}" name="Column12099"/>
    <tableColumn id="12119" xr3:uid="{40E7F0DC-244F-4B38-8E95-8880CE5EE044}" name="Column12100"/>
    <tableColumn id="12120" xr3:uid="{DDC7A7F4-75EC-4B36-B3DA-7EF22BE76EC3}" name="Column12101"/>
    <tableColumn id="12121" xr3:uid="{EBFBC9AD-70C9-4BE0-9D63-C01D29A90C88}" name="Column12102"/>
    <tableColumn id="12122" xr3:uid="{7311BACB-A953-4AFA-9886-F9AEA5EFD436}" name="Column12103"/>
    <tableColumn id="12123" xr3:uid="{BC21DF79-87FA-4B90-B212-BBA903F2A80F}" name="Column12104"/>
    <tableColumn id="12124" xr3:uid="{D22F4F8C-418A-4843-93E0-04677B1972BB}" name="Column12105"/>
    <tableColumn id="12125" xr3:uid="{785E6499-4108-4C41-A926-FF286D73BEA6}" name="Column12106"/>
    <tableColumn id="12126" xr3:uid="{DAA8E420-955F-42D2-8B78-6F5AD5CF5028}" name="Column12107"/>
    <tableColumn id="12127" xr3:uid="{90406F79-B769-4827-BAB2-911FF545B802}" name="Column12108"/>
    <tableColumn id="12128" xr3:uid="{DA58AF7E-8C07-4FFE-9866-22C63928883A}" name="Column12109"/>
    <tableColumn id="12129" xr3:uid="{39A7BB8E-6B64-4BCE-BD53-0AE6CFD2B60C}" name="Column12110"/>
    <tableColumn id="12130" xr3:uid="{B9BD63B2-F08F-4F1D-8AEB-E473724EECD2}" name="Column12111"/>
    <tableColumn id="12131" xr3:uid="{506E0191-5821-4F42-85B1-62FAD24DE252}" name="Column12112"/>
    <tableColumn id="12132" xr3:uid="{5013AF70-CD37-41B3-A26F-B647DE96ABF9}" name="Column12113"/>
    <tableColumn id="12133" xr3:uid="{6D073A0A-07EF-4CB3-B69E-377ADD245080}" name="Column12114"/>
    <tableColumn id="12134" xr3:uid="{06F670C6-92D6-47F9-AB20-D7A4881D3E54}" name="Column12115"/>
    <tableColumn id="12135" xr3:uid="{D1A8F66E-D260-4F8F-9382-75B35EAF7211}" name="Column12116"/>
    <tableColumn id="12136" xr3:uid="{17B85D33-90BE-444C-8B42-F6D1FC07A05D}" name="Column12117"/>
    <tableColumn id="12137" xr3:uid="{18AEC484-3958-40E6-B71D-63FAAB19C28F}" name="Column12118"/>
    <tableColumn id="12138" xr3:uid="{2155BE9E-9858-41EE-ADA8-3FECF2A13C31}" name="Column12119"/>
    <tableColumn id="12139" xr3:uid="{BD489BD7-E2E3-436C-845E-FECD7A41077C}" name="Column12120"/>
    <tableColumn id="12140" xr3:uid="{C91945F5-7970-4731-BA32-9B47868CF75F}" name="Column12121"/>
    <tableColumn id="12141" xr3:uid="{A2879ABC-FE08-46C1-9C50-14430967168D}" name="Column12122"/>
    <tableColumn id="12142" xr3:uid="{5CAB62A9-2A8D-4510-B098-F2E434BAF76E}" name="Column12123"/>
    <tableColumn id="12143" xr3:uid="{54CBC091-8ACD-4333-8AFE-21DBF9456433}" name="Column12124"/>
    <tableColumn id="12144" xr3:uid="{22A28951-3B07-4098-9DB6-C632ED1CB8FC}" name="Column12125"/>
    <tableColumn id="12145" xr3:uid="{6EDB172F-7102-419A-AC31-3BCC68BA4184}" name="Column12126"/>
    <tableColumn id="12146" xr3:uid="{231BB88A-F1C4-4C84-80A0-9EB3AD330B7E}" name="Column12127"/>
    <tableColumn id="12147" xr3:uid="{01290A80-783F-4549-98CD-297AC306688F}" name="Column12128"/>
    <tableColumn id="12148" xr3:uid="{B08F6CAC-7A17-4EA0-A420-1627B3F5521F}" name="Column12129"/>
    <tableColumn id="12149" xr3:uid="{075CDAB3-15AE-4173-B98E-C37CB715D9A4}" name="Column12130"/>
    <tableColumn id="12150" xr3:uid="{34A29735-D642-4841-BA7F-F4FCA0E6E0B3}" name="Column12131"/>
    <tableColumn id="12151" xr3:uid="{B7323661-F63F-405B-9BCE-ABB532BB607F}" name="Column12132"/>
    <tableColumn id="12152" xr3:uid="{5C7965F9-1D41-4120-BCAC-1A93B10FFEAC}" name="Column12133"/>
    <tableColumn id="12153" xr3:uid="{AF0C0EA2-714A-48B6-8554-E5883FF2F8AA}" name="Column12134"/>
    <tableColumn id="12154" xr3:uid="{FE51E221-4DD3-433E-8BF2-C5FF29DF5F69}" name="Column12135"/>
    <tableColumn id="12155" xr3:uid="{5B72D257-6F28-4A56-B384-65A3B9F4BB06}" name="Column12136"/>
    <tableColumn id="12156" xr3:uid="{7036951A-5B18-43B5-A831-CE630B2B82F1}" name="Column12137"/>
    <tableColumn id="12157" xr3:uid="{6184F82C-BFD5-4465-98BB-CB05AEB279FA}" name="Column12138"/>
    <tableColumn id="12158" xr3:uid="{B758F797-9B65-4940-9807-626BA227ABEA}" name="Column12139"/>
    <tableColumn id="12159" xr3:uid="{A4DF45FC-61FA-47A5-9E1E-2DA7CD5C5E9E}" name="Column12140"/>
    <tableColumn id="12160" xr3:uid="{1CAA3E7A-7974-4DBC-9BA8-19A4AAF45214}" name="Column12141"/>
    <tableColumn id="12161" xr3:uid="{FA089674-3BFD-47AA-B476-3088C6F2C3AE}" name="Column12142"/>
    <tableColumn id="12162" xr3:uid="{F3459897-60EC-434D-BB04-0B8B076507AE}" name="Column12143"/>
    <tableColumn id="12163" xr3:uid="{E5FB190A-7F52-438E-BFF1-B92663F2ADEA}" name="Column12144"/>
    <tableColumn id="12164" xr3:uid="{DC59EE00-F983-4CAE-8A80-B84678B80DBE}" name="Column12145"/>
    <tableColumn id="12165" xr3:uid="{07FA04F2-BACD-4E11-824D-28DDFD5D7AD5}" name="Column12146"/>
    <tableColumn id="12166" xr3:uid="{56D1CEC3-884A-4DBF-8AF3-94DEF787FC9E}" name="Column12147"/>
    <tableColumn id="12167" xr3:uid="{BADFEFC6-21B3-472C-BEE8-D494179971A7}" name="Column12148"/>
    <tableColumn id="12168" xr3:uid="{6175B9D9-3668-489E-B73B-3601D4C83AA4}" name="Column12149"/>
    <tableColumn id="12169" xr3:uid="{93B750E5-07B5-4F49-AF0B-CA1C8A30E441}" name="Column12150"/>
    <tableColumn id="12170" xr3:uid="{85FDF713-2A5B-4703-AEBE-F3727ACF447F}" name="Column12151"/>
    <tableColumn id="12171" xr3:uid="{A323335A-9D97-4A97-BD05-00CBF1D13DDF}" name="Column12152"/>
    <tableColumn id="12172" xr3:uid="{4F071B2A-A1D2-44A3-A6EC-7DDDB518D755}" name="Column12153"/>
    <tableColumn id="12173" xr3:uid="{4E6A68FE-612A-4B86-B39C-2487D68064C2}" name="Column12154"/>
    <tableColumn id="12174" xr3:uid="{86DEE0F0-EE8E-4D41-989D-81E530FC9AC4}" name="Column12155"/>
    <tableColumn id="12175" xr3:uid="{F7917C19-C749-47E9-B34E-BBFC77DEE1D9}" name="Column12156"/>
    <tableColumn id="12176" xr3:uid="{DE840AD5-1E9F-4C33-B79F-3DB8C9FCAA33}" name="Column12157"/>
    <tableColumn id="12177" xr3:uid="{2375B6B3-1905-4770-8F0D-BC8DA9A4C0DB}" name="Column12158"/>
    <tableColumn id="12178" xr3:uid="{67F1F5E0-3367-4563-A68D-E603B98A5BFC}" name="Column12159"/>
    <tableColumn id="12179" xr3:uid="{37C0D3D5-D36A-44E7-8B0D-F43BAB257EEF}" name="Column12160"/>
    <tableColumn id="12180" xr3:uid="{FBA75D7E-A214-44B4-B4A1-3F7F19D3326A}" name="Column12161"/>
    <tableColumn id="12181" xr3:uid="{F9CD63F4-999F-45C7-BF50-E1140409E610}" name="Column12162"/>
    <tableColumn id="12182" xr3:uid="{EB0E4627-4ADE-4A68-B6DE-2AFE8759A555}" name="Column12163"/>
    <tableColumn id="12183" xr3:uid="{C616371D-7A3A-4910-B9EF-108DE843619D}" name="Column12164"/>
    <tableColumn id="12184" xr3:uid="{6C31558F-70A1-4774-A6A1-B3461919E576}" name="Column12165"/>
    <tableColumn id="12185" xr3:uid="{C5E056DE-F887-43B8-9DB1-5C7C446C89BF}" name="Column12166"/>
    <tableColumn id="12186" xr3:uid="{3830127F-15BC-4E67-A6F9-D1555BC5868B}" name="Column12167"/>
    <tableColumn id="12187" xr3:uid="{0CF93AE4-52BA-4786-9E9E-FFEBA5D4470A}" name="Column12168"/>
    <tableColumn id="12188" xr3:uid="{2762BBE5-662C-4B84-97C1-2A8E82C64071}" name="Column12169"/>
    <tableColumn id="12189" xr3:uid="{D98D08C0-B225-4E17-9257-9FBB422806A2}" name="Column12170"/>
    <tableColumn id="12190" xr3:uid="{0CA1AC61-44D5-46C2-A4B1-FD580CD7A656}" name="Column12171"/>
    <tableColumn id="12191" xr3:uid="{589D6645-753B-426B-98A6-267C805855A7}" name="Column12172"/>
    <tableColumn id="12192" xr3:uid="{F88155D9-C6EB-4A7F-91D7-9D5C7F76B8DD}" name="Column12173"/>
    <tableColumn id="12193" xr3:uid="{14A22427-EF57-4D71-AAF6-D82D4DC06C21}" name="Column12174"/>
    <tableColumn id="12194" xr3:uid="{DA434991-2C1C-43A0-B070-224561557B91}" name="Column12175"/>
    <tableColumn id="12195" xr3:uid="{2CFEE75B-01F7-4CA4-852E-CD1D2BAC2D86}" name="Column12176"/>
    <tableColumn id="12196" xr3:uid="{F9EE4979-9181-4083-BADA-CBB9BD99489E}" name="Column12177"/>
    <tableColumn id="12197" xr3:uid="{87E029DB-AD75-4AEE-A905-285829670441}" name="Column12178"/>
    <tableColumn id="12198" xr3:uid="{F27CE174-50D5-490C-891F-62769EE94329}" name="Column12179"/>
    <tableColumn id="12199" xr3:uid="{D658632B-C774-4059-B7B2-747E5891A07C}" name="Column12180"/>
    <tableColumn id="12200" xr3:uid="{3D34DD41-AD8C-4844-8677-C9E7BF6562D7}" name="Column12181"/>
    <tableColumn id="12201" xr3:uid="{7FAAB46A-BF42-413C-81C3-DF43852E4714}" name="Column12182"/>
    <tableColumn id="12202" xr3:uid="{3AB9F365-4880-4AF4-B6CA-3E25A9CA73C5}" name="Column12183"/>
    <tableColumn id="12203" xr3:uid="{7A71718B-DC82-4593-B31B-4342778261A4}" name="Column12184"/>
    <tableColumn id="12204" xr3:uid="{E5747B5C-73C6-4D5F-B0B3-2FFD6A0F80EA}" name="Column12185"/>
    <tableColumn id="12205" xr3:uid="{00561C9A-F72B-41D4-ABF0-99109618542E}" name="Column12186"/>
    <tableColumn id="12206" xr3:uid="{1DEAB8AC-DE5D-481D-90F1-05553BBD0D25}" name="Column12187"/>
    <tableColumn id="12207" xr3:uid="{C8AB9E0A-97B6-4BAD-98AA-5CA7945C0C0F}" name="Column12188"/>
    <tableColumn id="12208" xr3:uid="{791946C5-AC55-4C18-886E-ED5A43CB8874}" name="Column12189"/>
    <tableColumn id="12209" xr3:uid="{DE711E40-628C-42F7-97BA-9340B174DCC4}" name="Column12190"/>
    <tableColumn id="12210" xr3:uid="{F510151D-2E77-4EB3-9D4C-67B784457A0F}" name="Column12191"/>
    <tableColumn id="12211" xr3:uid="{5CA0B696-1C6A-492C-9681-0FA4D05D5301}" name="Column12192"/>
    <tableColumn id="12212" xr3:uid="{446512A3-1E8E-453F-86A7-DD571CBCECC5}" name="Column12193"/>
    <tableColumn id="12213" xr3:uid="{925D7B42-479F-4417-B5EB-A8F1903142F9}" name="Column12194"/>
    <tableColumn id="12214" xr3:uid="{48006886-FD81-4606-90EF-342841994885}" name="Column12195"/>
    <tableColumn id="12215" xr3:uid="{957CE1D9-CAA7-4148-9D28-F59F43FC0385}" name="Column12196"/>
    <tableColumn id="12216" xr3:uid="{A9AA2146-930D-417B-8D32-1F0A518B4048}" name="Column12197"/>
    <tableColumn id="12217" xr3:uid="{70005867-EB07-4455-83B0-39858955D86D}" name="Column12198"/>
    <tableColumn id="12218" xr3:uid="{28D0D78E-F8E8-432A-A476-94A55BE2AC8E}" name="Column12199"/>
    <tableColumn id="12219" xr3:uid="{E73F78E3-FDE5-48CA-9A39-7F9FFA3DECEC}" name="Column12200"/>
    <tableColumn id="12220" xr3:uid="{E36B3C9F-7006-452C-86A4-153ACB59CAD7}" name="Column12201"/>
    <tableColumn id="12221" xr3:uid="{BB328A77-DBBE-4F05-ABA5-B683FFD81578}" name="Column12202"/>
    <tableColumn id="12222" xr3:uid="{B35B61DD-DC15-4BF0-ABA3-48804955A5B9}" name="Column12203"/>
    <tableColumn id="12223" xr3:uid="{2E9A2DCF-A4FE-481C-B4E1-315FF4D54F04}" name="Column12204"/>
    <tableColumn id="12224" xr3:uid="{0AF19D26-C728-4DE8-A33E-BD38290D464A}" name="Column12205"/>
    <tableColumn id="12225" xr3:uid="{350BB5ED-184F-4644-BB36-A4B0E192B4AF}" name="Column12206"/>
    <tableColumn id="12226" xr3:uid="{259992D5-01FC-41CF-BB05-1A9C2DF6720F}" name="Column12207"/>
    <tableColumn id="12227" xr3:uid="{A57107D1-667D-4EBE-9388-211335C1D787}" name="Column12208"/>
    <tableColumn id="12228" xr3:uid="{9CD4C763-E6C5-4539-A4B4-48009FB8243D}" name="Column12209"/>
    <tableColumn id="12229" xr3:uid="{88AD4AFE-56FF-4B59-B042-24A673075BC7}" name="Column12210"/>
    <tableColumn id="12230" xr3:uid="{8E679574-ECE1-435D-BA47-B72A611F1896}" name="Column12211"/>
    <tableColumn id="12231" xr3:uid="{7D4F0DE3-46CF-4BE3-BE60-9533CB58258D}" name="Column12212"/>
    <tableColumn id="12232" xr3:uid="{020F47FE-EDEC-47D0-BD5A-0C498FC5AC90}" name="Column12213"/>
    <tableColumn id="12233" xr3:uid="{2ADD087F-C0EB-494A-9251-7F073A1067AE}" name="Column12214"/>
    <tableColumn id="12234" xr3:uid="{5C76AB0C-AD12-4363-AC7A-978C92507E62}" name="Column12215"/>
    <tableColumn id="12235" xr3:uid="{6D2E98BE-B9A7-4156-86F7-0CA88AFD2E78}" name="Column12216"/>
    <tableColumn id="12236" xr3:uid="{1487BD0C-25C8-4564-AC73-0F46DFBBCC02}" name="Column12217"/>
    <tableColumn id="12237" xr3:uid="{069B633E-AF43-48E0-87FF-5B378219D792}" name="Column12218"/>
    <tableColumn id="12238" xr3:uid="{E01AF203-6BB1-4C51-BE16-5D0732EC4350}" name="Column12219"/>
    <tableColumn id="12239" xr3:uid="{24286716-4F3F-4A80-85AC-1434930EB51D}" name="Column12220"/>
    <tableColumn id="12240" xr3:uid="{D74F24AC-CA5F-4808-BC3A-33A280E18BF0}" name="Column12221"/>
    <tableColumn id="12241" xr3:uid="{C8D51A23-741A-4801-99BF-A92C158C0A24}" name="Column12222"/>
    <tableColumn id="12242" xr3:uid="{65E673B0-39C8-4655-8C19-3E24EC6DA64F}" name="Column12223"/>
    <tableColumn id="12243" xr3:uid="{1A1A111D-267D-46B8-925C-9227D5E66BF1}" name="Column12224"/>
    <tableColumn id="12244" xr3:uid="{7B86DD2E-E8D3-4D76-BE61-88575430EB58}" name="Column12225"/>
    <tableColumn id="12245" xr3:uid="{46E82AB2-9260-4F93-9308-DB91F7F7FA51}" name="Column12226"/>
    <tableColumn id="12246" xr3:uid="{16DB0840-27E5-4877-AC7A-F4838D1A8779}" name="Column12227"/>
    <tableColumn id="12247" xr3:uid="{A78F4E4E-7426-4948-9295-D358720AC3E4}" name="Column12228"/>
    <tableColumn id="12248" xr3:uid="{DB021BEC-D5A1-4870-8539-8E7C043B31EE}" name="Column12229"/>
    <tableColumn id="12249" xr3:uid="{5898F38B-BC2A-4120-9E83-E9334EAC037E}" name="Column12230"/>
    <tableColumn id="12250" xr3:uid="{F2347A89-680A-4452-9607-C61F6C6BD2BB}" name="Column12231"/>
    <tableColumn id="12251" xr3:uid="{3ABFB145-4C18-4849-A807-E94BDB015403}" name="Column12232"/>
    <tableColumn id="12252" xr3:uid="{D42F9228-4CDF-4195-83EC-81351E55B06B}" name="Column12233"/>
    <tableColumn id="12253" xr3:uid="{9C2CFBF9-BE0C-4976-BFF3-40CA6C2ECBF3}" name="Column12234"/>
    <tableColumn id="12254" xr3:uid="{E4613399-82CB-43D2-85C5-41EDBDE986CA}" name="Column12235"/>
    <tableColumn id="12255" xr3:uid="{1720CE92-9543-4F76-9DE1-F0D1FED42454}" name="Column12236"/>
    <tableColumn id="12256" xr3:uid="{3E9CDAD5-3236-4A3C-A2DE-5C34587AF633}" name="Column12237"/>
    <tableColumn id="12257" xr3:uid="{B5C898A5-C4A7-4141-8CCD-21077BB393EB}" name="Column12238"/>
    <tableColumn id="12258" xr3:uid="{6D49B986-772A-4C8B-B1F4-2A1EFD84FAA3}" name="Column12239"/>
    <tableColumn id="12259" xr3:uid="{863C7642-AD44-42A7-897A-D836169FC5EF}" name="Column12240"/>
    <tableColumn id="12260" xr3:uid="{18BFF765-F863-4BBB-B035-2411C575E445}" name="Column12241"/>
    <tableColumn id="12261" xr3:uid="{FFFFBDF5-2E1E-4D6D-B44E-69F558C6A50D}" name="Column12242"/>
    <tableColumn id="12262" xr3:uid="{CE2E5F82-EEF6-4E79-B2E8-5CFC2E55BDEB}" name="Column12243"/>
    <tableColumn id="12263" xr3:uid="{3A4D02D7-7EC1-4EBA-AB1C-9FE819890EC5}" name="Column12244"/>
    <tableColumn id="12264" xr3:uid="{47B51866-CE82-4B59-93FD-F2B4410A8966}" name="Column12245"/>
    <tableColumn id="12265" xr3:uid="{1070D713-A3FF-496E-9A52-8D059A9947A1}" name="Column12246"/>
    <tableColumn id="12266" xr3:uid="{4D4DF54E-3BB1-41BA-999E-FC9D7D96D071}" name="Column12247"/>
    <tableColumn id="12267" xr3:uid="{79BE73B2-5AE1-464B-9254-51FF5E229E3E}" name="Column12248"/>
    <tableColumn id="12268" xr3:uid="{2AA21D2E-C427-4B4D-A8A8-1FAD8CBABCAA}" name="Column12249"/>
    <tableColumn id="12269" xr3:uid="{FAF4728F-F3DE-4089-B671-066DCB4F5D15}" name="Column12250"/>
    <tableColumn id="12270" xr3:uid="{D22E5CFB-975E-4622-AFB9-EF501B4639B3}" name="Column12251"/>
    <tableColumn id="12271" xr3:uid="{2D6F12B8-07F4-4ADC-A384-4769A02FA4A1}" name="Column12252"/>
    <tableColumn id="12272" xr3:uid="{9E052D66-F439-4907-8D86-47A0A085AA6E}" name="Column12253"/>
    <tableColumn id="12273" xr3:uid="{2993882F-0FD1-4610-838A-5AB0C61255F3}" name="Column12254"/>
    <tableColumn id="12274" xr3:uid="{BD9FB041-239E-4D3B-A77D-C76410591E50}" name="Column12255"/>
    <tableColumn id="12275" xr3:uid="{CD369BE0-C175-430C-9FE9-7C7BD70E9925}" name="Column12256"/>
    <tableColumn id="12276" xr3:uid="{0141CA66-53E4-4F03-A5E7-DA3B860B35E6}" name="Column12257"/>
    <tableColumn id="12277" xr3:uid="{D08A982B-822C-46A5-B518-8AF974B91487}" name="Column12258"/>
    <tableColumn id="12278" xr3:uid="{C8B50417-D5BB-4F26-B1C6-9CB7CBE82B84}" name="Column12259"/>
    <tableColumn id="12279" xr3:uid="{C59C2C27-3F09-4967-A7A2-5FFF6ADA77F5}" name="Column12260"/>
    <tableColumn id="12280" xr3:uid="{0A69B144-6588-44F8-8CDF-969FF4B84A41}" name="Column12261"/>
    <tableColumn id="12281" xr3:uid="{D86605A3-57C7-4378-A8A5-3EDCF020DDF7}" name="Column12262"/>
    <tableColumn id="12282" xr3:uid="{04081EFD-D854-427B-9707-3B0C35894621}" name="Column12263"/>
    <tableColumn id="12283" xr3:uid="{CAD875F9-A401-457E-9387-3F3CC765588D}" name="Column12264"/>
    <tableColumn id="12284" xr3:uid="{5DF68C58-067E-488E-BF6F-EF15392C5728}" name="Column12265"/>
    <tableColumn id="12285" xr3:uid="{69A435FC-C0CE-4402-B011-AD9A1F53AA9A}" name="Column12266"/>
    <tableColumn id="12286" xr3:uid="{D68FC623-07F1-4B1A-B082-D57A59A975BD}" name="Column12267"/>
    <tableColumn id="12287" xr3:uid="{67413050-9817-48A9-8D0B-60DEEF3BBD3F}" name="Column12268"/>
    <tableColumn id="12288" xr3:uid="{B3EDDF68-99FA-4E55-BFD7-55D7A679D8E2}" name="Column12269"/>
    <tableColumn id="12289" xr3:uid="{40AEDECE-2C5E-40DA-9A4F-BEDE88E25881}" name="Column12270"/>
    <tableColumn id="12290" xr3:uid="{E75BCA99-106E-4389-9E69-E5A2215FC185}" name="Column12271"/>
    <tableColumn id="12291" xr3:uid="{5F1AEB8E-8C69-4A9D-A124-E4CD881465A5}" name="Column12272"/>
    <tableColumn id="12292" xr3:uid="{7BCC6D4F-103C-4EF7-9012-9BCC0493BFB3}" name="Column12273"/>
    <tableColumn id="12293" xr3:uid="{1DE09069-F04C-4F16-A012-7CCC1F016D80}" name="Column12274"/>
    <tableColumn id="12294" xr3:uid="{A5B49296-D659-45FF-86AA-EED8C49E63D3}" name="Column12275"/>
    <tableColumn id="12295" xr3:uid="{ABD1458A-E4A8-48EA-9A19-9F0F0E58D307}" name="Column12276"/>
    <tableColumn id="12296" xr3:uid="{B1E175B2-20E0-4CC0-A665-7A8EAC937BA4}" name="Column12277"/>
    <tableColumn id="12297" xr3:uid="{566E7F1D-69C9-496C-A78F-395046B7A2D9}" name="Column12278"/>
    <tableColumn id="12298" xr3:uid="{21ED4506-CE14-4654-835C-4DBF3B0F1B6B}" name="Column12279"/>
    <tableColumn id="12299" xr3:uid="{2D63D3E3-362E-44E4-BFE4-EB0AFDB5003C}" name="Column12280"/>
    <tableColumn id="12300" xr3:uid="{BDB55ADD-F0DD-4BC2-9918-C9068BF16D1C}" name="Column12281"/>
    <tableColumn id="12301" xr3:uid="{E59BAA2C-95FB-48BA-8906-DC10B26A32EA}" name="Column12282"/>
    <tableColumn id="12302" xr3:uid="{08EF579F-9F8F-4D07-93CE-E0DD6A752BBC}" name="Column12283"/>
    <tableColumn id="12303" xr3:uid="{52C9B5D8-9B36-4823-AEA9-BDDE0608D368}" name="Column12284"/>
    <tableColumn id="12304" xr3:uid="{3A1051C2-0C36-4800-B086-E9461A1BA023}" name="Column12285"/>
    <tableColumn id="12305" xr3:uid="{99848501-5E30-4E2D-8395-E60478C7E173}" name="Column12286"/>
    <tableColumn id="12306" xr3:uid="{0F39247E-92F0-448C-96E3-8C74BB015FC9}" name="Column12287"/>
    <tableColumn id="12307" xr3:uid="{AB45068A-EFF2-4F7C-8DE6-2B982D2BC265}" name="Column12288"/>
    <tableColumn id="12308" xr3:uid="{0930684D-D0DC-4FB3-890C-7CDDD2348CA4}" name="Column12289"/>
    <tableColumn id="12309" xr3:uid="{F0808E32-5CC9-4333-8AB4-4901C4A33C2A}" name="Column12290"/>
    <tableColumn id="12310" xr3:uid="{69602879-7368-43DC-AF73-2A9973777636}" name="Column12291"/>
    <tableColumn id="12311" xr3:uid="{1C4C67C4-C5BA-40F2-A6E7-8ABAEC430478}" name="Column12292"/>
    <tableColumn id="12312" xr3:uid="{3437AA65-09BE-42E0-8FB4-51A3399134D7}" name="Column12293"/>
    <tableColumn id="12313" xr3:uid="{0EAB1864-70A3-4730-B290-C6EA391ABF22}" name="Column12294"/>
    <tableColumn id="12314" xr3:uid="{E8EEA829-DC27-49FF-99BC-5002D3E1F3D5}" name="Column12295"/>
    <tableColumn id="12315" xr3:uid="{ACF79449-E6C9-487A-B807-5DE208F6A7A3}" name="Column12296"/>
    <tableColumn id="12316" xr3:uid="{1844B545-F80E-48B6-8B5E-BAF8CA281F15}" name="Column12297"/>
    <tableColumn id="12317" xr3:uid="{CD8926B4-A795-407E-BB6B-8597DCA1854B}" name="Column12298"/>
    <tableColumn id="12318" xr3:uid="{6B0B7EE6-A58A-4208-B286-29B40079E45C}" name="Column12299"/>
    <tableColumn id="12319" xr3:uid="{F45B992B-F93E-446F-8BB6-0F717EB6185C}" name="Column12300"/>
    <tableColumn id="12320" xr3:uid="{98367D47-1FAA-48B1-8B7D-C57360EAF321}" name="Column12301"/>
    <tableColumn id="12321" xr3:uid="{9CE7CA08-7019-4077-9C03-FC02DBF5C77C}" name="Column12302"/>
    <tableColumn id="12322" xr3:uid="{C5BD2AB7-D270-4120-88FA-C156E6B44663}" name="Column12303"/>
    <tableColumn id="12323" xr3:uid="{555F8564-D22E-4405-A79F-29C2B04796EC}" name="Column12304"/>
    <tableColumn id="12324" xr3:uid="{1C5B6430-F2BA-46E7-80E3-C157C00421CE}" name="Column12305"/>
    <tableColumn id="12325" xr3:uid="{7FBF6DE3-EAB9-44A7-8367-6556C9C4D203}" name="Column12306"/>
    <tableColumn id="12326" xr3:uid="{75A484B2-E75B-4431-AB7E-16787AFB0A89}" name="Column12307"/>
    <tableColumn id="12327" xr3:uid="{489FF5F5-1D4D-4FCD-BFAC-A2888C43EFC7}" name="Column12308"/>
    <tableColumn id="12328" xr3:uid="{AB63E786-F08A-4F5D-A6D2-D6E0795AC5B1}" name="Column12309"/>
    <tableColumn id="12329" xr3:uid="{7D5E7803-B09A-425B-B94F-5C3CCD0A544D}" name="Column12310"/>
    <tableColumn id="12330" xr3:uid="{698D00D5-DBE6-49C5-8EE9-EE8CCB9765CA}" name="Column12311"/>
    <tableColumn id="12331" xr3:uid="{76A11075-D889-4472-807E-C8B62AEDE6B8}" name="Column12312"/>
    <tableColumn id="12332" xr3:uid="{8C88784B-9318-4A35-8ABA-8B1AED8391C7}" name="Column12313"/>
    <tableColumn id="12333" xr3:uid="{00F5B7C8-232A-45DA-9EFA-AC87B6B7E776}" name="Column12314"/>
    <tableColumn id="12334" xr3:uid="{87012928-4D9E-405C-BB53-C140D357B3CD}" name="Column12315"/>
    <tableColumn id="12335" xr3:uid="{7DAB307F-A45B-40D9-9238-C8E0E49E23EA}" name="Column12316"/>
    <tableColumn id="12336" xr3:uid="{F44F661B-5A9E-490B-9654-BD33581515FF}" name="Column12317"/>
    <tableColumn id="12337" xr3:uid="{5B833380-E009-4A2C-A4AB-37F53D2A144B}" name="Column12318"/>
    <tableColumn id="12338" xr3:uid="{2609BB8B-1CAF-4F20-9168-9D093D71AA4B}" name="Column12319"/>
    <tableColumn id="12339" xr3:uid="{ACDD5439-5690-4CEA-BD6A-416FBA3CF1F6}" name="Column12320"/>
    <tableColumn id="12340" xr3:uid="{71EA286E-B1DD-47A5-AD1D-7A7980F5EB5E}" name="Column12321"/>
    <tableColumn id="12341" xr3:uid="{9BACEA9C-20BB-4E40-984F-984E8091590D}" name="Column12322"/>
    <tableColumn id="12342" xr3:uid="{2EDD5E5C-F4FD-4D6A-BADE-EC27786DAE40}" name="Column12323"/>
    <tableColumn id="12343" xr3:uid="{1A118A7E-7C4B-4E2C-B697-6FB3543C2F2D}" name="Column12324"/>
    <tableColumn id="12344" xr3:uid="{6AF24B1D-8C6B-47E9-B14E-41BF2DF5D53E}" name="Column12325"/>
    <tableColumn id="12345" xr3:uid="{F632C4CA-A94B-464E-9969-37FABA97A61C}" name="Column12326"/>
    <tableColumn id="12346" xr3:uid="{48DA5F68-52CB-4C59-A3CD-E6E8C467749C}" name="Column12327"/>
    <tableColumn id="12347" xr3:uid="{F4E14E97-1594-432A-A81E-9AB1751E5B7F}" name="Column12328"/>
    <tableColumn id="12348" xr3:uid="{96D25415-11A7-4127-8A86-EDF2DC5DEA32}" name="Column12329"/>
    <tableColumn id="12349" xr3:uid="{47FB816E-A33A-45F9-9AFE-F211702F31F4}" name="Column12330"/>
    <tableColumn id="12350" xr3:uid="{E3501012-DDE0-4853-9BC0-ECF6104CFE21}" name="Column12331"/>
    <tableColumn id="12351" xr3:uid="{E679CFBE-F61C-46EB-AE67-879B6D323924}" name="Column12332"/>
    <tableColumn id="12352" xr3:uid="{81FC19A4-7D4F-4470-B1E8-305961AB6116}" name="Column12333"/>
    <tableColumn id="12353" xr3:uid="{B03F1787-FF2E-458F-BAB3-52F56D7F5CD4}" name="Column12334"/>
    <tableColumn id="12354" xr3:uid="{49272765-2EC4-4757-A2CE-56DF08D1A204}" name="Column12335"/>
    <tableColumn id="12355" xr3:uid="{0D860A14-C5E1-4DDD-B9BF-E4B196905EE9}" name="Column12336"/>
    <tableColumn id="12356" xr3:uid="{2EFFDD11-0361-46E9-84D2-580D404954F5}" name="Column12337"/>
    <tableColumn id="12357" xr3:uid="{C5B5CEC7-0CA9-401A-B0D0-E047858D99AE}" name="Column12338"/>
    <tableColumn id="12358" xr3:uid="{368B5685-6621-4B74-9EB5-9C62B8D5941F}" name="Column12339"/>
    <tableColumn id="12359" xr3:uid="{01E39F7A-313D-4715-AF26-45AEA2F50DD2}" name="Column12340"/>
    <tableColumn id="12360" xr3:uid="{7CEA304C-A614-40A9-B312-D74F578626DC}" name="Column12341"/>
    <tableColumn id="12361" xr3:uid="{96255003-B1B1-4376-A47D-F93AF736A3B1}" name="Column12342"/>
    <tableColumn id="12362" xr3:uid="{011F8950-5C0E-4C24-A917-6FB58ABE7F72}" name="Column12343"/>
    <tableColumn id="12363" xr3:uid="{C26A8BCA-54B7-4B42-9C61-E4ED4A1F6037}" name="Column12344"/>
    <tableColumn id="12364" xr3:uid="{442C0C77-5731-43C3-B836-220995B8CB39}" name="Column12345"/>
    <tableColumn id="12365" xr3:uid="{C1B2C6E2-A50F-4BE0-AC1C-58C84E6264AA}" name="Column12346"/>
    <tableColumn id="12366" xr3:uid="{C16685E9-4E60-4656-95D6-4CA1495FF2E1}" name="Column12347"/>
    <tableColumn id="12367" xr3:uid="{B326B65F-C8C1-4DD2-A18A-33776BB113BC}" name="Column12348"/>
    <tableColumn id="12368" xr3:uid="{F910E95A-C721-4F40-9A9D-53A9261C218E}" name="Column12349"/>
    <tableColumn id="12369" xr3:uid="{A00CAF1C-180F-4545-B8C4-98313D07A300}" name="Column12350"/>
    <tableColumn id="12370" xr3:uid="{F6CFDAAA-C8C2-41F8-A9D4-553DD821B9D5}" name="Column12351"/>
    <tableColumn id="12371" xr3:uid="{82BBEA1F-5BEC-48C5-934C-9432B4E507D9}" name="Column12352"/>
    <tableColumn id="12372" xr3:uid="{2B2A5BF9-12C1-4EE8-9486-85C281385D3F}" name="Column12353"/>
    <tableColumn id="12373" xr3:uid="{F0E78194-9463-4D3F-B911-8A2DCAF5627A}" name="Column12354"/>
    <tableColumn id="12374" xr3:uid="{60DA5144-3640-434E-9998-9FCC33798F09}" name="Column12355"/>
    <tableColumn id="12375" xr3:uid="{97140F43-12D8-471E-B347-F8F221024CCE}" name="Column12356"/>
    <tableColumn id="12376" xr3:uid="{D6740378-A423-4371-B415-F1EF09F8D5C4}" name="Column12357"/>
    <tableColumn id="12377" xr3:uid="{6400E67C-1A92-47E5-A3DF-EB4A95F45BE1}" name="Column12358"/>
    <tableColumn id="12378" xr3:uid="{2F84F06C-C293-4429-AA39-2E63083F9558}" name="Column12359"/>
    <tableColumn id="12379" xr3:uid="{B072B447-327A-4969-8F0D-A9F5F96580B8}" name="Column12360"/>
    <tableColumn id="12380" xr3:uid="{BC32D063-80B9-433C-A74E-E62274F919EA}" name="Column12361"/>
    <tableColumn id="12381" xr3:uid="{6CACAC20-3AB6-43F2-85D6-6BB76C355ED0}" name="Column12362"/>
    <tableColumn id="12382" xr3:uid="{87218E29-4BCB-4361-B004-413C42FD8072}" name="Column12363"/>
    <tableColumn id="12383" xr3:uid="{FC592BA1-F5EB-4DC6-AEE2-4F10C1573ABB}" name="Column12364"/>
    <tableColumn id="12384" xr3:uid="{80F4D46A-AE54-4E6F-B883-940E1B622226}" name="Column12365"/>
    <tableColumn id="12385" xr3:uid="{E0D4E736-FC41-466E-AE63-B1DB95AB5149}" name="Column12366"/>
    <tableColumn id="12386" xr3:uid="{5A63A238-69F5-412D-AE69-A093D77BB256}" name="Column12367"/>
    <tableColumn id="12387" xr3:uid="{2801047D-27F6-4F1A-A723-E0B6C220D96B}" name="Column12368"/>
    <tableColumn id="12388" xr3:uid="{7D218671-E033-4A9A-A072-7CFC85C8BB49}" name="Column12369"/>
    <tableColumn id="12389" xr3:uid="{2796C274-3DDD-4F22-94EF-9A5C44EF7EF3}" name="Column12370"/>
    <tableColumn id="12390" xr3:uid="{FD13BE37-2B8A-47AC-8E33-489F1AD146D2}" name="Column12371"/>
    <tableColumn id="12391" xr3:uid="{8D7051F8-5B3B-4D42-A4FF-99D46DFACB91}" name="Column12372"/>
    <tableColumn id="12392" xr3:uid="{822D957B-9583-4754-96B3-409C8F9D96D7}" name="Column12373"/>
    <tableColumn id="12393" xr3:uid="{149D64D7-7753-480C-9A44-21C9EBD0A89C}" name="Column12374"/>
    <tableColumn id="12394" xr3:uid="{7B1BCCDD-2BAA-4E07-96F5-0BF98869CCCE}" name="Column12375"/>
    <tableColumn id="12395" xr3:uid="{784A4165-44B0-41E7-9578-38AFD257A77F}" name="Column12376"/>
    <tableColumn id="12396" xr3:uid="{610979FD-D2E0-4F2A-A933-1ED280251FFB}" name="Column12377"/>
    <tableColumn id="12397" xr3:uid="{A6B6EE66-5E38-46EE-9785-DEF70882F276}" name="Column12378"/>
    <tableColumn id="12398" xr3:uid="{2322D80C-E391-4C56-8A94-6FFD6B0B6FFC}" name="Column12379"/>
    <tableColumn id="12399" xr3:uid="{25CE0BAB-19EF-449A-AED6-038C967933DC}" name="Column12380"/>
    <tableColumn id="12400" xr3:uid="{8EB519AA-7A76-467A-BC86-3C54210E21A5}" name="Column12381"/>
    <tableColumn id="12401" xr3:uid="{F540D8B2-E3A2-43FF-A825-DAEB83A0B4D4}" name="Column12382"/>
    <tableColumn id="12402" xr3:uid="{A9BA1943-5EB9-4A09-A753-C6111D8578DD}" name="Column12383"/>
    <tableColumn id="12403" xr3:uid="{61F0DFDB-3C31-40EB-A06F-D76E48125E36}" name="Column12384"/>
    <tableColumn id="12404" xr3:uid="{0AAAC415-8949-4D86-856D-F879B7D7DFB3}" name="Column12385"/>
    <tableColumn id="12405" xr3:uid="{104394FB-A6A4-4CAD-AD9F-A1CE81607948}" name="Column12386"/>
    <tableColumn id="12406" xr3:uid="{523E0B27-66EA-4EDF-95E9-FA4B473F3D10}" name="Column12387"/>
    <tableColumn id="12407" xr3:uid="{6FC0AC7F-8119-4E8D-A135-00F24D8FAD75}" name="Column12388"/>
    <tableColumn id="12408" xr3:uid="{4B2FC85C-9EE8-42D1-B51F-12973015A1C3}" name="Column12389"/>
    <tableColumn id="12409" xr3:uid="{F42E4813-BFB6-47E1-A1F6-C76131FB2212}" name="Column12390"/>
    <tableColumn id="12410" xr3:uid="{63D567A4-4527-4E07-BAB0-3AFD523CA716}" name="Column12391"/>
    <tableColumn id="12411" xr3:uid="{C6C72730-292B-4266-9F96-E3744ADDA6E5}" name="Column12392"/>
    <tableColumn id="12412" xr3:uid="{35D63B32-8F25-4CE3-BBC5-FF58458FF764}" name="Column12393"/>
    <tableColumn id="12413" xr3:uid="{B72B12A1-D8BE-403A-8638-62CCF9C1383A}" name="Column12394"/>
    <tableColumn id="12414" xr3:uid="{0901F82B-993B-4262-AC23-A97DFFC33CF4}" name="Column12395"/>
    <tableColumn id="12415" xr3:uid="{67D58079-6E7F-4040-AD92-46EDB80B8784}" name="Column12396"/>
    <tableColumn id="12416" xr3:uid="{D001481B-9E37-45A2-8641-09506FB51DBD}" name="Column12397"/>
    <tableColumn id="12417" xr3:uid="{C020E3B3-6F63-465E-AB28-45D09B8A7B2E}" name="Column12398"/>
    <tableColumn id="12418" xr3:uid="{65B066C1-82D1-44D0-8322-7DE6146ACB3F}" name="Column12399"/>
    <tableColumn id="12419" xr3:uid="{62241518-56AE-4E93-858A-8260CCCA6737}" name="Column12400"/>
    <tableColumn id="12420" xr3:uid="{17ADACD8-976A-4F17-A9B1-DBA40BCE9EC2}" name="Column12401"/>
    <tableColumn id="12421" xr3:uid="{50E9C2EA-647F-49CF-A457-8A57B38CF31D}" name="Column12402"/>
    <tableColumn id="12422" xr3:uid="{B129C975-5D06-4061-AB9E-2C6051764F7D}" name="Column12403"/>
    <tableColumn id="12423" xr3:uid="{D16B76BC-790A-48B9-88DC-041774549939}" name="Column12404"/>
    <tableColumn id="12424" xr3:uid="{D68289F2-FF2E-4A5C-9864-8B6810A0DCCF}" name="Column12405"/>
    <tableColumn id="12425" xr3:uid="{0172D711-80E4-4F1C-9647-8D318F8E8097}" name="Column12406"/>
    <tableColumn id="12426" xr3:uid="{EA1272FA-EB9E-42B0-8347-C271EEA06663}" name="Column12407"/>
    <tableColumn id="12427" xr3:uid="{8F259BA5-F61B-4C0F-AADC-05D94964BA5D}" name="Column12408"/>
    <tableColumn id="12428" xr3:uid="{DF2482DC-48B2-4C10-84A9-CC11F4472794}" name="Column12409"/>
    <tableColumn id="12429" xr3:uid="{28F0EEB0-745E-4776-93D5-79FE5995CED9}" name="Column12410"/>
    <tableColumn id="12430" xr3:uid="{C551F58E-4EB3-47D7-AFEE-3BE47726DFB7}" name="Column12411"/>
    <tableColumn id="12431" xr3:uid="{AAB9EC16-96F9-478A-9DCA-7CB9E0DD0454}" name="Column12412"/>
    <tableColumn id="12432" xr3:uid="{5E98F1B7-E415-4FF4-831B-5563FD544E74}" name="Column12413"/>
    <tableColumn id="12433" xr3:uid="{A1B38F06-9BA9-4523-8EDC-E8A55FF1DCA4}" name="Column12414"/>
    <tableColumn id="12434" xr3:uid="{79185107-D97B-4172-A370-92985C0624BD}" name="Column12415"/>
    <tableColumn id="12435" xr3:uid="{FE9E52A1-E300-4DEB-8A40-9F0B7D1A3A22}" name="Column12416"/>
    <tableColumn id="12436" xr3:uid="{664DDD43-01F4-4FD6-8363-43F4A8282FC8}" name="Column12417"/>
    <tableColumn id="12437" xr3:uid="{38792430-49CD-480E-AB2D-326158A3BB87}" name="Column12418"/>
    <tableColumn id="12438" xr3:uid="{691B14E7-D97D-422B-8AC8-C67C79B1EBBA}" name="Column12419"/>
    <tableColumn id="12439" xr3:uid="{39925CC5-9277-48A7-A999-C906B8F13B8E}" name="Column12420"/>
    <tableColumn id="12440" xr3:uid="{AC54BF9C-0743-4BF4-9D46-B528445E3E91}" name="Column12421"/>
    <tableColumn id="12441" xr3:uid="{A34E0FD3-B117-4508-963F-D51B6D8124FD}" name="Column12422"/>
    <tableColumn id="12442" xr3:uid="{A6023BA4-60DC-47D8-BBCD-E1223B6C6908}" name="Column12423"/>
    <tableColumn id="12443" xr3:uid="{1EEAE9E2-C803-4365-A058-A00FC032CEEB}" name="Column12424"/>
    <tableColumn id="12444" xr3:uid="{29B60597-1872-4889-AA79-8930030635B7}" name="Column12425"/>
    <tableColumn id="12445" xr3:uid="{40C83DB6-A349-47A6-8790-62E2C8B32104}" name="Column12426"/>
    <tableColumn id="12446" xr3:uid="{CEDA97A7-3EAC-4DBE-8C72-BF7899C172D9}" name="Column12427"/>
    <tableColumn id="12447" xr3:uid="{FD25FC09-3603-4DAF-A0FE-974065EE902C}" name="Column12428"/>
    <tableColumn id="12448" xr3:uid="{46835E2E-3C22-4BFF-B1DC-8F6BA210ED3C}" name="Column12429"/>
    <tableColumn id="12449" xr3:uid="{2F68C185-38B6-4C73-8B49-57DD99731A41}" name="Column12430"/>
    <tableColumn id="12450" xr3:uid="{322EFB13-FD5F-4856-8E39-4B8511E02692}" name="Column12431"/>
    <tableColumn id="12451" xr3:uid="{0852AEB1-FBFC-4DEC-8917-81924D0E643B}" name="Column12432"/>
    <tableColumn id="12452" xr3:uid="{0F820D53-C3CF-4D73-9A53-A28D5FDCB2F0}" name="Column12433"/>
    <tableColumn id="12453" xr3:uid="{8EDCF139-B8BC-4D40-9F93-5F198D6C854E}" name="Column12434"/>
    <tableColumn id="12454" xr3:uid="{7A96247B-4B6B-47BA-9B8C-D2AD2DB3CA26}" name="Column12435"/>
    <tableColumn id="12455" xr3:uid="{7C0D8B4A-A589-416C-8901-C8916B42F0E4}" name="Column12436"/>
    <tableColumn id="12456" xr3:uid="{5ED8724F-24F4-4C5F-A902-67895B00360D}" name="Column12437"/>
    <tableColumn id="12457" xr3:uid="{6B28CF54-5DF8-491D-9F74-C096CD4B1E07}" name="Column12438"/>
    <tableColumn id="12458" xr3:uid="{D1751456-9832-4C8A-8A50-886CB93F7DBC}" name="Column12439"/>
    <tableColumn id="12459" xr3:uid="{0EFDC9BB-0018-4DF4-85FE-2EA4EB21CFEC}" name="Column12440"/>
    <tableColumn id="12460" xr3:uid="{FA271AE9-CD6D-483E-97B0-EC0913BFFBF4}" name="Column12441"/>
    <tableColumn id="12461" xr3:uid="{E308555C-250D-4AAB-B0F7-C021A8EE5E58}" name="Column12442"/>
    <tableColumn id="12462" xr3:uid="{AB6567E4-81FC-444D-9C83-96285D582EDF}" name="Column12443"/>
    <tableColumn id="12463" xr3:uid="{CE51CA23-6324-474D-B990-04D08340232D}" name="Column12444"/>
    <tableColumn id="12464" xr3:uid="{33D32000-DED4-4F1A-905C-B93E8BBC091A}" name="Column12445"/>
    <tableColumn id="12465" xr3:uid="{BC73CEC9-8AA9-4AB3-AE2E-A0A816F3BC71}" name="Column12446"/>
    <tableColumn id="12466" xr3:uid="{382129D3-086A-49EC-8688-C0694D6384C5}" name="Column12447"/>
    <tableColumn id="12467" xr3:uid="{061FB020-5AB6-463D-BD1C-1E4DCC2E1BE1}" name="Column12448"/>
    <tableColumn id="12468" xr3:uid="{B3C0B4DA-8A56-4CA5-98BD-617F2C302D18}" name="Column12449"/>
    <tableColumn id="12469" xr3:uid="{70064AA2-8F67-47D4-B395-D06E34D4FFF6}" name="Column12450"/>
    <tableColumn id="12470" xr3:uid="{07970B47-45D2-4F6E-A2F4-33BAE1EB0BFF}" name="Column12451"/>
    <tableColumn id="12471" xr3:uid="{04ABA00B-22C5-49BC-A39F-C47E76ECD873}" name="Column12452"/>
    <tableColumn id="12472" xr3:uid="{C49DB747-3E6B-407E-94FF-DD84BEDD1493}" name="Column12453"/>
    <tableColumn id="12473" xr3:uid="{36389B2D-9A4C-4B17-BBF3-B6012D5BEC1B}" name="Column12454"/>
    <tableColumn id="12474" xr3:uid="{C44A3A5D-C357-47D3-9806-EA342DD69942}" name="Column12455"/>
    <tableColumn id="12475" xr3:uid="{E09AF43A-097B-403C-BAAE-E15DC662F089}" name="Column12456"/>
    <tableColumn id="12476" xr3:uid="{6CDAA8FF-CB3F-43D1-8CCF-E9C8222A4647}" name="Column12457"/>
    <tableColumn id="12477" xr3:uid="{2E70365F-9DC7-4756-9706-129D1306580B}" name="Column12458"/>
    <tableColumn id="12478" xr3:uid="{51D46A1E-1222-4DC9-946D-AEEAB39EE803}" name="Column12459"/>
    <tableColumn id="12479" xr3:uid="{388B2D0A-14A0-4E44-931A-E5E5BC166CDE}" name="Column12460"/>
    <tableColumn id="12480" xr3:uid="{61CC4E53-7012-40C2-A676-348C94CBADF4}" name="Column12461"/>
    <tableColumn id="12481" xr3:uid="{604CA8BB-7FEE-4330-81F9-0DD8EC288A8C}" name="Column12462"/>
    <tableColumn id="12482" xr3:uid="{158C97F9-9E60-4F1E-A766-70DA834AC1E1}" name="Column12463"/>
    <tableColumn id="12483" xr3:uid="{2E3674F9-3BCE-4BDF-9643-013105C67288}" name="Column12464"/>
    <tableColumn id="12484" xr3:uid="{E9D946EA-E3E7-47C5-8995-E1D3AF6476D9}" name="Column12465"/>
    <tableColumn id="12485" xr3:uid="{F4F3FEBE-0F3F-48BD-92FB-96F83D04551F}" name="Column12466"/>
    <tableColumn id="12486" xr3:uid="{0284ED57-4E73-411D-9000-95CD9BD46DDA}" name="Column12467"/>
    <tableColumn id="12487" xr3:uid="{1F20A9C2-4A24-44C6-822D-B13208C3002A}" name="Column12468"/>
    <tableColumn id="12488" xr3:uid="{3DC60727-32A4-4BDB-B1D1-706585226378}" name="Column12469"/>
    <tableColumn id="12489" xr3:uid="{CEFD6B47-3008-4A89-A8F0-4810BC1BB739}" name="Column12470"/>
    <tableColumn id="12490" xr3:uid="{2D5A2249-8791-44D9-AF79-2B4B4D7D1531}" name="Column12471"/>
    <tableColumn id="12491" xr3:uid="{445CBE23-A272-428A-BD7C-AF1082AA5125}" name="Column12472"/>
    <tableColumn id="12492" xr3:uid="{32BC1DC1-49BB-4B47-ACDA-CDDDB9EC4233}" name="Column12473"/>
    <tableColumn id="12493" xr3:uid="{D8021425-5FC1-40A0-A59E-03D67C6BEE5B}" name="Column12474"/>
    <tableColumn id="12494" xr3:uid="{798D94E7-0F54-4B8B-876A-088A4D6190DE}" name="Column12475"/>
    <tableColumn id="12495" xr3:uid="{22D00DB4-D5FE-439D-A26E-E615EE74CF48}" name="Column12476"/>
    <tableColumn id="12496" xr3:uid="{163B81D9-4C9F-4684-A1BF-BC9B7316CE76}" name="Column12477"/>
    <tableColumn id="12497" xr3:uid="{079A50C9-9D9A-4E31-BDE2-2AE1F65DCB94}" name="Column12478"/>
    <tableColumn id="12498" xr3:uid="{BB3A34A2-4F19-4588-B7E4-38D46150E2E0}" name="Column12479"/>
    <tableColumn id="12499" xr3:uid="{7D334BA3-2029-4B6F-AFDF-94F057405D78}" name="Column12480"/>
    <tableColumn id="12500" xr3:uid="{C8B431D9-6A8E-4623-A4AA-AA6366462534}" name="Column12481"/>
    <tableColumn id="12501" xr3:uid="{3E376DDB-4C7A-4F34-BB0D-5FCC371CE1F0}" name="Column12482"/>
    <tableColumn id="12502" xr3:uid="{778A304B-9A33-4422-A1AE-7F861383D646}" name="Column12483"/>
    <tableColumn id="12503" xr3:uid="{4B59AEF7-DF4F-4DF6-AA9A-7F49809DBE65}" name="Column12484"/>
    <tableColumn id="12504" xr3:uid="{40FBC1ED-1B7A-406F-AA4A-6E3FE3B87DA9}" name="Column12485"/>
    <tableColumn id="12505" xr3:uid="{9CF485A1-8C12-4F80-AF5A-A944194C0FF5}" name="Column12486"/>
    <tableColumn id="12506" xr3:uid="{1474CDE7-F78A-4A97-8F90-504882344FC4}" name="Column12487"/>
    <tableColumn id="12507" xr3:uid="{FB6EEA38-A754-4EAE-BCBE-982BA4345454}" name="Column12488"/>
    <tableColumn id="12508" xr3:uid="{A9486D21-0F1D-4B15-86CC-08B3A410C59E}" name="Column12489"/>
    <tableColumn id="12509" xr3:uid="{0360E90A-38D3-4AD7-9459-259F5B6C53E7}" name="Column12490"/>
    <tableColumn id="12510" xr3:uid="{41D44832-A8A8-4CB1-B5EF-E4CBFAAA039C}" name="Column12491"/>
    <tableColumn id="12511" xr3:uid="{D349E764-11D5-42EB-964D-69565F7D4352}" name="Column12492"/>
    <tableColumn id="12512" xr3:uid="{4A3D43B0-1792-427A-88A6-8EC9DB37B97A}" name="Column12493"/>
    <tableColumn id="12513" xr3:uid="{963CF935-DFE7-4D4F-81BD-7F2A9D931557}" name="Column12494"/>
    <tableColumn id="12514" xr3:uid="{ED2BC38A-1507-48F9-B456-DC4460937A88}" name="Column12495"/>
    <tableColumn id="12515" xr3:uid="{C3ED6740-8C84-49E0-8DE0-113977080EFA}" name="Column12496"/>
    <tableColumn id="12516" xr3:uid="{D0EE416A-4DFA-40FF-A7EF-8ACEC3EE9A9F}" name="Column12497"/>
    <tableColumn id="12517" xr3:uid="{CBD453C9-B057-41BF-A59E-CF1B80938A37}" name="Column12498"/>
    <tableColumn id="12518" xr3:uid="{486C6A78-3974-48CC-998B-A5FD152F1C8A}" name="Column12499"/>
    <tableColumn id="12519" xr3:uid="{B6D06BB0-1384-442D-BFF2-A97C22ADE139}" name="Column12500"/>
    <tableColumn id="12520" xr3:uid="{41C04A55-B215-43E6-A0EB-4EEF1503E8B3}" name="Column12501"/>
    <tableColumn id="12521" xr3:uid="{3B68C4C1-64A6-4828-9F10-76F99964687E}" name="Column12502"/>
    <tableColumn id="12522" xr3:uid="{43A1100B-4DA0-4DDD-B976-1C76F4CF7470}" name="Column12503"/>
    <tableColumn id="12523" xr3:uid="{2C189B52-B5D6-4B2C-984F-219EC2F20AC7}" name="Column12504"/>
    <tableColumn id="12524" xr3:uid="{6A5571E7-431C-47E8-A0DD-CE2F3B96A64E}" name="Column12505"/>
    <tableColumn id="12525" xr3:uid="{A9B77427-2E0B-4DAF-A8B2-A24428A0A132}" name="Column12506"/>
    <tableColumn id="12526" xr3:uid="{D738D862-2DA4-462B-910D-7AD9888C43D0}" name="Column12507"/>
    <tableColumn id="12527" xr3:uid="{89372D6A-AD67-4348-9256-42570BC1CF49}" name="Column12508"/>
    <tableColumn id="12528" xr3:uid="{8966E7E3-D03D-439A-88B9-24E5B65BDC5E}" name="Column12509"/>
    <tableColumn id="12529" xr3:uid="{CC09F816-11F8-44C6-B18B-2798A40F6BC2}" name="Column12510"/>
    <tableColumn id="12530" xr3:uid="{F48B7C70-4E7D-4A0F-A79F-56DF13FBB8E4}" name="Column12511"/>
    <tableColumn id="12531" xr3:uid="{29A70042-31BD-4D7E-A11E-E4A0DF2FD1F4}" name="Column12512"/>
    <tableColumn id="12532" xr3:uid="{A6C68ACF-D45F-423B-AA91-E55C8FDEDB83}" name="Column12513"/>
    <tableColumn id="12533" xr3:uid="{5E71CCCB-EFD3-4C58-AD00-8A9F7D958937}" name="Column12514"/>
    <tableColumn id="12534" xr3:uid="{CFE87565-7E13-40CC-AAA5-727CA423FD42}" name="Column12515"/>
    <tableColumn id="12535" xr3:uid="{16FD8FB9-6ECB-40E2-B355-B2613B8B9F5B}" name="Column12516"/>
    <tableColumn id="12536" xr3:uid="{9B71EE03-66CD-4900-AF35-4D1290DC6A3A}" name="Column12517"/>
    <tableColumn id="12537" xr3:uid="{258786A6-A91F-403A-9E23-BA0C408555A1}" name="Column12518"/>
    <tableColumn id="12538" xr3:uid="{440830C2-54FB-48DB-BB0D-3336EFD8AA59}" name="Column12519"/>
    <tableColumn id="12539" xr3:uid="{426A49AF-1F2E-4DAB-9575-AF9EB264A941}" name="Column12520"/>
    <tableColumn id="12540" xr3:uid="{82E404A8-C41E-4AA8-AEEC-39ED7FD19E56}" name="Column12521"/>
    <tableColumn id="12541" xr3:uid="{16AF16AC-E36E-4A9E-98FA-7203D47700C7}" name="Column12522"/>
    <tableColumn id="12542" xr3:uid="{1C123AB8-DBF3-4DA1-9036-3D49B5628CC9}" name="Column12523"/>
    <tableColumn id="12543" xr3:uid="{CB62B942-EE0A-4553-9AC5-34B454C36602}" name="Column12524"/>
    <tableColumn id="12544" xr3:uid="{E1AD9D6F-403D-40BB-8CC6-21B6D7735BA5}" name="Column12525"/>
    <tableColumn id="12545" xr3:uid="{F3A378CD-CDDD-4D8B-B7EC-DBD80FDA50B9}" name="Column12526"/>
    <tableColumn id="12546" xr3:uid="{C369ECAB-F56F-4C22-BD3C-7A860281A7FC}" name="Column12527"/>
    <tableColumn id="12547" xr3:uid="{ADE769A8-30A5-43FE-8A80-E95FAF19DEE8}" name="Column12528"/>
    <tableColumn id="12548" xr3:uid="{A3433EBA-8713-40D4-99B1-837555A6134F}" name="Column12529"/>
    <tableColumn id="12549" xr3:uid="{C7397D2A-B58A-43F1-9E38-12A63FEFDBD5}" name="Column12530"/>
    <tableColumn id="12550" xr3:uid="{2E6D84A6-FDAE-4E5E-9545-05E1EAB5A8F6}" name="Column12531"/>
    <tableColumn id="12551" xr3:uid="{2E6F8C53-1416-4D11-8E15-24AE77C90DC8}" name="Column12532"/>
    <tableColumn id="12552" xr3:uid="{460D9589-E6F3-447E-8A86-780D9BE0100B}" name="Column12533"/>
    <tableColumn id="12553" xr3:uid="{16DC412A-405D-4B32-B251-9AB7BDA8B438}" name="Column12534"/>
    <tableColumn id="12554" xr3:uid="{7B2139C8-ED8D-442E-9DCD-5E6AD2103EBC}" name="Column12535"/>
    <tableColumn id="12555" xr3:uid="{208EFFD9-1F9E-4BC7-A84D-88E973751FF7}" name="Column12536"/>
    <tableColumn id="12556" xr3:uid="{8C7C8E20-0E6A-4C4B-A9A1-6515B281C4E4}" name="Column12537"/>
    <tableColumn id="12557" xr3:uid="{96609D83-ACFB-4697-9F54-0114DE0506BF}" name="Column12538"/>
    <tableColumn id="12558" xr3:uid="{FD1FB87B-A499-4E25-B494-1C7F0ACD47D6}" name="Column12539"/>
    <tableColumn id="12559" xr3:uid="{78029582-C913-4EEF-AE49-BA7898631363}" name="Column12540"/>
    <tableColumn id="12560" xr3:uid="{39F4F9A7-C673-4DF0-A529-1F258279C697}" name="Column12541"/>
    <tableColumn id="12561" xr3:uid="{9CFED8EE-F985-426B-AD57-2D26DE57F76D}" name="Column12542"/>
    <tableColumn id="12562" xr3:uid="{9B594C69-347D-4095-9895-F0E06971E82A}" name="Column12543"/>
    <tableColumn id="12563" xr3:uid="{41AFF94C-3C3D-4D8D-9627-BED1585BBA3E}" name="Column12544"/>
    <tableColumn id="12564" xr3:uid="{52EFE038-FDFB-46C1-A6B2-16191183C217}" name="Column12545"/>
    <tableColumn id="12565" xr3:uid="{CC48F4B9-7EBF-4B5A-805F-69D0AC20CF03}" name="Column12546"/>
    <tableColumn id="12566" xr3:uid="{5CEFB949-85D5-4A9C-A9A8-B8ADBC9360D9}" name="Column12547"/>
    <tableColumn id="12567" xr3:uid="{70BEB9CB-4CC6-4955-852F-D9C5C5A4FAEC}" name="Column12548"/>
    <tableColumn id="12568" xr3:uid="{22351B43-6BA8-47AC-8B35-FD200DF90CF6}" name="Column12549"/>
    <tableColumn id="12569" xr3:uid="{A19B7D06-2BB8-4B78-BC2E-6969435B9206}" name="Column12550"/>
    <tableColumn id="12570" xr3:uid="{C85C19EC-B4F4-45E5-9CAC-C2105C3EA786}" name="Column12551"/>
    <tableColumn id="12571" xr3:uid="{53A4D00F-06B8-4CB2-881A-A4E14B48DF9F}" name="Column12552"/>
    <tableColumn id="12572" xr3:uid="{295E5B42-8216-4354-B19F-AF8C58A15DDA}" name="Column12553"/>
    <tableColumn id="12573" xr3:uid="{07E6B4C2-A320-4CFF-99B1-86C1A95E0F36}" name="Column12554"/>
    <tableColumn id="12574" xr3:uid="{4DD26CA7-2C21-48A1-9BB9-68EF36CCF494}" name="Column12555"/>
    <tableColumn id="12575" xr3:uid="{6A87FEBF-2D87-4E59-9061-FBBDD836E03E}" name="Column12556"/>
    <tableColumn id="12576" xr3:uid="{C00BF2FD-EF34-431B-BD11-74AB7EEDBAC3}" name="Column12557"/>
    <tableColumn id="12577" xr3:uid="{0DAD2197-EF41-40E9-9CF4-DAF9B8AE9B2A}" name="Column12558"/>
    <tableColumn id="12578" xr3:uid="{160D73F6-D03C-44CE-A47C-EDC128D76B8E}" name="Column12559"/>
    <tableColumn id="12579" xr3:uid="{2763A976-1314-42EB-B342-DD19D59884E8}" name="Column12560"/>
    <tableColumn id="12580" xr3:uid="{70E5070F-972C-41F2-BFCD-F81DBD648B38}" name="Column12561"/>
    <tableColumn id="12581" xr3:uid="{04DB592E-1B05-4C5C-BA82-5F1721D578F5}" name="Column12562"/>
    <tableColumn id="12582" xr3:uid="{B3245303-23F1-4D35-B658-6AB31A2429B1}" name="Column12563"/>
    <tableColumn id="12583" xr3:uid="{781C4680-164E-402E-981D-90C5CBD6364C}" name="Column12564"/>
    <tableColumn id="12584" xr3:uid="{EB5E1FCC-58E6-4181-ADAE-F33E1B75E708}" name="Column12565"/>
    <tableColumn id="12585" xr3:uid="{8E08861A-9815-42B8-830E-7F0D47484687}" name="Column12566"/>
    <tableColumn id="12586" xr3:uid="{AD9F61A4-F9C9-4211-BD3E-767463A5AD85}" name="Column12567"/>
    <tableColumn id="12587" xr3:uid="{E16A5D45-8FE0-49D4-9020-36FBF5124AE7}" name="Column12568"/>
    <tableColumn id="12588" xr3:uid="{ECC1766F-E9E0-46E4-BCAA-89C19192D030}" name="Column12569"/>
    <tableColumn id="12589" xr3:uid="{CF8CDF29-FB3E-40EF-A58A-CBE64E2F824B}" name="Column12570"/>
    <tableColumn id="12590" xr3:uid="{A99A466D-495B-4A73-97B9-85374AED108F}" name="Column12571"/>
    <tableColumn id="12591" xr3:uid="{E15A8A98-9281-4415-9460-8299689AC6C9}" name="Column12572"/>
    <tableColumn id="12592" xr3:uid="{9048D777-B4F0-4B6D-B84F-5BA87CA652F5}" name="Column12573"/>
    <tableColumn id="12593" xr3:uid="{251845EB-041A-4E91-8260-888125377ECA}" name="Column12574"/>
    <tableColumn id="12594" xr3:uid="{6E036D9E-DB62-4661-99DA-D249E223A172}" name="Column12575"/>
    <tableColumn id="12595" xr3:uid="{8DFED775-8114-4DC2-8797-1DCD912F1B03}" name="Column12576"/>
    <tableColumn id="12596" xr3:uid="{7F255E01-1A15-477E-AB57-7D54494AF5E2}" name="Column12577"/>
    <tableColumn id="12597" xr3:uid="{73CDEECF-7C23-46AD-9A58-66F316547706}" name="Column12578"/>
    <tableColumn id="12598" xr3:uid="{13D8C349-D67C-4D71-A3CB-21419C02F092}" name="Column12579"/>
    <tableColumn id="12599" xr3:uid="{4EF7F70A-4A15-4664-8B2C-A37BEC81ED4A}" name="Column12580"/>
    <tableColumn id="12600" xr3:uid="{FED9F021-31F9-49DB-B53E-65ED92C1642D}" name="Column12581"/>
    <tableColumn id="12601" xr3:uid="{8F4C3562-8BAA-4407-ADBE-E397752682C0}" name="Column12582"/>
    <tableColumn id="12602" xr3:uid="{5AF7EFA1-2E62-49BB-9615-A1ADE35550A7}" name="Column12583"/>
    <tableColumn id="12603" xr3:uid="{A3E3E333-37FA-4F41-AC65-6611AA20D259}" name="Column12584"/>
    <tableColumn id="12604" xr3:uid="{73270177-976E-4F4C-8024-048596CE69CD}" name="Column12585"/>
    <tableColumn id="12605" xr3:uid="{F9FE091A-0FA5-425E-AEE8-78577FE0BD34}" name="Column12586"/>
    <tableColumn id="12606" xr3:uid="{869FA44E-13D3-498C-8723-C8BC2C369C4F}" name="Column12587"/>
    <tableColumn id="12607" xr3:uid="{927B1523-515C-4B9C-9318-CC87FD23E779}" name="Column12588"/>
    <tableColumn id="12608" xr3:uid="{F4B8EC33-28F3-41E2-B738-CF8609C68A74}" name="Column12589"/>
    <tableColumn id="12609" xr3:uid="{6968B3E7-4576-43C9-9370-D73D81022329}" name="Column12590"/>
    <tableColumn id="12610" xr3:uid="{81AA9FE6-1210-433C-9959-4FF72DEA2D8E}" name="Column12591"/>
    <tableColumn id="12611" xr3:uid="{3CAFEFA5-623B-4499-9DFE-6A1DCFAB54D8}" name="Column12592"/>
    <tableColumn id="12612" xr3:uid="{BFE50402-9633-4BAA-AC12-118B6A863891}" name="Column12593"/>
    <tableColumn id="12613" xr3:uid="{B6AD8E40-A49E-4F43-B76F-4932CB5034CD}" name="Column12594"/>
    <tableColumn id="12614" xr3:uid="{AAEA33EB-90EB-4EB2-B1B0-D5F92FF254E6}" name="Column12595"/>
    <tableColumn id="12615" xr3:uid="{E10FEC75-9C8B-4219-A3EB-54ADAA9599F9}" name="Column12596"/>
    <tableColumn id="12616" xr3:uid="{134770B8-F86F-4C32-B14F-17AB7DE9B524}" name="Column12597"/>
    <tableColumn id="12617" xr3:uid="{474BDC4A-4C69-4477-8999-8A4C5ECD67FC}" name="Column12598"/>
    <tableColumn id="12618" xr3:uid="{8556DC3F-5533-4468-A5AC-681B0C8E1009}" name="Column12599"/>
    <tableColumn id="12619" xr3:uid="{1F3EF7FC-1992-4AE9-9AF0-73A705F93AC2}" name="Column12600"/>
    <tableColumn id="12620" xr3:uid="{1C547B99-DE31-4EAA-B700-157F760E5629}" name="Column12601"/>
    <tableColumn id="12621" xr3:uid="{FFC93230-C4D5-4DF1-A04D-0F9D7B1DCF0B}" name="Column12602"/>
    <tableColumn id="12622" xr3:uid="{A554EFDC-820D-45A5-945D-0D67B7D4404D}" name="Column12603"/>
    <tableColumn id="12623" xr3:uid="{93DDD39F-951E-46CB-B0E4-D8ED0FF3ED58}" name="Column12604"/>
    <tableColumn id="12624" xr3:uid="{FFABD9E8-2510-4619-BC7E-BB1A03CA1F56}" name="Column12605"/>
    <tableColumn id="12625" xr3:uid="{13CF954C-A830-48CA-9641-5546CE12FC34}" name="Column12606"/>
    <tableColumn id="12626" xr3:uid="{663A17E7-7A71-48DF-B03D-C407EB480A8F}" name="Column12607"/>
    <tableColumn id="12627" xr3:uid="{AADDDFC1-2D1A-4AD7-9FEA-D72229B05D6C}" name="Column12608"/>
    <tableColumn id="12628" xr3:uid="{90D04F21-EA62-4AC8-9B34-E23ACC29EE80}" name="Column12609"/>
    <tableColumn id="12629" xr3:uid="{E8C321AA-3964-4787-9E12-493177A12EF9}" name="Column12610"/>
    <tableColumn id="12630" xr3:uid="{6485A920-AE80-4425-B8BB-867383CD3F02}" name="Column12611"/>
    <tableColumn id="12631" xr3:uid="{B394D3C8-BD6D-49F3-A2D4-08584D24789C}" name="Column12612"/>
    <tableColumn id="12632" xr3:uid="{AA3D0188-7D84-4148-9334-50E91D12C67D}" name="Column12613"/>
    <tableColumn id="12633" xr3:uid="{085A8DAA-EAC4-4253-A789-5080035A5503}" name="Column12614"/>
    <tableColumn id="12634" xr3:uid="{ABB9FDE9-63EA-4523-A399-5D5CAE45751F}" name="Column12615"/>
    <tableColumn id="12635" xr3:uid="{F746EC0E-554E-4420-883E-154B535F0E8B}" name="Column12616"/>
    <tableColumn id="12636" xr3:uid="{D2B60633-E823-48FA-9E1E-94D9AC34AC2B}" name="Column12617"/>
    <tableColumn id="12637" xr3:uid="{66A47B6D-AA9F-4C85-ACC9-791C22574CE2}" name="Column12618"/>
    <tableColumn id="12638" xr3:uid="{5C765E00-BBF4-40AB-9B8B-387CA9226EE2}" name="Column12619"/>
    <tableColumn id="12639" xr3:uid="{04D5157B-DCFC-4679-8541-E998FCDD4DB2}" name="Column12620"/>
    <tableColumn id="12640" xr3:uid="{3278CA3C-86BC-4928-8FDD-9B125608F84C}" name="Column12621"/>
    <tableColumn id="12641" xr3:uid="{45D217A3-DA8F-4B44-9A69-C0C7EDAB11E7}" name="Column12622"/>
    <tableColumn id="12642" xr3:uid="{70F7F810-F3FE-426A-978C-C9149346CFFC}" name="Column12623"/>
    <tableColumn id="12643" xr3:uid="{BA2CDB33-CBD8-4524-9C56-664593E28395}" name="Column12624"/>
    <tableColumn id="12644" xr3:uid="{E65D5CEF-1D1E-469D-AD37-37CEA875025B}" name="Column12625"/>
    <tableColumn id="12645" xr3:uid="{37C19489-ECCB-4563-859E-5C40B3FE3908}" name="Column12626"/>
    <tableColumn id="12646" xr3:uid="{C48339C2-FA56-4213-99C7-955DE494A13E}" name="Column12627"/>
    <tableColumn id="12647" xr3:uid="{C375FC8F-22BA-457A-A9E3-992FD925BE11}" name="Column12628"/>
    <tableColumn id="12648" xr3:uid="{EA2CB0AE-E521-4DDF-98AD-DC4D0182ADF5}" name="Column12629"/>
    <tableColumn id="12649" xr3:uid="{EECF625C-CC6E-4EFF-912A-F69EB96ADB56}" name="Column12630"/>
    <tableColumn id="12650" xr3:uid="{CBE030F0-6D28-4AC2-8B2A-FD302301FDC5}" name="Column12631"/>
    <tableColumn id="12651" xr3:uid="{3042C339-BDAF-40A4-BA2C-F6ECE01378B5}" name="Column12632"/>
    <tableColumn id="12652" xr3:uid="{4A4AAEB9-7766-4394-91B0-E8C903BC7D60}" name="Column12633"/>
    <tableColumn id="12653" xr3:uid="{A30E0516-C151-4F59-ABD5-A705F5AF1D17}" name="Column12634"/>
    <tableColumn id="12654" xr3:uid="{0E9CA9F7-03B5-47AD-AFD0-4AB6648E3715}" name="Column12635"/>
    <tableColumn id="12655" xr3:uid="{66E49ADB-4098-4BAD-B326-66C7B42211BA}" name="Column12636"/>
    <tableColumn id="12656" xr3:uid="{427670D0-8FD5-4C28-8157-BFC10B5BFB7B}" name="Column12637"/>
    <tableColumn id="12657" xr3:uid="{F4A6E228-2A34-40EA-BCFD-3A763358B1A3}" name="Column12638"/>
    <tableColumn id="12658" xr3:uid="{B724AF24-7A82-4C3E-B233-9AA6D155A858}" name="Column12639"/>
    <tableColumn id="12659" xr3:uid="{20AD8B9C-4CB9-4ED8-84C2-314D08FE5720}" name="Column12640"/>
    <tableColumn id="12660" xr3:uid="{DFF733B4-A8FB-4DD7-8EC3-521FD5DDF521}" name="Column12641"/>
    <tableColumn id="12661" xr3:uid="{067AF042-ACBE-4A67-B4E7-B4D4A749AEBA}" name="Column12642"/>
    <tableColumn id="12662" xr3:uid="{76AEB94C-247A-45C5-807B-82ABA047E4D2}" name="Column12643"/>
    <tableColumn id="12663" xr3:uid="{4BDEAA8D-C35D-48FF-9C1D-8D1F971EFBC8}" name="Column12644"/>
    <tableColumn id="12664" xr3:uid="{21010A24-E26A-46B0-9451-3133BA58C58E}" name="Column12645"/>
    <tableColumn id="12665" xr3:uid="{853A8817-094B-4E95-9129-DFDCD1F95E4A}" name="Column12646"/>
    <tableColumn id="12666" xr3:uid="{14E5103D-EC00-4C43-9505-02EAD6870855}" name="Column12647"/>
    <tableColumn id="12667" xr3:uid="{0117065F-7C88-49B4-9C89-20D08291275F}" name="Column12648"/>
    <tableColumn id="12668" xr3:uid="{1E6551CA-A8E1-47D9-A90B-7700E3B1C97E}" name="Column12649"/>
    <tableColumn id="12669" xr3:uid="{168F4D2C-C700-460A-A1FF-41BDAE802453}" name="Column12650"/>
    <tableColumn id="12670" xr3:uid="{D870B957-5EAB-4CDA-9A95-FE5180316AF2}" name="Column12651"/>
    <tableColumn id="12671" xr3:uid="{E048FDD6-E16A-4167-B1AC-81377C810635}" name="Column12652"/>
    <tableColumn id="12672" xr3:uid="{CC506EB1-6363-492E-BAE6-63F9047AE097}" name="Column12653"/>
    <tableColumn id="12673" xr3:uid="{A7A58201-E697-4B43-80A0-2720C9E63022}" name="Column12654"/>
    <tableColumn id="12674" xr3:uid="{57D079C6-6255-4283-9F79-E67F144A4DC2}" name="Column12655"/>
    <tableColumn id="12675" xr3:uid="{5903FD25-B06A-45CA-AAF1-512F2681F23A}" name="Column12656"/>
    <tableColumn id="12676" xr3:uid="{05066E0E-897F-4586-A2E0-31EE4D4002C1}" name="Column12657"/>
    <tableColumn id="12677" xr3:uid="{D2A3E44A-984E-4322-B628-D1B32CB1013F}" name="Column12658"/>
    <tableColumn id="12678" xr3:uid="{54C04DA6-3C19-4852-8710-C348FFF219F0}" name="Column12659"/>
    <tableColumn id="12679" xr3:uid="{723DD757-3847-4B60-A1F7-E2A38B9519A3}" name="Column12660"/>
    <tableColumn id="12680" xr3:uid="{9E194013-66F6-4160-9056-F8CC2B4AF4D8}" name="Column12661"/>
    <tableColumn id="12681" xr3:uid="{CAAB7FAB-CDBF-4111-92BE-02FEB69B3A20}" name="Column12662"/>
    <tableColumn id="12682" xr3:uid="{8B64F92B-5BC9-4379-8D33-FEBF5FA8026E}" name="Column12663"/>
    <tableColumn id="12683" xr3:uid="{48ACFBB4-D04F-46A3-8506-72F9787D7E2A}" name="Column12664"/>
    <tableColumn id="12684" xr3:uid="{BCB00ACB-ED1A-46FC-B293-7D22AB8E9AA4}" name="Column12665"/>
    <tableColumn id="12685" xr3:uid="{8AA64C12-09A5-466D-AF0B-B933142BC2B2}" name="Column12666"/>
    <tableColumn id="12686" xr3:uid="{5E5FE63C-5683-4D87-91B5-6B62F40B4AAF}" name="Column12667"/>
    <tableColumn id="12687" xr3:uid="{6DA96468-1E41-4951-8FE2-2D3758620E99}" name="Column12668"/>
    <tableColumn id="12688" xr3:uid="{A3A60C23-87A4-47E0-B823-5971A0AB96B9}" name="Column12669"/>
    <tableColumn id="12689" xr3:uid="{683EC44D-4AEB-4E5A-8B64-757A205B238F}" name="Column12670"/>
    <tableColumn id="12690" xr3:uid="{D260E61D-56CA-4424-A613-668FCE15B126}" name="Column12671"/>
    <tableColumn id="12691" xr3:uid="{A9B63532-8A8E-42CC-BCA1-01C9D22FF4DF}" name="Column12672"/>
    <tableColumn id="12692" xr3:uid="{88705515-924C-4667-8ED9-CBF51989CABA}" name="Column12673"/>
    <tableColumn id="12693" xr3:uid="{DD37B173-4C71-4A7B-8922-36F4AED088AC}" name="Column12674"/>
    <tableColumn id="12694" xr3:uid="{80182A3E-88CC-47BF-8292-582CA9E4A3A1}" name="Column12675"/>
    <tableColumn id="12695" xr3:uid="{ECA45EB7-7B32-4519-B574-80C22A534A68}" name="Column12676"/>
    <tableColumn id="12696" xr3:uid="{208C7978-57A4-43F9-8A88-7318DB49CDE7}" name="Column12677"/>
    <tableColumn id="12697" xr3:uid="{9E328D74-1A03-4553-97BC-564CB387AEEF}" name="Column12678"/>
    <tableColumn id="12698" xr3:uid="{870E1E22-07E8-42A5-9CBB-FE6C010362B8}" name="Column12679"/>
    <tableColumn id="12699" xr3:uid="{5BDE5362-4392-4BA5-9B6D-BB8EEB0C27A5}" name="Column12680"/>
    <tableColumn id="12700" xr3:uid="{4A43FC54-BB15-444A-8BA8-3FEFF82B14E9}" name="Column12681"/>
    <tableColumn id="12701" xr3:uid="{67D80721-76C2-4FC0-BB9E-7203688CCC1B}" name="Column12682"/>
    <tableColumn id="12702" xr3:uid="{A5E3E072-202D-4065-BA80-AD05BF97FB7E}" name="Column12683"/>
    <tableColumn id="12703" xr3:uid="{F0E621B8-A94D-4A1B-AEE5-9B94ACCE0DD1}" name="Column12684"/>
    <tableColumn id="12704" xr3:uid="{C35E743B-40B5-44B6-9F9F-2B5CA7D26E87}" name="Column12685"/>
    <tableColumn id="12705" xr3:uid="{FBBFC896-398E-421B-8635-A251B6710108}" name="Column12686"/>
    <tableColumn id="12706" xr3:uid="{C56E1827-E7D4-4366-846A-A319B2BD79E2}" name="Column12687"/>
    <tableColumn id="12707" xr3:uid="{BE0553C5-A909-44B6-89F0-ABE2061EB548}" name="Column12688"/>
    <tableColumn id="12708" xr3:uid="{09AE1FA1-8242-498C-A3B5-DA19C49EE0EA}" name="Column12689"/>
    <tableColumn id="12709" xr3:uid="{3ED12DB6-C9C0-4127-B200-CF37D9C46F1A}" name="Column12690"/>
    <tableColumn id="12710" xr3:uid="{30B28555-6193-4560-9B5D-D1532B8186FF}" name="Column12691"/>
    <tableColumn id="12711" xr3:uid="{7E346586-4BBE-40AC-A0E1-46F4EEB79C1A}" name="Column12692"/>
    <tableColumn id="12712" xr3:uid="{FD841A68-94ED-4E5D-BCC5-4F6710F382AB}" name="Column12693"/>
    <tableColumn id="12713" xr3:uid="{E8677883-2733-41EC-B856-55DC58BF66BE}" name="Column12694"/>
    <tableColumn id="12714" xr3:uid="{0261DE11-4706-434C-AB6D-C77B80E41164}" name="Column12695"/>
    <tableColumn id="12715" xr3:uid="{234A81F7-FB07-44AE-A952-8325A38A09D6}" name="Column12696"/>
    <tableColumn id="12716" xr3:uid="{10E5C0EF-847E-4DC3-B29B-5AC27A31F65D}" name="Column12697"/>
    <tableColumn id="12717" xr3:uid="{69FDCC7D-3FC1-41CE-B331-9A84A73A2057}" name="Column12698"/>
    <tableColumn id="12718" xr3:uid="{84A98444-DD2E-43F2-B54F-C072B232A0DA}" name="Column12699"/>
    <tableColumn id="12719" xr3:uid="{A2B3EE38-B04E-44AB-8283-E313A2F67BDA}" name="Column12700"/>
    <tableColumn id="12720" xr3:uid="{895D0284-68AE-4CDD-9F92-6E66D8709B46}" name="Column12701"/>
    <tableColumn id="12721" xr3:uid="{AB8A6478-4EA7-44C6-ABC1-72F82F0E1993}" name="Column12702"/>
    <tableColumn id="12722" xr3:uid="{8EF34844-D631-4EE2-BBC9-F7FE286A0230}" name="Column12703"/>
    <tableColumn id="12723" xr3:uid="{0E485040-64BE-4B3D-9DCB-6FD97F49EA5C}" name="Column12704"/>
    <tableColumn id="12724" xr3:uid="{8B107F1B-5849-4FF3-8920-667245AFA08B}" name="Column12705"/>
    <tableColumn id="12725" xr3:uid="{DBFEC3FA-3B4A-4BFB-A4BD-788F8E7C8226}" name="Column12706"/>
    <tableColumn id="12726" xr3:uid="{5A5F4B0B-E21D-4C25-A6C4-E3999DD63074}" name="Column12707"/>
    <tableColumn id="12727" xr3:uid="{16070906-D9BF-447A-AC55-00260D99C7F5}" name="Column12708"/>
    <tableColumn id="12728" xr3:uid="{7DD0BAB9-B782-45DC-8FDF-69C071745377}" name="Column12709"/>
    <tableColumn id="12729" xr3:uid="{167C7A1E-B6C5-42BF-9D4C-8ACB53FF4359}" name="Column12710"/>
    <tableColumn id="12730" xr3:uid="{DC5167C9-F504-4B4D-AB21-5E7E82B739E7}" name="Column12711"/>
    <tableColumn id="12731" xr3:uid="{EC35BC5D-7C8D-4FC2-96FF-D698E83AF059}" name="Column12712"/>
    <tableColumn id="12732" xr3:uid="{4CDF346B-DB39-43DE-992D-64F9F0F0D1BF}" name="Column12713"/>
    <tableColumn id="12733" xr3:uid="{7C16152F-D7D1-458F-9F89-F9CB05FD4A89}" name="Column12714"/>
    <tableColumn id="12734" xr3:uid="{5ACA177D-9E29-4FBC-AE98-DCFEF3D14D81}" name="Column12715"/>
    <tableColumn id="12735" xr3:uid="{A7B4AFE8-D4BB-4B47-B16C-A03DA6F05179}" name="Column12716"/>
    <tableColumn id="12736" xr3:uid="{931B3F3C-6FEF-4509-8EDD-945FD33C3FF1}" name="Column12717"/>
    <tableColumn id="12737" xr3:uid="{D9A62BD2-81DF-477D-A414-B61029A53C48}" name="Column12718"/>
    <tableColumn id="12738" xr3:uid="{8AC5F32D-E6B0-49E0-9C0C-5AED7F702DE7}" name="Column12719"/>
    <tableColumn id="12739" xr3:uid="{79FE364C-B0A4-4B35-81BF-145EE6502198}" name="Column12720"/>
    <tableColumn id="12740" xr3:uid="{DB96FE54-B153-4B2D-8AC9-D2720F63696A}" name="Column12721"/>
    <tableColumn id="12741" xr3:uid="{CC0ACD41-89ED-4420-AFEE-2288E4939958}" name="Column12722"/>
    <tableColumn id="12742" xr3:uid="{05BD59C2-0945-4BE6-B01F-762C963D5C25}" name="Column12723"/>
    <tableColumn id="12743" xr3:uid="{DF2743E1-FCD7-4030-B348-CEC18E106DE0}" name="Column12724"/>
    <tableColumn id="12744" xr3:uid="{DE6C14F5-FBD2-4B5B-B78A-A9CD2A2E3C64}" name="Column12725"/>
    <tableColumn id="12745" xr3:uid="{E68FCA1A-6C21-4C81-BCCB-765E7A36BBA3}" name="Column12726"/>
    <tableColumn id="12746" xr3:uid="{DF576F93-D35F-4DAE-B1C6-6A4E365C065A}" name="Column12727"/>
    <tableColumn id="12747" xr3:uid="{4FB92552-5E50-4ED4-ADE4-879E9BC005C1}" name="Column12728"/>
    <tableColumn id="12748" xr3:uid="{E4B53F43-7717-441B-B596-AD95CE55C9DD}" name="Column12729"/>
    <tableColumn id="12749" xr3:uid="{51316956-E944-4C2D-A9CB-259544E41C9E}" name="Column12730"/>
    <tableColumn id="12750" xr3:uid="{B9DB670D-DE4E-4CDD-83CF-F6DA74DEF945}" name="Column12731"/>
    <tableColumn id="12751" xr3:uid="{B255C7F9-838C-400D-BC21-D9B936C788FE}" name="Column12732"/>
    <tableColumn id="12752" xr3:uid="{D185CA25-1634-45AD-B5F9-3F7988FF9160}" name="Column12733"/>
    <tableColumn id="12753" xr3:uid="{E3A1C10F-8DF5-42D6-AD31-711B070DD5BB}" name="Column12734"/>
    <tableColumn id="12754" xr3:uid="{CB6E96A9-7533-4C9D-BD1A-A565742A74D1}" name="Column12735"/>
    <tableColumn id="12755" xr3:uid="{FEF7C114-E8FA-48D9-9FEC-F495E32039D7}" name="Column12736"/>
    <tableColumn id="12756" xr3:uid="{ED872D46-B02C-46D4-8B3A-399E93D66685}" name="Column12737"/>
    <tableColumn id="12757" xr3:uid="{3F02D4F2-0B8F-4A16-851A-E32615FF6558}" name="Column12738"/>
    <tableColumn id="12758" xr3:uid="{B7D605BD-2F80-4132-BD72-7E564EF61FC2}" name="Column12739"/>
    <tableColumn id="12759" xr3:uid="{575D1FD6-B602-45C6-800D-79F60E849A65}" name="Column12740"/>
    <tableColumn id="12760" xr3:uid="{9E7FE2CC-AA95-4E46-9084-F091B60A873B}" name="Column12741"/>
    <tableColumn id="12761" xr3:uid="{FF2CA29E-E742-453D-ABF3-7A2C5D2FA843}" name="Column12742"/>
    <tableColumn id="12762" xr3:uid="{F06536A9-1CEE-49BC-9592-5627A6152A89}" name="Column12743"/>
    <tableColumn id="12763" xr3:uid="{B1E0F446-27E2-475D-9EA3-4941320C19B7}" name="Column12744"/>
    <tableColumn id="12764" xr3:uid="{585008E6-55EF-41DD-94DE-E9D24230E73A}" name="Column12745"/>
    <tableColumn id="12765" xr3:uid="{D82767F0-0150-4E7F-B61A-70CEAC2E1EB3}" name="Column12746"/>
    <tableColumn id="12766" xr3:uid="{001A25A0-095C-499E-A819-A7AD7EBEA8A7}" name="Column12747"/>
    <tableColumn id="12767" xr3:uid="{793B8771-26C8-42D7-8BE3-59D9F3846E92}" name="Column12748"/>
    <tableColumn id="12768" xr3:uid="{D7F06605-A08C-4DF5-A98E-7CF972EDE56E}" name="Column12749"/>
    <tableColumn id="12769" xr3:uid="{88CCAB36-8304-49C7-B0A2-6E4D963EA03F}" name="Column12750"/>
    <tableColumn id="12770" xr3:uid="{16706DD6-C3F2-4747-A5AA-139D5A231CF3}" name="Column12751"/>
    <tableColumn id="12771" xr3:uid="{B7566A6A-83A0-4D03-8FE0-FFE6D86B8DDC}" name="Column12752"/>
    <tableColumn id="12772" xr3:uid="{7D2E26B2-36C3-4E34-BDC8-8D795FB70F7A}" name="Column12753"/>
    <tableColumn id="12773" xr3:uid="{9FD653EE-98CE-476F-A4EA-B94532378A57}" name="Column12754"/>
    <tableColumn id="12774" xr3:uid="{56D1135A-747D-4681-BDC8-86B7A6ABAE30}" name="Column12755"/>
    <tableColumn id="12775" xr3:uid="{62E9730B-8CB7-4140-BC8C-E3BE4FA57E4D}" name="Column12756"/>
    <tableColumn id="12776" xr3:uid="{00980678-765A-4A90-B038-F1F5EBF3C0B0}" name="Column12757"/>
    <tableColumn id="12777" xr3:uid="{BF06DEAA-5FFF-40E3-96BD-2EAC178B6022}" name="Column12758"/>
    <tableColumn id="12778" xr3:uid="{5F5E90E4-45F7-4AA3-AB64-91C6C3B247A1}" name="Column12759"/>
    <tableColumn id="12779" xr3:uid="{E61D65D7-0B5A-470B-9D17-F35FBB69AA9F}" name="Column12760"/>
    <tableColumn id="12780" xr3:uid="{BA71D450-B82A-402F-A593-2506D1CAE97E}" name="Column12761"/>
    <tableColumn id="12781" xr3:uid="{F5B3CC47-8A84-4BE4-8715-C1A02A70E2CF}" name="Column12762"/>
    <tableColumn id="12782" xr3:uid="{088402D7-B9F1-4E26-863E-7619DC853E4A}" name="Column12763"/>
    <tableColumn id="12783" xr3:uid="{F0578FF8-AC15-4A12-BB41-254201D5F2F9}" name="Column12764"/>
    <tableColumn id="12784" xr3:uid="{0C8DE789-83F8-4B66-AC7E-950ADB2BD4E1}" name="Column12765"/>
    <tableColumn id="12785" xr3:uid="{9BD5582E-AAAE-467B-AA12-FBF92B13ED52}" name="Column12766"/>
    <tableColumn id="12786" xr3:uid="{75E04D1B-C7C1-4230-95FE-770CBCABE52B}" name="Column12767"/>
    <tableColumn id="12787" xr3:uid="{A53304A2-5F2A-4541-816A-E9C85E1FA767}" name="Column12768"/>
    <tableColumn id="12788" xr3:uid="{ABE94447-A48C-40F6-B843-D3A23B344548}" name="Column12769"/>
    <tableColumn id="12789" xr3:uid="{96707988-14AF-4275-B45D-071FB2D33EC4}" name="Column12770"/>
    <tableColumn id="12790" xr3:uid="{7168A32E-201E-434F-913C-CB3193079855}" name="Column12771"/>
    <tableColumn id="12791" xr3:uid="{1F7EFD1C-0041-4162-8E5F-8E45E1510995}" name="Column12772"/>
    <tableColumn id="12792" xr3:uid="{68520F5C-69CA-430F-9908-67E4DDAFAAC3}" name="Column12773"/>
    <tableColumn id="12793" xr3:uid="{A8C279FE-1192-4DC4-889D-91F4BFEAC1F3}" name="Column12774"/>
    <tableColumn id="12794" xr3:uid="{F8859E31-0C39-42EF-BAE0-C3936C5C910C}" name="Column12775"/>
    <tableColumn id="12795" xr3:uid="{D292D853-5422-46F2-8101-212437D77E38}" name="Column12776"/>
    <tableColumn id="12796" xr3:uid="{36CF9A40-222A-4806-9094-8E6F98D5733F}" name="Column12777"/>
    <tableColumn id="12797" xr3:uid="{3382646A-E1D1-4B0E-B106-02E5575D1C15}" name="Column12778"/>
    <tableColumn id="12798" xr3:uid="{1B771333-DB3B-4293-864A-5452CBFBC5CC}" name="Column12779"/>
    <tableColumn id="12799" xr3:uid="{2E2D2A4F-92AD-495C-8C3A-8A2933B994A7}" name="Column12780"/>
    <tableColumn id="12800" xr3:uid="{025BE00B-3AF7-4902-833C-D23189FB1872}" name="Column12781"/>
    <tableColumn id="12801" xr3:uid="{B8331B3B-927C-497C-9EB0-F12AF93524D2}" name="Column12782"/>
    <tableColumn id="12802" xr3:uid="{45A18B6F-2EA3-41E8-B3EE-5227AAB3CAA9}" name="Column12783"/>
    <tableColumn id="12803" xr3:uid="{BD31576B-DAF8-47F6-88CD-D5DBEF2C57AB}" name="Column12784"/>
    <tableColumn id="12804" xr3:uid="{6FEDCBA8-48A3-4375-8027-E69837128D95}" name="Column12785"/>
    <tableColumn id="12805" xr3:uid="{05C9314A-DEE9-4327-8BA4-941470E32D3E}" name="Column12786"/>
    <tableColumn id="12806" xr3:uid="{F76C0AF1-78BF-4252-AC04-25C09B2F455D}" name="Column12787"/>
    <tableColumn id="12807" xr3:uid="{9E420864-22FA-45F9-BDB7-87CE2A46142F}" name="Column12788"/>
    <tableColumn id="12808" xr3:uid="{5CFCE808-2012-4EA0-8533-DCA7A403F46D}" name="Column12789"/>
    <tableColumn id="12809" xr3:uid="{8F319C87-F886-4B2B-B1A6-B2ED3F0AC7BE}" name="Column12790"/>
    <tableColumn id="12810" xr3:uid="{722F8571-564F-4B5A-AAFF-4DC0C090AAA4}" name="Column12791"/>
    <tableColumn id="12811" xr3:uid="{C684812B-27C6-4645-9642-8D863B6F1628}" name="Column12792"/>
    <tableColumn id="12812" xr3:uid="{76D97C27-D017-4F4A-BAF5-B6AA60CFC26B}" name="Column12793"/>
    <tableColumn id="12813" xr3:uid="{3DB0BE88-5ED7-4ACF-87EB-6B0C45589C54}" name="Column12794"/>
    <tableColumn id="12814" xr3:uid="{BB809C2F-69CE-439C-A41E-2133F9E3CCCB}" name="Column12795"/>
    <tableColumn id="12815" xr3:uid="{627C3394-AA34-4E0A-9789-AD814B11BA27}" name="Column12796"/>
    <tableColumn id="12816" xr3:uid="{990A382D-809E-4C40-AC9F-E91494A93EAB}" name="Column12797"/>
    <tableColumn id="12817" xr3:uid="{17422572-4770-42F9-9762-0A53768B3E01}" name="Column12798"/>
    <tableColumn id="12818" xr3:uid="{D7D2FAE4-A097-4668-B9B0-F04B09945A8A}" name="Column12799"/>
    <tableColumn id="12819" xr3:uid="{014A49CA-C42D-49D1-9154-FBB70A3949E0}" name="Column12800"/>
    <tableColumn id="12820" xr3:uid="{786A82F7-D4C6-4889-B0EE-8C5B6E71D279}" name="Column12801"/>
    <tableColumn id="12821" xr3:uid="{FDA6538E-0A07-427F-B0CB-E0A03CFFB5B8}" name="Column12802"/>
    <tableColumn id="12822" xr3:uid="{5138514E-18C3-4B54-B495-A56031C7579B}" name="Column12803"/>
    <tableColumn id="12823" xr3:uid="{E0BB61F7-2993-4C90-ACAD-AF947D262E16}" name="Column12804"/>
    <tableColumn id="12824" xr3:uid="{C2CBFFB0-35C0-4F91-9E8D-ADEB7F271E55}" name="Column12805"/>
    <tableColumn id="12825" xr3:uid="{A5877833-199E-4384-AA55-5BA26941A0D5}" name="Column12806"/>
    <tableColumn id="12826" xr3:uid="{CFEA7031-997E-4968-A9FF-AD10B8DCF090}" name="Column12807"/>
    <tableColumn id="12827" xr3:uid="{366E9E4C-1FB9-481E-A1FC-DA54B36C6BDB}" name="Column12808"/>
    <tableColumn id="12828" xr3:uid="{337C87E7-9448-40AC-BC2C-7F490EB5439F}" name="Column12809"/>
    <tableColumn id="12829" xr3:uid="{E7E6FDA4-ACCC-4FA7-BC14-74A532CBF2B0}" name="Column12810"/>
    <tableColumn id="12830" xr3:uid="{1A2CB150-25CF-4176-9F70-DE6BDCB22D72}" name="Column12811"/>
    <tableColumn id="12831" xr3:uid="{2E14DFC4-6BFF-4EEE-9E8B-44A1EA71AEF4}" name="Column12812"/>
    <tableColumn id="12832" xr3:uid="{97A4F1DE-CC72-4324-8B41-A5B91342ECC9}" name="Column12813"/>
    <tableColumn id="12833" xr3:uid="{2CF6D7D6-AFD2-4CBA-9F48-EBECEA6DE7A0}" name="Column12814"/>
    <tableColumn id="12834" xr3:uid="{3588B634-97D2-4A38-80B5-C32CB942DF9B}" name="Column12815"/>
    <tableColumn id="12835" xr3:uid="{A953A40D-05F2-422C-952D-7F6596D3A0B0}" name="Column12816"/>
    <tableColumn id="12836" xr3:uid="{78CEDAC9-3776-45F9-AF2F-98037C9F8111}" name="Column12817"/>
    <tableColumn id="12837" xr3:uid="{A6B43BD1-8138-4CF2-A8FA-1C409C58EA5B}" name="Column12818"/>
    <tableColumn id="12838" xr3:uid="{3A8600B4-1774-4D14-BF07-36DE945BCFA9}" name="Column12819"/>
    <tableColumn id="12839" xr3:uid="{54B613FA-9575-4A2F-90FC-048DF80A0568}" name="Column12820"/>
    <tableColumn id="12840" xr3:uid="{289913CC-6BB2-4D72-B79E-A8671F1C7788}" name="Column12821"/>
    <tableColumn id="12841" xr3:uid="{02526719-DCF9-4A2E-B800-7F3EEF44F87A}" name="Column12822"/>
    <tableColumn id="12842" xr3:uid="{F6EA0FC6-20A7-4331-9A09-E83FD46CEBB3}" name="Column12823"/>
    <tableColumn id="12843" xr3:uid="{9B25D121-7CD6-4EEC-A38D-D89F13E0322E}" name="Column12824"/>
    <tableColumn id="12844" xr3:uid="{2054810A-676D-476B-9D9F-3CE27F20D948}" name="Column12825"/>
    <tableColumn id="12845" xr3:uid="{36B1FA20-01AC-4631-B5E5-904D85B517E1}" name="Column12826"/>
    <tableColumn id="12846" xr3:uid="{987956D0-88BB-45F7-A5FE-447AF6CEFEDF}" name="Column12827"/>
    <tableColumn id="12847" xr3:uid="{6DD1C1BC-5545-4C5B-875D-CE1B6E479ABD}" name="Column12828"/>
    <tableColumn id="12848" xr3:uid="{C87F585D-B922-4E91-A473-B30CB3D0F89A}" name="Column12829"/>
    <tableColumn id="12849" xr3:uid="{7780A2DC-AFBB-41BB-8155-14E32D22B2B0}" name="Column12830"/>
    <tableColumn id="12850" xr3:uid="{C33BCD1B-BBB0-4AB4-8F92-8EC1EFAB7741}" name="Column12831"/>
    <tableColumn id="12851" xr3:uid="{16AA32DC-8FF7-4C73-9A0B-12F1768D30C3}" name="Column12832"/>
    <tableColumn id="12852" xr3:uid="{B0EB4E43-30C1-418B-A4E3-EC316D147A0E}" name="Column12833"/>
    <tableColumn id="12853" xr3:uid="{45C4C39A-3D2D-450A-B770-861176BBAFEA}" name="Column12834"/>
    <tableColumn id="12854" xr3:uid="{1F59CF05-2105-42B1-9164-6626A0F3AFF7}" name="Column12835"/>
    <tableColumn id="12855" xr3:uid="{848FC51C-1BAB-4495-BA40-A161AFCC0A72}" name="Column12836"/>
    <tableColumn id="12856" xr3:uid="{4FB0125E-ED4D-4B62-9E73-622D8161C2E2}" name="Column12837"/>
    <tableColumn id="12857" xr3:uid="{47D8E628-1145-4FCD-A204-FBEDFB1E3502}" name="Column12838"/>
    <tableColumn id="12858" xr3:uid="{35DF4C18-B626-48CF-873D-34442E5E5CF5}" name="Column12839"/>
    <tableColumn id="12859" xr3:uid="{38E8FC82-1844-4C93-8956-6534A5D2CC0B}" name="Column12840"/>
    <tableColumn id="12860" xr3:uid="{018CEC11-6FC4-4421-B966-AED8A45D10FC}" name="Column12841"/>
    <tableColumn id="12861" xr3:uid="{22049D68-3F46-495F-BA84-40CE73914A07}" name="Column12842"/>
    <tableColumn id="12862" xr3:uid="{A6DE7955-C013-4ADA-AAA0-D1DCABE8F19E}" name="Column12843"/>
    <tableColumn id="12863" xr3:uid="{C6AE19D6-02B9-4682-A451-043B1701831E}" name="Column12844"/>
    <tableColumn id="12864" xr3:uid="{73ABF6A0-B6A3-470D-B3CD-7B98356083E2}" name="Column12845"/>
    <tableColumn id="12865" xr3:uid="{5FEFE3C0-BC96-44D5-B277-BA2ECA1847EA}" name="Column12846"/>
    <tableColumn id="12866" xr3:uid="{4865FF03-6315-4903-8A9E-D67F76C3C4F3}" name="Column12847"/>
    <tableColumn id="12867" xr3:uid="{0306A87D-3AF5-48BC-A34E-3824CBCDF951}" name="Column12848"/>
    <tableColumn id="12868" xr3:uid="{9906B0B6-E948-425E-9436-B6C956C2093E}" name="Column12849"/>
    <tableColumn id="12869" xr3:uid="{C91FA942-2458-4196-BA13-ACB42CB3BE43}" name="Column12850"/>
    <tableColumn id="12870" xr3:uid="{A4137611-6A65-4B61-9E72-A81B60FD4DF9}" name="Column12851"/>
    <tableColumn id="12871" xr3:uid="{22D41B54-7B42-4555-AF0F-43F59826BB4C}" name="Column12852"/>
    <tableColumn id="12872" xr3:uid="{25846628-5A82-48C2-886C-C68EB6208B7A}" name="Column12853"/>
    <tableColumn id="12873" xr3:uid="{9E15C3CB-31EF-4B26-82B4-1C23D4873573}" name="Column12854"/>
    <tableColumn id="12874" xr3:uid="{FB3CDA17-6F88-4C59-9261-E3EECEAFEB66}" name="Column12855"/>
    <tableColumn id="12875" xr3:uid="{45ADBABD-710D-42E4-B49B-95273CA34B25}" name="Column12856"/>
    <tableColumn id="12876" xr3:uid="{33E0CC99-793E-4C77-A9AA-B0E6F2D6E30E}" name="Column12857"/>
    <tableColumn id="12877" xr3:uid="{0EFFF04B-8F16-4609-B7E2-0A8E950FAD1A}" name="Column12858"/>
    <tableColumn id="12878" xr3:uid="{EB1C9BA8-C7BF-4839-927A-9B615BF7D7D0}" name="Column12859"/>
    <tableColumn id="12879" xr3:uid="{B1BA2B8D-EE59-4554-B57A-1414BA4ACC0A}" name="Column12860"/>
    <tableColumn id="12880" xr3:uid="{CC152897-08CD-4176-98FF-0C97DA6726F9}" name="Column12861"/>
    <tableColumn id="12881" xr3:uid="{A8B4ACC4-ACB7-4DDD-B089-687E68CBDF8D}" name="Column12862"/>
    <tableColumn id="12882" xr3:uid="{F729805D-A9EC-47DD-9EA9-594A1B99783D}" name="Column12863"/>
    <tableColumn id="12883" xr3:uid="{E0C18CE6-9BF0-4399-8543-297C87F9A02A}" name="Column12864"/>
    <tableColumn id="12884" xr3:uid="{15958BC4-4D6A-420B-A71B-E3FB890E24EF}" name="Column12865"/>
    <tableColumn id="12885" xr3:uid="{516F2910-73E1-48C9-99E4-B3FCA8B07835}" name="Column12866"/>
    <tableColumn id="12886" xr3:uid="{E3130C75-BB50-41AE-89B3-E3C4D516B4FA}" name="Column12867"/>
    <tableColumn id="12887" xr3:uid="{03137BED-53BA-49E1-954C-45826F4F22D0}" name="Column12868"/>
    <tableColumn id="12888" xr3:uid="{6E8F9EBC-BF20-42FE-8698-030A4652502D}" name="Column12869"/>
    <tableColumn id="12889" xr3:uid="{81103CF2-F423-42F7-BF0C-A5167057E097}" name="Column12870"/>
    <tableColumn id="12890" xr3:uid="{F53EA7E9-BDE7-4B2C-9CF5-B487457419A6}" name="Column12871"/>
    <tableColumn id="12891" xr3:uid="{3251DF46-4F3C-4245-8E2E-C6EAE917F26E}" name="Column12872"/>
    <tableColumn id="12892" xr3:uid="{15D70536-7CD1-4E0E-A26B-A0D87A974286}" name="Column12873"/>
    <tableColumn id="12893" xr3:uid="{18F19E21-7695-466A-8D70-DA0729B6E37C}" name="Column12874"/>
    <tableColumn id="12894" xr3:uid="{7C9E87D7-5623-4376-8B96-1B93BBAAD436}" name="Column12875"/>
    <tableColumn id="12895" xr3:uid="{867EFB81-1CE4-4599-8306-0CAA0865F6CA}" name="Column12876"/>
    <tableColumn id="12896" xr3:uid="{27CD476C-D5CD-4526-AAC7-88E5A13B5F95}" name="Column12877"/>
    <tableColumn id="12897" xr3:uid="{C31FC05F-133B-4E64-AA73-65E364542BAA}" name="Column12878"/>
    <tableColumn id="12898" xr3:uid="{564EE030-0F54-473E-A700-57087407FC94}" name="Column12879"/>
    <tableColumn id="12899" xr3:uid="{7F40E7CB-1C47-4AF2-A2B6-C774B06E0BC0}" name="Column12880"/>
    <tableColumn id="12900" xr3:uid="{D53AFF4D-6E0B-442F-868F-144773702A1D}" name="Column12881"/>
    <tableColumn id="12901" xr3:uid="{5033E1B1-85B5-4BBC-B9FC-E74AEEA05508}" name="Column12882"/>
    <tableColumn id="12902" xr3:uid="{56122523-A0B1-4978-B8CA-23DE0AE6C79A}" name="Column12883"/>
    <tableColumn id="12903" xr3:uid="{5FF17CE6-6CCF-4C9F-B525-ACDB2B424316}" name="Column12884"/>
    <tableColumn id="12904" xr3:uid="{E0C97938-6F5F-4E0D-89A4-51497BD5A72A}" name="Column12885"/>
    <tableColumn id="12905" xr3:uid="{A7CFB10D-FB41-467F-941A-EDF55C47622B}" name="Column12886"/>
    <tableColumn id="12906" xr3:uid="{E84FCA45-3BAA-4D52-A91C-B911A2E9F4D2}" name="Column12887"/>
    <tableColumn id="12907" xr3:uid="{088AB80E-835B-4091-BFB2-83CA2DFC25EB}" name="Column12888"/>
    <tableColumn id="12908" xr3:uid="{4A7C0B6E-B15E-45B3-A5E4-ECCBBED49A18}" name="Column12889"/>
    <tableColumn id="12909" xr3:uid="{B1FCD205-E92B-4B34-987F-B06E60721E48}" name="Column12890"/>
    <tableColumn id="12910" xr3:uid="{440A3257-F8A7-4B0C-9027-BB297E4C6296}" name="Column12891"/>
    <tableColumn id="12911" xr3:uid="{8E98A4B0-7CEF-4B89-A3BA-37F1CECD8E1E}" name="Column12892"/>
    <tableColumn id="12912" xr3:uid="{AEE05472-F081-497A-A2BC-988C0664909A}" name="Column12893"/>
    <tableColumn id="12913" xr3:uid="{F514D5FE-B166-4DDE-9A6E-35C8C8CF5D26}" name="Column12894"/>
    <tableColumn id="12914" xr3:uid="{91702D42-E25B-476B-9D7A-F24128E5D0C2}" name="Column12895"/>
    <tableColumn id="12915" xr3:uid="{46C5FA9B-21CF-44F5-8408-E41060604090}" name="Column12896"/>
    <tableColumn id="12916" xr3:uid="{C64B53C5-BCC9-443B-BD9A-2F62EB93158D}" name="Column12897"/>
    <tableColumn id="12917" xr3:uid="{8C377FE2-71F6-4A39-A007-7A048929B46E}" name="Column12898"/>
    <tableColumn id="12918" xr3:uid="{781A6DFA-7424-4D86-98C8-30F1E63B1ED5}" name="Column12899"/>
    <tableColumn id="12919" xr3:uid="{5F218B50-C956-4315-8A44-39DBC9052078}" name="Column12900"/>
    <tableColumn id="12920" xr3:uid="{913D4552-12B5-42B3-8B03-724C2BD63E89}" name="Column12901"/>
    <tableColumn id="12921" xr3:uid="{0CF63C66-5FED-4DBE-A7E6-1C5550A45301}" name="Column12902"/>
    <tableColumn id="12922" xr3:uid="{D18A996C-D048-488D-8848-22B1CD19D2E9}" name="Column12903"/>
    <tableColumn id="12923" xr3:uid="{45E97270-B540-4D61-A56F-FAF94ACF3463}" name="Column12904"/>
    <tableColumn id="12924" xr3:uid="{417F7788-B770-400B-9BF7-EFE5B32C52C0}" name="Column12905"/>
    <tableColumn id="12925" xr3:uid="{B6C6DAB4-A9DF-4476-9EA7-80E901FA9216}" name="Column12906"/>
    <tableColumn id="12926" xr3:uid="{EB8F13B6-4AF0-40EF-9C21-5D0277D4B82B}" name="Column12907"/>
    <tableColumn id="12927" xr3:uid="{5B84E02F-1876-45C3-8725-9F9C1388AC1A}" name="Column12908"/>
    <tableColumn id="12928" xr3:uid="{41A7F69B-CBCA-44EA-9EA2-E0A8384EFAE4}" name="Column12909"/>
    <tableColumn id="12929" xr3:uid="{A550F625-50A9-4E1C-91C6-716ED15BC87F}" name="Column12910"/>
    <tableColumn id="12930" xr3:uid="{D2EE8611-BD4A-4CCC-B894-DE1BD72BBCF7}" name="Column12911"/>
    <tableColumn id="12931" xr3:uid="{DFCEF910-7031-43C2-872E-3FC865E1FCF8}" name="Column12912"/>
    <tableColumn id="12932" xr3:uid="{06807BA9-C480-4C60-B436-4CCD593BC2BF}" name="Column12913"/>
    <tableColumn id="12933" xr3:uid="{49A9DC85-8560-40A8-B865-E406B232EE46}" name="Column12914"/>
    <tableColumn id="12934" xr3:uid="{20BF3514-232A-4752-A913-9C9B0D0F8D1B}" name="Column12915"/>
    <tableColumn id="12935" xr3:uid="{D6BF9B53-C7BC-4346-AF2C-1A3BE626D6EA}" name="Column12916"/>
    <tableColumn id="12936" xr3:uid="{E0E6FCC0-9151-4FAB-811A-C9BBC14DFE8C}" name="Column12917"/>
    <tableColumn id="12937" xr3:uid="{FC9AA3AC-EFB0-43DE-83B0-10DECA1729F9}" name="Column12918"/>
    <tableColumn id="12938" xr3:uid="{010F80C3-1445-47AA-8424-E517D1FFACCD}" name="Column12919"/>
    <tableColumn id="12939" xr3:uid="{45D8D997-03B1-4306-9899-16DC3D7F2E47}" name="Column12920"/>
    <tableColumn id="12940" xr3:uid="{56CA90C6-918C-4279-8023-6F9B52F08272}" name="Column12921"/>
    <tableColumn id="12941" xr3:uid="{0E636AE5-2B5A-4FD4-99C7-18C9E46F5CDF}" name="Column12922"/>
    <tableColumn id="12942" xr3:uid="{B5A76B41-8120-40D1-9B7B-D18802BD9CEE}" name="Column12923"/>
    <tableColumn id="12943" xr3:uid="{E9AD7315-D5B8-421D-A350-F4C11BD719D1}" name="Column12924"/>
    <tableColumn id="12944" xr3:uid="{DDFF5224-D4F6-4B5E-A96F-7E4C3C6ACFA0}" name="Column12925"/>
    <tableColumn id="12945" xr3:uid="{C80383D1-A57B-49D7-AC2D-7A9B7A4156D4}" name="Column12926"/>
    <tableColumn id="12946" xr3:uid="{89B27B19-3C00-4DCD-AA30-D81FE1F47C6D}" name="Column12927"/>
    <tableColumn id="12947" xr3:uid="{E0122FC1-C66D-495E-88B5-103F0E38CD76}" name="Column12928"/>
    <tableColumn id="12948" xr3:uid="{F3369CA4-C894-4CB1-BFE1-F348AFEEF519}" name="Column12929"/>
    <tableColumn id="12949" xr3:uid="{0CA848E7-C218-4BC9-91D1-FE43DCFB1FF2}" name="Column12930"/>
    <tableColumn id="12950" xr3:uid="{2AF9EE06-E0AD-4ECE-BAA8-7ADA8C6313E4}" name="Column12931"/>
    <tableColumn id="12951" xr3:uid="{72AB1D49-D386-44D6-AABA-865C878CED44}" name="Column12932"/>
    <tableColumn id="12952" xr3:uid="{0C1F6F5D-9DBC-4C8C-97AB-C817910DD496}" name="Column12933"/>
    <tableColumn id="12953" xr3:uid="{640FDA4A-FB37-4BA3-96A7-9ACFBD270088}" name="Column12934"/>
    <tableColumn id="12954" xr3:uid="{C7D9304F-4B8F-4FEF-8F62-E1C687AB90F2}" name="Column12935"/>
    <tableColumn id="12955" xr3:uid="{BB0EB19A-7C0F-4A32-9F84-0F2F0AA54EA5}" name="Column12936"/>
    <tableColumn id="12956" xr3:uid="{75682D52-F042-4234-9397-62DF487302C4}" name="Column12937"/>
    <tableColumn id="12957" xr3:uid="{0AB6E625-217B-4BBF-84B5-03F45CB6021C}" name="Column12938"/>
    <tableColumn id="12958" xr3:uid="{9C958AC3-58AD-475B-91B9-4C53B2867D06}" name="Column12939"/>
    <tableColumn id="12959" xr3:uid="{08A1D2F5-0633-4029-9950-DEFE3293777B}" name="Column12940"/>
    <tableColumn id="12960" xr3:uid="{B4D71EEF-3CD7-44BB-BFD7-81BD8489F210}" name="Column12941"/>
    <tableColumn id="12961" xr3:uid="{381C87E4-1B43-45E8-BB13-01FC1FE02563}" name="Column12942"/>
    <tableColumn id="12962" xr3:uid="{B8DA31EE-03CE-4AD2-8DF3-2F3A76A4D758}" name="Column12943"/>
    <tableColumn id="12963" xr3:uid="{BFC0965C-7F21-4A65-8595-33A410A37E24}" name="Column12944"/>
    <tableColumn id="12964" xr3:uid="{20CCEBC0-8920-4848-A7A0-6F32B7F18C54}" name="Column12945"/>
    <tableColumn id="12965" xr3:uid="{FA843A12-D37A-41BF-9558-0A94D3804B7B}" name="Column12946"/>
    <tableColumn id="12966" xr3:uid="{205D698E-4CD9-402C-8B6B-48AC873DCC07}" name="Column12947"/>
    <tableColumn id="12967" xr3:uid="{4371C58C-AF34-45D1-B002-BDEC4DDC4173}" name="Column12948"/>
    <tableColumn id="12968" xr3:uid="{31927D5F-A940-43BD-AA5F-0FE9C69317E2}" name="Column12949"/>
    <tableColumn id="12969" xr3:uid="{14142D7F-C925-4707-A18E-659BC398BCDD}" name="Column12950"/>
    <tableColumn id="12970" xr3:uid="{9D85E405-C072-4C23-A2F7-A5FD18ABD6CB}" name="Column12951"/>
    <tableColumn id="12971" xr3:uid="{75B87483-4C42-41B9-93FD-960BBCDA7E84}" name="Column12952"/>
    <tableColumn id="12972" xr3:uid="{16E20C75-05E3-4EF1-A886-B779B07D59BD}" name="Column12953"/>
    <tableColumn id="12973" xr3:uid="{4FE6A262-9BE7-4233-95E1-BAE4C764C031}" name="Column12954"/>
    <tableColumn id="12974" xr3:uid="{9C8F118E-8850-4ED8-BBB4-27BF9E0FABD0}" name="Column12955"/>
    <tableColumn id="12975" xr3:uid="{ED476E3B-9D76-4CCD-8121-8FF23A4CFC4F}" name="Column12956"/>
    <tableColumn id="12976" xr3:uid="{EB29D85A-7B8C-4978-AB71-63741EDBF638}" name="Column12957"/>
    <tableColumn id="12977" xr3:uid="{5CF7DECE-B9A7-48EC-A998-063AF1B4663B}" name="Column12958"/>
    <tableColumn id="12978" xr3:uid="{0E6ACCC9-10D3-4636-BF0B-9D75557C463F}" name="Column12959"/>
    <tableColumn id="12979" xr3:uid="{F195E651-6D80-4236-962F-55F41B62EE35}" name="Column12960"/>
    <tableColumn id="12980" xr3:uid="{A00182FB-124E-467A-A27A-21B70296FD30}" name="Column12961"/>
    <tableColumn id="12981" xr3:uid="{B223D834-F421-49DD-BD66-F0AEAE3A1FC0}" name="Column12962"/>
    <tableColumn id="12982" xr3:uid="{8BAD9615-4E79-40EA-BD03-6D4560374C4C}" name="Column12963"/>
    <tableColumn id="12983" xr3:uid="{10E5765A-539B-4E66-927E-A94368888558}" name="Column12964"/>
    <tableColumn id="12984" xr3:uid="{9AF75752-D9B8-4D7B-89D7-823AEAFA2770}" name="Column12965"/>
    <tableColumn id="12985" xr3:uid="{FAB5DE90-E336-4CB2-8D83-378EE68CFA9F}" name="Column12966"/>
    <tableColumn id="12986" xr3:uid="{DBA2F455-C5B8-461B-8D99-EC7E811031DB}" name="Column12967"/>
    <tableColumn id="12987" xr3:uid="{570F917F-6074-4721-BFE1-A3FDF106D325}" name="Column12968"/>
    <tableColumn id="12988" xr3:uid="{8D98AC59-7C66-46D0-85C2-86BADADF5483}" name="Column12969"/>
    <tableColumn id="12989" xr3:uid="{00F41424-3A9C-4936-AD32-BEF22187B5B2}" name="Column12970"/>
    <tableColumn id="12990" xr3:uid="{D35687D6-470A-4B91-8FBF-2045FCD09C76}" name="Column12971"/>
    <tableColumn id="12991" xr3:uid="{225C5459-740E-4C20-9DE3-7B863B8B7AD5}" name="Column12972"/>
    <tableColumn id="12992" xr3:uid="{CF079D3B-4BD0-4290-8DDE-60271665E061}" name="Column12973"/>
    <tableColumn id="12993" xr3:uid="{8BE16623-A240-4A0E-B120-A44E166517D7}" name="Column12974"/>
    <tableColumn id="12994" xr3:uid="{E2498531-CE3A-49EA-B5C4-E52AEFB3A5F9}" name="Column12975"/>
    <tableColumn id="12995" xr3:uid="{97705778-36C7-430A-911A-56E277A0BE78}" name="Column12976"/>
    <tableColumn id="12996" xr3:uid="{8868173A-C346-4812-A531-EE643AE7D038}" name="Column12977"/>
    <tableColumn id="12997" xr3:uid="{569DB34C-CEA0-4DA4-8125-A7D81CC6F059}" name="Column12978"/>
    <tableColumn id="12998" xr3:uid="{E42CF172-247F-4F42-8615-23F81FDF15ED}" name="Column12979"/>
    <tableColumn id="12999" xr3:uid="{066D95CC-DDAA-4CA7-84AD-2348CE2F8887}" name="Column12980"/>
    <tableColumn id="13000" xr3:uid="{43051BD9-D42C-4643-A8DA-1DD9386F81B8}" name="Column12981"/>
    <tableColumn id="13001" xr3:uid="{13A002CE-BF70-44F4-A443-6F56C6BEE4CC}" name="Column12982"/>
    <tableColumn id="13002" xr3:uid="{3BED909F-21EF-46CC-BFAD-C8036DC8FCE5}" name="Column12983"/>
    <tableColumn id="13003" xr3:uid="{D98DC7A7-08D4-4856-A7DB-49E5E2E9F744}" name="Column12984"/>
    <tableColumn id="13004" xr3:uid="{5410056D-EB23-4E85-A2F2-6A6386BBD9BF}" name="Column12985"/>
    <tableColumn id="13005" xr3:uid="{AA5C2CFB-CD73-4DF7-A5D1-2F3A100F4B3A}" name="Column12986"/>
    <tableColumn id="13006" xr3:uid="{B0D829D8-1D5B-45C8-AF45-87170E5E6E77}" name="Column12987"/>
    <tableColumn id="13007" xr3:uid="{27391D40-A2CE-43C7-BD2D-BAD147FFB70F}" name="Column12988"/>
    <tableColumn id="13008" xr3:uid="{4676B59C-FA32-458E-BB4E-B027E9934465}" name="Column12989"/>
    <tableColumn id="13009" xr3:uid="{2885E6FF-EAF8-40C5-BE5A-9C8B2321507E}" name="Column12990"/>
    <tableColumn id="13010" xr3:uid="{F89A552B-B943-4742-BD12-BB79204B7782}" name="Column12991"/>
    <tableColumn id="13011" xr3:uid="{5614BC8E-FD95-4310-B11F-97E1D4FB5487}" name="Column12992"/>
    <tableColumn id="13012" xr3:uid="{CA33FB02-9C1A-4753-8387-D263782E7A67}" name="Column12993"/>
    <tableColumn id="13013" xr3:uid="{FD1CD95A-2C2C-4805-B170-0F50F5CF9BFF}" name="Column12994"/>
    <tableColumn id="13014" xr3:uid="{13D927AE-A06B-416D-9FE3-5DD5A0D6FDD8}" name="Column12995"/>
    <tableColumn id="13015" xr3:uid="{89CCB9A0-3816-40BC-80B3-3C7118B55FB3}" name="Column12996"/>
    <tableColumn id="13016" xr3:uid="{F24FA656-18B5-44A2-8818-851914A2E9C4}" name="Column12997"/>
    <tableColumn id="13017" xr3:uid="{F0EBC2AD-7AED-4297-8859-125077437938}" name="Column12998"/>
    <tableColumn id="13018" xr3:uid="{87D41957-AA11-43FF-9C9F-999CCAE91166}" name="Column12999"/>
    <tableColumn id="13019" xr3:uid="{6E0828AC-7FD7-4519-B221-1BF508C976C5}" name="Column13000"/>
    <tableColumn id="13020" xr3:uid="{09B7F77C-F108-47D7-977B-9311239D2823}" name="Column13001"/>
    <tableColumn id="13021" xr3:uid="{EFCE69D7-802E-4027-86DA-8FC89A2D0D4A}" name="Column13002"/>
    <tableColumn id="13022" xr3:uid="{E669F354-7A4C-404A-BD0D-39793A2C8EFA}" name="Column13003"/>
    <tableColumn id="13023" xr3:uid="{B450A719-7FA1-46E0-A19E-49CC9B940943}" name="Column13004"/>
    <tableColumn id="13024" xr3:uid="{8325F024-5A72-4801-A2E4-06B3A3D41782}" name="Column13005"/>
    <tableColumn id="13025" xr3:uid="{28B59A0F-6B76-4776-BB13-65DEB499E8C3}" name="Column13006"/>
    <tableColumn id="13026" xr3:uid="{862C3D9C-279A-45E5-984C-97975E7AB3F6}" name="Column13007"/>
    <tableColumn id="13027" xr3:uid="{4DFA48A7-E823-44B9-9310-9F62197BA7DE}" name="Column13008"/>
    <tableColumn id="13028" xr3:uid="{743B8F55-D3B8-4FCA-B7EF-13B913FAD750}" name="Column13009"/>
    <tableColumn id="13029" xr3:uid="{220C8E00-3E73-497E-861C-9545E593A831}" name="Column13010"/>
    <tableColumn id="13030" xr3:uid="{7EEAA68B-9087-44ED-B9F3-222B39FD5CDB}" name="Column13011"/>
    <tableColumn id="13031" xr3:uid="{F4F92C76-F17E-43B2-8963-F8C24334B442}" name="Column13012"/>
    <tableColumn id="13032" xr3:uid="{884FDFC6-FAA6-47EC-8644-4C3B8A4655BF}" name="Column13013"/>
    <tableColumn id="13033" xr3:uid="{9D0C9C80-73C3-414D-9103-7B36CEA2EBEF}" name="Column13014"/>
    <tableColumn id="13034" xr3:uid="{7C6D8125-FEDF-450F-AB61-35311B5872AB}" name="Column13015"/>
    <tableColumn id="13035" xr3:uid="{A7F66476-836A-4F26-A800-56611E537D90}" name="Column13016"/>
    <tableColumn id="13036" xr3:uid="{3D279149-5A69-4BDB-85D1-9EDF5A6193E9}" name="Column13017"/>
    <tableColumn id="13037" xr3:uid="{0694DFCD-1D59-4B49-B294-3E11E36D9BB5}" name="Column13018"/>
    <tableColumn id="13038" xr3:uid="{AF7570AA-5230-4336-8B49-0373BB4DA1AB}" name="Column13019"/>
    <tableColumn id="13039" xr3:uid="{4BA8C5DA-EE2A-4532-87EE-01A7AF0403C1}" name="Column13020"/>
    <tableColumn id="13040" xr3:uid="{E089A79F-17FD-44CC-A052-118500D5DD5A}" name="Column13021"/>
    <tableColumn id="13041" xr3:uid="{F4096971-B2E4-49B5-A06E-916DE3B9E691}" name="Column13022"/>
    <tableColumn id="13042" xr3:uid="{5DFBE80D-144D-44E6-BEE3-10B478B536FF}" name="Column13023"/>
    <tableColumn id="13043" xr3:uid="{CBE83346-6AE4-4FA6-BA89-A7CCA439E9AC}" name="Column13024"/>
    <tableColumn id="13044" xr3:uid="{D4039A2C-F313-4D9B-91DD-48CB179698D8}" name="Column13025"/>
    <tableColumn id="13045" xr3:uid="{26EFE045-4939-40BF-8B2B-FB15D176E7FF}" name="Column13026"/>
    <tableColumn id="13046" xr3:uid="{EDD81E4B-6119-4C66-9216-97674C94EC38}" name="Column13027"/>
    <tableColumn id="13047" xr3:uid="{487BE13C-0667-44EA-9C99-7A8FE196F80C}" name="Column13028"/>
    <tableColumn id="13048" xr3:uid="{0D22FA5D-CCC6-4C00-9110-2C67F74DE8E5}" name="Column13029"/>
    <tableColumn id="13049" xr3:uid="{74C8C49F-D9CE-4044-B8F5-DD3872D30AF1}" name="Column13030"/>
    <tableColumn id="13050" xr3:uid="{D73C0123-D6EA-4722-87C1-7F6FD0A69637}" name="Column13031"/>
    <tableColumn id="13051" xr3:uid="{D840784D-16B3-4DA8-8472-14A9FD9968C9}" name="Column13032"/>
    <tableColumn id="13052" xr3:uid="{A3E4BD3C-5A95-40C8-AA4E-290376F41A37}" name="Column13033"/>
    <tableColumn id="13053" xr3:uid="{2EF22E4D-F6D5-487B-9151-B3801C467022}" name="Column13034"/>
    <tableColumn id="13054" xr3:uid="{F3A9EC8F-1392-4423-ADF8-99FAEE84CCF6}" name="Column13035"/>
    <tableColumn id="13055" xr3:uid="{9F46BEAA-95ED-40D7-9F23-F18D160C0878}" name="Column13036"/>
    <tableColumn id="13056" xr3:uid="{719236AD-446D-48CD-9652-BEC7E889BA39}" name="Column13037"/>
    <tableColumn id="13057" xr3:uid="{1374D997-EC85-4A3A-9F2C-3A8BFDCF6194}" name="Column13038"/>
    <tableColumn id="13058" xr3:uid="{7A960022-7298-4FF7-B82F-9A20FEC0DB94}" name="Column13039"/>
    <tableColumn id="13059" xr3:uid="{EF33A224-72A2-425F-A88C-C6C84E5642CA}" name="Column13040"/>
    <tableColumn id="13060" xr3:uid="{006681C6-8494-41BF-902F-6048ECBF7908}" name="Column13041"/>
    <tableColumn id="13061" xr3:uid="{97528774-B282-440A-810E-853AF127EA14}" name="Column13042"/>
    <tableColumn id="13062" xr3:uid="{1006727B-0F03-4C43-8EC4-099169C97B6F}" name="Column13043"/>
    <tableColumn id="13063" xr3:uid="{18745FBA-F562-4F47-B79A-3B109111E0BC}" name="Column13044"/>
    <tableColumn id="13064" xr3:uid="{2C6C070F-EE86-4246-85D5-8EBEA3155C94}" name="Column13045"/>
    <tableColumn id="13065" xr3:uid="{AD0D792F-8E85-45FB-9536-4E330E9D6440}" name="Column13046"/>
    <tableColumn id="13066" xr3:uid="{381FC7CE-A3E8-470D-B923-9A6B90A609F8}" name="Column13047"/>
    <tableColumn id="13067" xr3:uid="{75724EFA-A99C-4589-9D85-A23AA97A6B15}" name="Column13048"/>
    <tableColumn id="13068" xr3:uid="{81A8452F-1CEA-4C22-98A2-5D66C62ABC62}" name="Column13049"/>
    <tableColumn id="13069" xr3:uid="{0EBEC430-C773-41B3-A133-69DB0ED7A1E6}" name="Column13050"/>
    <tableColumn id="13070" xr3:uid="{77E38433-AFB5-4832-8602-62DAB78010BC}" name="Column13051"/>
    <tableColumn id="13071" xr3:uid="{DD190819-9B7E-43AB-9440-8436A8851938}" name="Column13052"/>
    <tableColumn id="13072" xr3:uid="{53E44898-7605-43D0-8AF9-6CB4371CE183}" name="Column13053"/>
    <tableColumn id="13073" xr3:uid="{AB862DD8-7D3D-49F7-AEBB-5A14BA344F6D}" name="Column13054"/>
    <tableColumn id="13074" xr3:uid="{A3A9333E-65A1-40A7-B900-2C07A99EA91F}" name="Column13055"/>
    <tableColumn id="13075" xr3:uid="{F0D396CB-D286-47FE-A516-5119F8D30901}" name="Column13056"/>
    <tableColumn id="13076" xr3:uid="{694E6D5E-CCC3-4903-A57E-189500600D1D}" name="Column13057"/>
    <tableColumn id="13077" xr3:uid="{EA590668-1594-4B25-BCF1-C8ABA77B32E2}" name="Column13058"/>
    <tableColumn id="13078" xr3:uid="{249B0A60-DF32-445E-BACF-36421D71C765}" name="Column13059"/>
    <tableColumn id="13079" xr3:uid="{BA05C951-4096-4D2E-8243-C63D28EDCB86}" name="Column13060"/>
    <tableColumn id="13080" xr3:uid="{4FC1A0EA-234E-422C-9000-4B1798F1813E}" name="Column13061"/>
    <tableColumn id="13081" xr3:uid="{8EC5E0B0-07C7-49C5-9157-611F7D1DFC0A}" name="Column13062"/>
    <tableColumn id="13082" xr3:uid="{491C1ABA-7436-4AEF-9156-F827389EC97A}" name="Column13063"/>
    <tableColumn id="13083" xr3:uid="{2118EFC3-6F16-4496-8C5B-1EB543979388}" name="Column13064"/>
    <tableColumn id="13084" xr3:uid="{0C42A993-76E2-4250-8A0C-A55CD2D09063}" name="Column13065"/>
    <tableColumn id="13085" xr3:uid="{C7BEA662-1D0E-4095-B3B1-3B91CB7AF893}" name="Column13066"/>
    <tableColumn id="13086" xr3:uid="{F5C169B8-E8BC-44AC-9CA7-718E58DFA95B}" name="Column13067"/>
    <tableColumn id="13087" xr3:uid="{147A643A-E739-493C-949A-CC37DF229AFC}" name="Column13068"/>
    <tableColumn id="13088" xr3:uid="{085003A8-2781-43AF-85C0-A6FD6A40E749}" name="Column13069"/>
    <tableColumn id="13089" xr3:uid="{5550CE31-1E12-45CE-B550-A6E767B6772B}" name="Column13070"/>
    <tableColumn id="13090" xr3:uid="{EDEBE0A8-6CD7-443F-A67F-C513D2122768}" name="Column13071"/>
    <tableColumn id="13091" xr3:uid="{98DCFEA9-8C6B-497E-865A-EC091B8DEC81}" name="Column13072"/>
    <tableColumn id="13092" xr3:uid="{823FD8A3-A57B-4154-B0C9-A7BEE9B5D800}" name="Column13073"/>
    <tableColumn id="13093" xr3:uid="{A003E028-8647-497C-99C1-2E6AAC0A67F3}" name="Column13074"/>
    <tableColumn id="13094" xr3:uid="{FEFB22DE-37FA-4A0A-90F9-7235B9AE4606}" name="Column13075"/>
    <tableColumn id="13095" xr3:uid="{6B98D49F-65B2-463B-921A-A32B1A05EA86}" name="Column13076"/>
    <tableColumn id="13096" xr3:uid="{578AA06D-6DEC-4009-B22E-829D9D78D3C6}" name="Column13077"/>
    <tableColumn id="13097" xr3:uid="{588A2BF2-BCBE-481E-A62E-A8AF58F4D307}" name="Column13078"/>
    <tableColumn id="13098" xr3:uid="{8EA88FDE-613D-4028-B31A-96CAF8048C67}" name="Column13079"/>
    <tableColumn id="13099" xr3:uid="{1E81C822-E0CE-45DF-A6C1-115D882A60D2}" name="Column13080"/>
    <tableColumn id="13100" xr3:uid="{AC7A903A-9530-4857-89D8-849F89DEE1F1}" name="Column13081"/>
    <tableColumn id="13101" xr3:uid="{26CD9682-D1D7-49B0-98E4-6224520DE1B6}" name="Column13082"/>
    <tableColumn id="13102" xr3:uid="{1CA9DE2E-4E10-42FD-8EC8-B0279A03D19E}" name="Column13083"/>
    <tableColumn id="13103" xr3:uid="{0F0A9C76-BDE5-4C37-A560-9CE2322ED130}" name="Column13084"/>
    <tableColumn id="13104" xr3:uid="{78967CE4-8865-4A56-9F89-3C6B7C0915A7}" name="Column13085"/>
    <tableColumn id="13105" xr3:uid="{670C0CC2-8019-42E5-9D83-D3EDABD9D1FB}" name="Column13086"/>
    <tableColumn id="13106" xr3:uid="{F8085EDF-8D33-4560-BD02-C14A323E5428}" name="Column13087"/>
    <tableColumn id="13107" xr3:uid="{89C7E9A7-3B53-4E46-927B-7AF08B1CF385}" name="Column13088"/>
    <tableColumn id="13108" xr3:uid="{C5FF1382-4672-43B5-BC4A-48B5AE1A04E7}" name="Column13089"/>
    <tableColumn id="13109" xr3:uid="{808A3BD9-3F9A-4CD0-85A7-0ADBC73E40A0}" name="Column13090"/>
    <tableColumn id="13110" xr3:uid="{335927CB-D040-4F71-88E5-A9B666E0E344}" name="Column13091"/>
    <tableColumn id="13111" xr3:uid="{AB6B94F0-B66B-4CB3-85C3-B322DD2BD396}" name="Column13092"/>
    <tableColumn id="13112" xr3:uid="{FF6FF086-666B-48A4-843F-60E26AD7D6D5}" name="Column13093"/>
    <tableColumn id="13113" xr3:uid="{DB98CBDF-17C1-4496-B454-F4AF33AF47B8}" name="Column13094"/>
    <tableColumn id="13114" xr3:uid="{512392BF-9ED7-409C-B98B-08D17169E005}" name="Column13095"/>
    <tableColumn id="13115" xr3:uid="{9FB41DB6-54A7-42D0-9F15-CA0E5337C9AF}" name="Column13096"/>
    <tableColumn id="13116" xr3:uid="{53C97B5B-A4E0-404D-85C4-F0ADD839CC2C}" name="Column13097"/>
    <tableColumn id="13117" xr3:uid="{7EEF7295-B0EE-45D0-A696-3A82967127E2}" name="Column13098"/>
    <tableColumn id="13118" xr3:uid="{1DAF62B1-B994-4E86-979F-9573683DCF49}" name="Column13099"/>
    <tableColumn id="13119" xr3:uid="{8FBCCF21-6230-4CB4-869A-51E55B5F735C}" name="Column13100"/>
    <tableColumn id="13120" xr3:uid="{52A370AF-041E-46FF-AAB0-C00F499C0E1F}" name="Column13101"/>
    <tableColumn id="13121" xr3:uid="{E69BDB04-0F49-444C-8FDB-C6BA097CB821}" name="Column13102"/>
    <tableColumn id="13122" xr3:uid="{557EB4A2-6C1F-4981-8449-F2CBB43AA16F}" name="Column13103"/>
    <tableColumn id="13123" xr3:uid="{0FE07410-4670-4147-9D1D-94BDEC58DCF4}" name="Column13104"/>
    <tableColumn id="13124" xr3:uid="{A4CBA105-ACD9-49FD-953F-2C94DAEF2C99}" name="Column13105"/>
    <tableColumn id="13125" xr3:uid="{EC219511-0950-43C4-A944-3B6AE22F5FE0}" name="Column13106"/>
    <tableColumn id="13126" xr3:uid="{61339930-29B4-46E2-B267-A8E5D66961F4}" name="Column13107"/>
    <tableColumn id="13127" xr3:uid="{32D4EC84-1BDC-4BD8-93B5-C37AF9B5FF42}" name="Column13108"/>
    <tableColumn id="13128" xr3:uid="{D64F3D18-F0D3-4EC1-A19A-E9118C1F63CE}" name="Column13109"/>
    <tableColumn id="13129" xr3:uid="{F8C3F822-569B-4BC7-8133-205DB7AB8141}" name="Column13110"/>
    <tableColumn id="13130" xr3:uid="{DF41C503-D600-4557-8AFA-E5355D002F69}" name="Column13111"/>
    <tableColumn id="13131" xr3:uid="{DEFB7923-765F-46CA-A835-E6EA83AC2C90}" name="Column13112"/>
    <tableColumn id="13132" xr3:uid="{F0096AE4-4BF7-4BEB-81E7-ACE02F616854}" name="Column13113"/>
    <tableColumn id="13133" xr3:uid="{D874979C-746E-4C19-9A0C-50A92B31F908}" name="Column13114"/>
    <tableColumn id="13134" xr3:uid="{0D16139C-B9A5-4BFD-B8F7-1D7290E7D995}" name="Column13115"/>
    <tableColumn id="13135" xr3:uid="{D196B7E0-AC34-445A-B2B7-C560182555D5}" name="Column13116"/>
    <tableColumn id="13136" xr3:uid="{6EEE0B47-D4FD-4FB7-B0F4-AA783629B80F}" name="Column13117"/>
    <tableColumn id="13137" xr3:uid="{5E9D9698-6664-486C-9B23-9C518E718141}" name="Column13118"/>
    <tableColumn id="13138" xr3:uid="{59B080DD-EA06-4E1A-AA21-9626FB2ED855}" name="Column13119"/>
    <tableColumn id="13139" xr3:uid="{248ACCF0-ACD1-4BC4-85EC-1BE3C02ED0AA}" name="Column13120"/>
    <tableColumn id="13140" xr3:uid="{485F557F-6B25-482E-ADF9-2564289D0937}" name="Column13121"/>
    <tableColumn id="13141" xr3:uid="{99DFFBF7-1505-47B9-A348-31A250C6929C}" name="Column13122"/>
    <tableColumn id="13142" xr3:uid="{0447F928-4329-4EB7-A6D6-84FFBEC2C5C2}" name="Column13123"/>
    <tableColumn id="13143" xr3:uid="{FCC838F8-921A-47D8-ADD6-9494B15B86C8}" name="Column13124"/>
    <tableColumn id="13144" xr3:uid="{F93817FF-7A35-4F27-A2DB-DDE4985DC69E}" name="Column13125"/>
    <tableColumn id="13145" xr3:uid="{F7C9F573-2896-4602-9398-11D5D9E86C78}" name="Column13126"/>
    <tableColumn id="13146" xr3:uid="{5ECC42D6-1CED-4CC4-992A-E8F39B0DD398}" name="Column13127"/>
    <tableColumn id="13147" xr3:uid="{932D7976-14F2-4B73-B13F-75449D91396F}" name="Column13128"/>
    <tableColumn id="13148" xr3:uid="{D5A562E8-BD33-4D14-92A7-6A5033474969}" name="Column13129"/>
    <tableColumn id="13149" xr3:uid="{A90A4C34-1376-4D63-A77F-0456AFD27D7E}" name="Column13130"/>
    <tableColumn id="13150" xr3:uid="{0CFE4FDE-6D96-4EA5-A846-7EE2E1D146AE}" name="Column13131"/>
    <tableColumn id="13151" xr3:uid="{118CC1C3-B7B8-4990-9076-FA8ECB157738}" name="Column13132"/>
    <tableColumn id="13152" xr3:uid="{4B7C08B0-AA79-4B32-B23A-D1F1FF57A38B}" name="Column13133"/>
    <tableColumn id="13153" xr3:uid="{D42C95DE-BC58-4979-A489-875064FC6AA5}" name="Column13134"/>
    <tableColumn id="13154" xr3:uid="{A738F9D2-78A1-42F9-A1FB-F4B46849C266}" name="Column13135"/>
    <tableColumn id="13155" xr3:uid="{0CC87ED2-D577-4B54-89FD-4D226A161BB7}" name="Column13136"/>
    <tableColumn id="13156" xr3:uid="{AC6A836D-DA87-4CBD-939E-2C7E48C6F1C3}" name="Column13137"/>
    <tableColumn id="13157" xr3:uid="{EDBE1E88-E6E4-4872-889C-47EE1042F2A7}" name="Column13138"/>
    <tableColumn id="13158" xr3:uid="{F358841E-7444-4479-B909-1923CEB0C692}" name="Column13139"/>
    <tableColumn id="13159" xr3:uid="{B437DCF3-8220-4F1C-ABA1-28B072BF947A}" name="Column13140"/>
    <tableColumn id="13160" xr3:uid="{6A42ECD3-0FCB-43C4-8C15-3FA9ACA0254C}" name="Column13141"/>
    <tableColumn id="13161" xr3:uid="{6C9C9873-A5D5-460C-82E7-882319053E9A}" name="Column13142"/>
    <tableColumn id="13162" xr3:uid="{683824CE-A0A4-44A3-89D2-C7DDD605B044}" name="Column13143"/>
    <tableColumn id="13163" xr3:uid="{B7D78CB6-79F1-4CC1-BA0D-0855C67986B0}" name="Column13144"/>
    <tableColumn id="13164" xr3:uid="{853EAFEA-8CA6-43D9-8A09-67E6A6DA637A}" name="Column13145"/>
    <tableColumn id="13165" xr3:uid="{86236822-D93F-415A-A74D-664D8553A496}" name="Column13146"/>
    <tableColumn id="13166" xr3:uid="{0C85F2EB-98C0-4585-89E2-4E1C88A8B877}" name="Column13147"/>
    <tableColumn id="13167" xr3:uid="{FB8D96F2-14AF-4949-9566-DCD09DD123CF}" name="Column13148"/>
    <tableColumn id="13168" xr3:uid="{80295040-FFEF-4F2F-847A-2EF62A3C79A6}" name="Column13149"/>
    <tableColumn id="13169" xr3:uid="{913BFEEE-3B05-43A4-8848-12E8477CAD7A}" name="Column13150"/>
    <tableColumn id="13170" xr3:uid="{4193EC0B-238B-458F-B568-AED5FB9DA9AE}" name="Column13151"/>
    <tableColumn id="13171" xr3:uid="{38F938CB-B613-4BEB-A870-D2B9EB47CFEE}" name="Column13152"/>
    <tableColumn id="13172" xr3:uid="{485B05D5-0AE8-4B14-BF9E-B240FA1ED0C4}" name="Column13153"/>
    <tableColumn id="13173" xr3:uid="{1179FA84-245C-497B-8F2A-6D807E4A9662}" name="Column13154"/>
    <tableColumn id="13174" xr3:uid="{2632582B-58CC-42CB-9450-239E7BD95F28}" name="Column13155"/>
    <tableColumn id="13175" xr3:uid="{AF215EA5-C6B0-4696-AAF0-70AEF969777D}" name="Column13156"/>
    <tableColumn id="13176" xr3:uid="{68F731DE-7A9E-4745-B4E4-0C2FC47533E3}" name="Column13157"/>
    <tableColumn id="13177" xr3:uid="{B18748DD-B901-4250-943F-1641D9F7189B}" name="Column13158"/>
    <tableColumn id="13178" xr3:uid="{4D439112-A64F-4D5C-9F31-003CBE0414A4}" name="Column13159"/>
    <tableColumn id="13179" xr3:uid="{A58F7931-DD49-4CA4-993F-83F5FCDD39BA}" name="Column13160"/>
    <tableColumn id="13180" xr3:uid="{22766329-D281-4052-9BC5-B5B22E7A6943}" name="Column13161"/>
    <tableColumn id="13181" xr3:uid="{11857E92-EC0F-4DC2-BF0D-F47B060F0A9F}" name="Column13162"/>
    <tableColumn id="13182" xr3:uid="{B2667172-97F7-40EF-AD36-B71026456793}" name="Column13163"/>
    <tableColumn id="13183" xr3:uid="{34A90B54-87A6-4ACC-AE73-E3056A4C07E3}" name="Column13164"/>
    <tableColumn id="13184" xr3:uid="{1E628830-474B-4AD1-82B4-F308D6A18102}" name="Column13165"/>
    <tableColumn id="13185" xr3:uid="{000A79C3-5670-4BBD-9927-6EF72FA3922A}" name="Column13166"/>
    <tableColumn id="13186" xr3:uid="{C736842B-FE6A-4E2C-AE0D-9A6254CE1AA2}" name="Column13167"/>
    <tableColumn id="13187" xr3:uid="{E2446F39-DD90-43E8-8C40-0C86FDAD5B25}" name="Column13168"/>
    <tableColumn id="13188" xr3:uid="{C01F45B5-A177-465A-8137-4E640D099DE2}" name="Column13169"/>
    <tableColumn id="13189" xr3:uid="{23D2D9FF-D34D-4056-BAE7-3EE5A8A1D8E7}" name="Column13170"/>
    <tableColumn id="13190" xr3:uid="{9BB61A89-A8BC-4BD1-9947-A7D81EB886D8}" name="Column13171"/>
    <tableColumn id="13191" xr3:uid="{B1F339F4-0BAF-4067-A8AB-FB0DF4804135}" name="Column13172"/>
    <tableColumn id="13192" xr3:uid="{C9EE3C2D-8C89-4020-BC19-953270BA42A5}" name="Column13173"/>
    <tableColumn id="13193" xr3:uid="{56F322D7-21DC-43E9-8D14-B7B04B22C0A7}" name="Column13174"/>
    <tableColumn id="13194" xr3:uid="{FEEFA9EB-DEF9-419C-B7AE-931979FB53B5}" name="Column13175"/>
    <tableColumn id="13195" xr3:uid="{E36EAB01-6B10-4D64-85F4-24B8A88751BC}" name="Column13176"/>
    <tableColumn id="13196" xr3:uid="{7459E6CB-FBC0-47C3-8F40-364CEBC021AE}" name="Column13177"/>
    <tableColumn id="13197" xr3:uid="{400C7FDE-C3FF-4D0D-809E-B55EABA00879}" name="Column13178"/>
    <tableColumn id="13198" xr3:uid="{E88890A6-AB7A-418A-B79E-D305BC0094A1}" name="Column13179"/>
    <tableColumn id="13199" xr3:uid="{EAE41048-9910-4ED9-9E4F-C4B2D121415B}" name="Column13180"/>
    <tableColumn id="13200" xr3:uid="{1E19E93D-BE5B-410E-A282-991C4B502641}" name="Column13181"/>
    <tableColumn id="13201" xr3:uid="{B81407D7-4F75-4E79-B242-2ED1BCBBA537}" name="Column13182"/>
    <tableColumn id="13202" xr3:uid="{35930A3D-BEF3-4890-B09C-85A7BD97A691}" name="Column13183"/>
    <tableColumn id="13203" xr3:uid="{114682B1-6487-4B9F-9B62-6531132ABC88}" name="Column13184"/>
    <tableColumn id="13204" xr3:uid="{8A9DCAA8-256E-4557-92C6-B82D09438246}" name="Column13185"/>
    <tableColumn id="13205" xr3:uid="{768F32BC-6CC7-4561-88E1-A46EFA84F209}" name="Column13186"/>
    <tableColumn id="13206" xr3:uid="{F239083C-66E9-4A92-BAD5-EF522EB93B02}" name="Column13187"/>
    <tableColumn id="13207" xr3:uid="{10304D87-B3F2-4041-BD3D-941226B709E6}" name="Column13188"/>
    <tableColumn id="13208" xr3:uid="{626155B1-CD6B-4695-98AD-F754EEB6439D}" name="Column13189"/>
    <tableColumn id="13209" xr3:uid="{F9926222-46A2-49D2-8EE9-0E7300565A2E}" name="Column13190"/>
    <tableColumn id="13210" xr3:uid="{585763B5-C83A-403F-A930-B68FDB4F4DE9}" name="Column13191"/>
    <tableColumn id="13211" xr3:uid="{CD84F81D-D1F4-4A97-BCFE-4EEE1E96A088}" name="Column13192"/>
    <tableColumn id="13212" xr3:uid="{D3C1D1EB-B5EB-4B46-A02E-C3B47A82B54D}" name="Column13193"/>
    <tableColumn id="13213" xr3:uid="{62B29D56-98DE-4CA8-9F83-3D80A296F801}" name="Column13194"/>
    <tableColumn id="13214" xr3:uid="{6A84BE92-B7D9-46F2-9B5C-57AEE2619723}" name="Column13195"/>
    <tableColumn id="13215" xr3:uid="{C5F52DF8-FE50-4ACF-928A-69A293E13E8E}" name="Column13196"/>
    <tableColumn id="13216" xr3:uid="{F5ADECC0-F680-4508-BC27-72661ED8D557}" name="Column13197"/>
    <tableColumn id="13217" xr3:uid="{84E6EFA4-AC5C-4F31-A524-FE5843EB1971}" name="Column13198"/>
    <tableColumn id="13218" xr3:uid="{5E34A17D-750F-4FB7-B5AC-131866509B9A}" name="Column13199"/>
    <tableColumn id="13219" xr3:uid="{78844559-2124-4395-8F2B-2E9EC7045F6C}" name="Column13200"/>
    <tableColumn id="13220" xr3:uid="{79C464EA-B788-4C77-93D4-269EA6BF1B78}" name="Column13201"/>
    <tableColumn id="13221" xr3:uid="{FA5F8E77-F314-4569-A8AA-A2F065A4D11F}" name="Column13202"/>
    <tableColumn id="13222" xr3:uid="{D6F3CD7E-2A87-4A1A-9789-88C27418F042}" name="Column13203"/>
    <tableColumn id="13223" xr3:uid="{8DDAA40B-F1CC-4D08-B8B4-AA9A0988477A}" name="Column13204"/>
    <tableColumn id="13224" xr3:uid="{F72A1EF6-667D-4584-9E48-2250AAAD943C}" name="Column13205"/>
    <tableColumn id="13225" xr3:uid="{5317040C-C5A3-4CC8-9E02-7C93E3C9F9A4}" name="Column13206"/>
    <tableColumn id="13226" xr3:uid="{81E7297D-B815-4125-8C5E-3463D887C7D6}" name="Column13207"/>
    <tableColumn id="13227" xr3:uid="{D1B660B9-C6E5-4BC8-BC39-47C2DC96EBF2}" name="Column13208"/>
    <tableColumn id="13228" xr3:uid="{E2F806A3-A398-4A3E-AC48-0F3D72C91E15}" name="Column13209"/>
    <tableColumn id="13229" xr3:uid="{7B1CE44B-9D81-4156-9D89-47C72D0453A8}" name="Column13210"/>
    <tableColumn id="13230" xr3:uid="{B6F2C2BF-7369-495B-842C-D8B2AA6EB2FA}" name="Column13211"/>
    <tableColumn id="13231" xr3:uid="{587E6C03-8220-497D-98F0-0A4C2BD34359}" name="Column13212"/>
    <tableColumn id="13232" xr3:uid="{83D950C2-3A0E-4064-B297-03187396E6D1}" name="Column13213"/>
    <tableColumn id="13233" xr3:uid="{C0F689BC-AB9D-4FB8-A4A5-1B7350CDB3B6}" name="Column13214"/>
    <tableColumn id="13234" xr3:uid="{3FCA23EE-5B1D-4E84-90B3-7A668022EE88}" name="Column13215"/>
    <tableColumn id="13235" xr3:uid="{FE6C472E-71BB-4C1A-8854-267B4C43A181}" name="Column13216"/>
    <tableColumn id="13236" xr3:uid="{F60A9E5B-FB4D-4014-B74F-8B69CF28CF26}" name="Column13217"/>
    <tableColumn id="13237" xr3:uid="{B4B44336-5C1F-48BA-BBA7-4D04A57CB2F2}" name="Column13218"/>
    <tableColumn id="13238" xr3:uid="{CF0AB679-0219-4FBE-BE7D-AF2E50FAA862}" name="Column13219"/>
    <tableColumn id="13239" xr3:uid="{25B2FDE7-3F2D-46C3-8365-D4811DDDB521}" name="Column13220"/>
    <tableColumn id="13240" xr3:uid="{45116DCE-F14F-450C-AC9E-E5523B9D52C9}" name="Column13221"/>
    <tableColumn id="13241" xr3:uid="{E837F3D7-948B-4434-83FC-5D1B9BA76EFA}" name="Column13222"/>
    <tableColumn id="13242" xr3:uid="{8705F4C0-6A4D-4E91-829E-A4610D51E2D4}" name="Column13223"/>
    <tableColumn id="13243" xr3:uid="{2EE5CB48-CFB6-4694-9540-F997D9B8AC03}" name="Column13224"/>
    <tableColumn id="13244" xr3:uid="{ECBC2585-9C2C-4FB6-AEE5-593F025011EA}" name="Column13225"/>
    <tableColumn id="13245" xr3:uid="{9CD0EDD2-EB58-41A9-AD28-AFF7DF837B37}" name="Column13226"/>
    <tableColumn id="13246" xr3:uid="{0563B997-2D3F-43D8-BF9D-AEF3B7E9FD43}" name="Column13227"/>
    <tableColumn id="13247" xr3:uid="{16752FD1-199F-49A6-9CB0-436DBB5CBC76}" name="Column13228"/>
    <tableColumn id="13248" xr3:uid="{94ED9436-0C99-4324-A19E-BD36EE38B11E}" name="Column13229"/>
    <tableColumn id="13249" xr3:uid="{64649554-05BA-46AA-9BF3-C940C23E56DE}" name="Column13230"/>
    <tableColumn id="13250" xr3:uid="{F7A970F6-F0A9-44FC-AE70-144C20564F6E}" name="Column13231"/>
    <tableColumn id="13251" xr3:uid="{3DD6AD42-874D-46D1-8660-47CDFD478842}" name="Column13232"/>
    <tableColumn id="13252" xr3:uid="{05CE6F93-881F-4007-BAB0-AE103AF8B6E3}" name="Column13233"/>
    <tableColumn id="13253" xr3:uid="{E395BF7A-B42F-4B49-BC39-6E29FB796A3B}" name="Column13234"/>
    <tableColumn id="13254" xr3:uid="{E42101E0-4B71-4EB3-8318-A76777E578AE}" name="Column13235"/>
    <tableColumn id="13255" xr3:uid="{765731B3-402F-4A04-9226-87ED8894B36B}" name="Column13236"/>
    <tableColumn id="13256" xr3:uid="{4A1AB6F9-6660-45D2-90B2-13D1397FCF5A}" name="Column13237"/>
    <tableColumn id="13257" xr3:uid="{807B0D79-AADE-4D8D-B634-551B864C5506}" name="Column13238"/>
    <tableColumn id="13258" xr3:uid="{FC164280-4EC9-407E-8234-2427AB99E40B}" name="Column13239"/>
    <tableColumn id="13259" xr3:uid="{6B7A1706-B2C3-4E7A-A0BC-9F02442B3D1D}" name="Column13240"/>
    <tableColumn id="13260" xr3:uid="{FB5302EB-22C6-4C60-83C7-FABC4456F965}" name="Column13241"/>
    <tableColumn id="13261" xr3:uid="{8BA51F33-A852-4892-99EE-6CF79D850F7D}" name="Column13242"/>
    <tableColumn id="13262" xr3:uid="{F7D25E1F-43A9-4F77-935D-D2E1E0D9E592}" name="Column13243"/>
    <tableColumn id="13263" xr3:uid="{4BE15E79-DBF5-46CC-B04F-6F7610AB8F53}" name="Column13244"/>
    <tableColumn id="13264" xr3:uid="{6EEBB695-7D76-40C3-99F4-C169667C319F}" name="Column13245"/>
    <tableColumn id="13265" xr3:uid="{4F21A42A-C606-4409-843A-8E71AA17C7BF}" name="Column13246"/>
    <tableColumn id="13266" xr3:uid="{ED089F43-E0D8-42E5-998D-C3DD877F9B84}" name="Column13247"/>
    <tableColumn id="13267" xr3:uid="{4229FD02-64A8-4C05-ACF3-453F33B74DA6}" name="Column13248"/>
    <tableColumn id="13268" xr3:uid="{02568D50-4AD7-4D1E-AFF8-88F22D7D8634}" name="Column13249"/>
    <tableColumn id="13269" xr3:uid="{016E68E2-2882-4F8B-ADE6-3F465C9E925F}" name="Column13250"/>
    <tableColumn id="13270" xr3:uid="{776EE0D9-4D98-47F6-A20C-2E0B5D4556D8}" name="Column13251"/>
    <tableColumn id="13271" xr3:uid="{160C845C-FD75-4D2D-87A1-38AD12302BE0}" name="Column13252"/>
    <tableColumn id="13272" xr3:uid="{CEDB1912-B263-4536-B124-985D2642C005}" name="Column13253"/>
    <tableColumn id="13273" xr3:uid="{F65AA4EC-1B97-4D3A-8606-A989DEEE5DBB}" name="Column13254"/>
    <tableColumn id="13274" xr3:uid="{AD4AAF5B-6848-4497-93A7-DA9C4BC2E78F}" name="Column13255"/>
    <tableColumn id="13275" xr3:uid="{EE3E0DF3-49F0-431B-8BEB-DC92F7619287}" name="Column13256"/>
    <tableColumn id="13276" xr3:uid="{264B163A-EFEB-48D0-ADC2-33666CA8F15D}" name="Column13257"/>
    <tableColumn id="13277" xr3:uid="{C8CDA8F0-16BE-476A-8A79-940520CA9E6C}" name="Column13258"/>
    <tableColumn id="13278" xr3:uid="{7B797277-17A0-4418-9D0C-84F8E0409B89}" name="Column13259"/>
    <tableColumn id="13279" xr3:uid="{9430FE3F-D401-44CC-87E3-CB14AE75D482}" name="Column13260"/>
    <tableColumn id="13280" xr3:uid="{573E97CC-AD61-49EE-9B07-2B5D0AA616F1}" name="Column13261"/>
    <tableColumn id="13281" xr3:uid="{92FB81F2-57B7-4A58-B2CD-8F0BE2FD10C9}" name="Column13262"/>
    <tableColumn id="13282" xr3:uid="{7BD2892B-2B33-42AB-BA13-9D2611C40709}" name="Column13263"/>
    <tableColumn id="13283" xr3:uid="{1306A7A9-ADE4-45BE-B9D7-87EB911EC709}" name="Column13264"/>
    <tableColumn id="13284" xr3:uid="{6602A19F-6B99-4FC6-B9A4-0CA33AC0FC82}" name="Column13265"/>
    <tableColumn id="13285" xr3:uid="{36446CBE-A330-41FE-881A-7DD4ACE76A82}" name="Column13266"/>
    <tableColumn id="13286" xr3:uid="{766E9E21-00F3-4402-B4CC-69B494F69939}" name="Column13267"/>
    <tableColumn id="13287" xr3:uid="{71C6D09F-153D-4629-BE38-81E8DA97A3C8}" name="Column13268"/>
    <tableColumn id="13288" xr3:uid="{535FA006-DDAF-4706-B0ED-B7F02E476AA6}" name="Column13269"/>
    <tableColumn id="13289" xr3:uid="{3C9402E4-A620-437B-8E46-CF8250266973}" name="Column13270"/>
    <tableColumn id="13290" xr3:uid="{B099C5B2-B877-419B-B349-C5E4B71FF722}" name="Column13271"/>
    <tableColumn id="13291" xr3:uid="{5449E3FE-D841-4E02-92AE-244E6AA8E753}" name="Column13272"/>
    <tableColumn id="13292" xr3:uid="{440CCA41-DBED-40C0-AA5A-D79FC9CC15DB}" name="Column13273"/>
    <tableColumn id="13293" xr3:uid="{7AFBE5D4-B75D-4626-A498-4E43E3987ED0}" name="Column13274"/>
    <tableColumn id="13294" xr3:uid="{CC73D205-635B-4D52-BB61-E59CD26C36E2}" name="Column13275"/>
    <tableColumn id="13295" xr3:uid="{2735CA21-20C9-43BA-A59E-F1242E8788CB}" name="Column13276"/>
    <tableColumn id="13296" xr3:uid="{CF8F0701-1CBD-4C02-9800-EBF29199A583}" name="Column13277"/>
    <tableColumn id="13297" xr3:uid="{5BDE7C0D-8BC4-42B9-B842-9090DF46C295}" name="Column13278"/>
    <tableColumn id="13298" xr3:uid="{727A4691-BD1A-41B2-A505-A8B742AA7A07}" name="Column13279"/>
    <tableColumn id="13299" xr3:uid="{3E077550-3AE8-4D1C-A392-71BBF99DB6C0}" name="Column13280"/>
    <tableColumn id="13300" xr3:uid="{677E3A29-FD50-4642-8B5B-C61CCA0AF6DA}" name="Column13281"/>
    <tableColumn id="13301" xr3:uid="{88A5BD44-D761-45F0-A384-E7DD507EB611}" name="Column13282"/>
    <tableColumn id="13302" xr3:uid="{D10B79C5-E236-4AFD-AE28-4F76D26D7CB0}" name="Column13283"/>
    <tableColumn id="13303" xr3:uid="{E1F4A2FA-530B-4DB1-AA16-4AE71DF1BD57}" name="Column13284"/>
    <tableColumn id="13304" xr3:uid="{DE2D9512-E346-4A9B-8EC4-6AB358E7101D}" name="Column13285"/>
    <tableColumn id="13305" xr3:uid="{6A10D861-06D2-49FC-BD86-C819F785C1F8}" name="Column13286"/>
    <tableColumn id="13306" xr3:uid="{AE7AEA02-A1BB-497E-8E6D-98D8E8AB5CE7}" name="Column13287"/>
    <tableColumn id="13307" xr3:uid="{8D61C5FA-01BF-4029-82BA-DF57B769A50F}" name="Column13288"/>
    <tableColumn id="13308" xr3:uid="{A3EB98AC-1F08-41F9-8E52-638311EFE7B5}" name="Column13289"/>
    <tableColumn id="13309" xr3:uid="{F60E5B3E-6C0B-4797-AF5C-AA10E3AAE1C9}" name="Column13290"/>
    <tableColumn id="13310" xr3:uid="{792B00A4-6796-484E-8495-8F01D71DE34C}" name="Column13291"/>
    <tableColumn id="13311" xr3:uid="{FD70302F-53F1-4D0E-AF25-E0CB47155EBA}" name="Column13292"/>
    <tableColumn id="13312" xr3:uid="{A3F1B1D6-EAB1-46FA-BFBF-375B688FB065}" name="Column13293"/>
    <tableColumn id="13313" xr3:uid="{87E589D7-5239-4B8B-9CB0-0BB7532AB8C3}" name="Column13294"/>
    <tableColumn id="13314" xr3:uid="{0DF57E60-28F1-4CE7-9B88-0B29F5764B9B}" name="Column13295"/>
    <tableColumn id="13315" xr3:uid="{ABC252F8-58BE-4D32-A8BE-4796420F9057}" name="Column13296"/>
    <tableColumn id="13316" xr3:uid="{AFA82251-2D71-4C25-8E8F-01A019D2F068}" name="Column13297"/>
    <tableColumn id="13317" xr3:uid="{3EA7C720-2757-4E1A-9029-51B68D7A74D6}" name="Column13298"/>
    <tableColumn id="13318" xr3:uid="{AD34EDAC-0567-476E-9B00-C55C00715BE1}" name="Column13299"/>
    <tableColumn id="13319" xr3:uid="{705C2DDC-6C30-4474-A3C3-224C5000253F}" name="Column13300"/>
    <tableColumn id="13320" xr3:uid="{DF5205C1-3853-44AF-8F63-1BFE96EE3B3F}" name="Column13301"/>
    <tableColumn id="13321" xr3:uid="{BD5DF196-703A-41D5-9671-D12D25DB17CF}" name="Column13302"/>
    <tableColumn id="13322" xr3:uid="{D7D26F4C-D668-44EA-B215-35128BDCA691}" name="Column13303"/>
    <tableColumn id="13323" xr3:uid="{68AA6049-2793-4F54-88FA-775DFF5B7BD4}" name="Column13304"/>
    <tableColumn id="13324" xr3:uid="{6958A014-FE68-4FC9-AE4C-8CC91C4185C9}" name="Column13305"/>
    <tableColumn id="13325" xr3:uid="{D46EAC92-1C5F-4619-9E23-7B6A966037E5}" name="Column13306"/>
    <tableColumn id="13326" xr3:uid="{8A8C2A98-D0F8-4B18-9857-C3969AF1F921}" name="Column13307"/>
    <tableColumn id="13327" xr3:uid="{FBBBE887-E7CB-4CA6-896F-04B5A6F4098C}" name="Column13308"/>
    <tableColumn id="13328" xr3:uid="{13ABA59A-CDDC-4D7F-A617-7115FF1A5EFE}" name="Column13309"/>
    <tableColumn id="13329" xr3:uid="{2C08CF6C-5EC0-4689-9CB9-65F511665492}" name="Column13310"/>
    <tableColumn id="13330" xr3:uid="{E29E5BFD-5304-4027-9FBF-077B81EADABE}" name="Column13311"/>
    <tableColumn id="13331" xr3:uid="{5E518218-CAC2-4E24-9968-66222780F073}" name="Column13312"/>
    <tableColumn id="13332" xr3:uid="{299B3198-36E6-42B8-A4AC-A078DE824B43}" name="Column13313"/>
    <tableColumn id="13333" xr3:uid="{1B1188A1-9332-4382-900F-30B1CB1F3273}" name="Column13314"/>
    <tableColumn id="13334" xr3:uid="{6DAA10CF-680F-4224-8B50-B4D6FDEF00B1}" name="Column13315"/>
    <tableColumn id="13335" xr3:uid="{188F55F0-4A34-42C6-8A8E-F6BC8E8C7447}" name="Column13316"/>
    <tableColumn id="13336" xr3:uid="{528C9425-31E8-4778-8A49-5468F26BDCF5}" name="Column13317"/>
    <tableColumn id="13337" xr3:uid="{5A1DB8A1-A2BD-4D98-9EC3-17F9925822CA}" name="Column13318"/>
    <tableColumn id="13338" xr3:uid="{5D3B4BDB-114F-4795-B7CC-1FD2A9B3311D}" name="Column13319"/>
    <tableColumn id="13339" xr3:uid="{350F4830-738B-4085-BB36-E7C6721F79A2}" name="Column13320"/>
    <tableColumn id="13340" xr3:uid="{4F279264-79CD-4B10-BB8C-EE236773D0DE}" name="Column13321"/>
    <tableColumn id="13341" xr3:uid="{F784F9C0-4CCE-4B4D-BD82-481B7235BED5}" name="Column13322"/>
    <tableColumn id="13342" xr3:uid="{4A5D2841-9F0E-4AF1-8C45-E2C06855F989}" name="Column13323"/>
    <tableColumn id="13343" xr3:uid="{48D61854-72F8-4DA7-BD31-AE974B66F0B2}" name="Column13324"/>
    <tableColumn id="13344" xr3:uid="{19441CC9-9C20-42FF-9F78-D38D6B9DF70F}" name="Column13325"/>
    <tableColumn id="13345" xr3:uid="{44CCC34C-B8A8-40B1-A559-C3F6C69A121A}" name="Column13326"/>
    <tableColumn id="13346" xr3:uid="{B1397268-D157-4511-A28B-AA81A93552C2}" name="Column13327"/>
    <tableColumn id="13347" xr3:uid="{8FDCA094-224B-4A01-9E62-E3BCBB27E4E9}" name="Column13328"/>
    <tableColumn id="13348" xr3:uid="{7A570D37-B0A9-4AA8-9F35-6472398FFFAC}" name="Column13329"/>
    <tableColumn id="13349" xr3:uid="{09979A92-342F-4B48-BA57-E96EDBC181B0}" name="Column13330"/>
    <tableColumn id="13350" xr3:uid="{D8872C67-3981-47A8-BF75-40308E27385D}" name="Column13331"/>
    <tableColumn id="13351" xr3:uid="{D2129E25-1EB0-400C-9E71-E16832D86D6B}" name="Column13332"/>
    <tableColumn id="13352" xr3:uid="{5869A498-0B5F-467A-A0DF-44BE6C96CD79}" name="Column13333"/>
    <tableColumn id="13353" xr3:uid="{C7366F07-14C2-4D3D-85EB-C4FDFD586B24}" name="Column13334"/>
    <tableColumn id="13354" xr3:uid="{68AB48D9-B8EE-4F87-A368-55C37885008C}" name="Column13335"/>
    <tableColumn id="13355" xr3:uid="{CC9C5DA3-08D5-44B2-8C52-277C5EC0DC8C}" name="Column13336"/>
    <tableColumn id="13356" xr3:uid="{7A68DB4A-2FAE-423C-AD8D-068DB99901E9}" name="Column13337"/>
    <tableColumn id="13357" xr3:uid="{CF86DECF-EBF9-44ED-880D-C7C4E8470190}" name="Column13338"/>
    <tableColumn id="13358" xr3:uid="{8E58AE5B-6E6A-48FF-B070-2BD1EB48E594}" name="Column13339"/>
    <tableColumn id="13359" xr3:uid="{82454B28-51D3-46D3-8D9E-85B5B2722B4A}" name="Column13340"/>
    <tableColumn id="13360" xr3:uid="{54DFEB5A-C932-4CB8-AFE5-F633124E695D}" name="Column13341"/>
    <tableColumn id="13361" xr3:uid="{5EC5C5C9-0CD8-4B87-BD5B-6DCC4C3CFCA5}" name="Column13342"/>
    <tableColumn id="13362" xr3:uid="{AB5E1103-692F-437C-A68A-F84C6FD21E29}" name="Column13343"/>
    <tableColumn id="13363" xr3:uid="{7A63A931-8D90-453D-96C1-E45AC0E2D139}" name="Column13344"/>
    <tableColumn id="13364" xr3:uid="{5FFEEDE4-11C4-4B6D-A8F2-4A5C42F6089F}" name="Column13345"/>
    <tableColumn id="13365" xr3:uid="{D215D242-FAD0-43FA-9AE0-1E9362A0A865}" name="Column13346"/>
    <tableColumn id="13366" xr3:uid="{0E9BAB1B-A04A-47E5-9F56-BF909801704A}" name="Column13347"/>
    <tableColumn id="13367" xr3:uid="{BD622EE4-EF26-42A8-94C5-68B519E57558}" name="Column13348"/>
    <tableColumn id="13368" xr3:uid="{B940C9BB-A15A-461B-9751-B1E7F31BBEA6}" name="Column13349"/>
    <tableColumn id="13369" xr3:uid="{EB27801B-DAD9-4ABE-9A43-CC8DE00EB69B}" name="Column13350"/>
    <tableColumn id="13370" xr3:uid="{52A70B88-043E-446F-A894-34124D11EA5F}" name="Column13351"/>
    <tableColumn id="13371" xr3:uid="{B457181C-5447-466A-8034-560BC0E6B668}" name="Column13352"/>
    <tableColumn id="13372" xr3:uid="{E0978E65-B5E8-40A3-874D-8AB9A963378C}" name="Column13353"/>
    <tableColumn id="13373" xr3:uid="{C6A8336E-8050-4950-B70E-2E06B955A91A}" name="Column13354"/>
    <tableColumn id="13374" xr3:uid="{2C3C6CBC-8D3E-4678-B25F-51EC2D175AA5}" name="Column13355"/>
    <tableColumn id="13375" xr3:uid="{DFDF7F79-CAED-4302-A7F1-D9F46411AA71}" name="Column13356"/>
    <tableColumn id="13376" xr3:uid="{85F3EF3C-42AA-4CFB-9649-A5EDF38FEE2C}" name="Column13357"/>
    <tableColumn id="13377" xr3:uid="{58C38E6B-A714-44A2-9477-BBDFB594C95B}" name="Column13358"/>
    <tableColumn id="13378" xr3:uid="{3688032E-32A1-45D7-A8BE-E55FA321BBE3}" name="Column13359"/>
    <tableColumn id="13379" xr3:uid="{9FD00887-8877-4CF6-B54C-461C48B021A8}" name="Column13360"/>
    <tableColumn id="13380" xr3:uid="{EFF99D51-E54B-466D-818E-6800484C514C}" name="Column13361"/>
    <tableColumn id="13381" xr3:uid="{B7761FFC-3E84-48F7-A328-8A248E48A86A}" name="Column13362"/>
    <tableColumn id="13382" xr3:uid="{4511DD22-EAF3-487C-8BBB-1F5CFE66C63E}" name="Column13363"/>
    <tableColumn id="13383" xr3:uid="{BAED010D-5573-44D7-9745-74FD0C2B5A58}" name="Column13364"/>
    <tableColumn id="13384" xr3:uid="{028EDEDD-5539-4A0E-849C-AB69CBA185C4}" name="Column13365"/>
    <tableColumn id="13385" xr3:uid="{5D640A35-CA68-4808-90E8-6EDB0AFC6BB1}" name="Column13366"/>
    <tableColumn id="13386" xr3:uid="{0421AA83-2C71-47A9-9741-C868B01680DA}" name="Column13367"/>
    <tableColumn id="13387" xr3:uid="{787B615D-2B27-44D1-9D49-D7A8895E82D6}" name="Column13368"/>
    <tableColumn id="13388" xr3:uid="{50D2D9D0-9155-4722-8B33-F42726ED2635}" name="Column13369"/>
    <tableColumn id="13389" xr3:uid="{433B231D-8803-4D2A-B973-45613D5EC07C}" name="Column13370"/>
    <tableColumn id="13390" xr3:uid="{AD2EB1E4-5DCC-4C85-9B6D-27B7CCB694A3}" name="Column13371"/>
    <tableColumn id="13391" xr3:uid="{7FB65041-4CF8-4574-BEED-1B52A778FA99}" name="Column13372"/>
    <tableColumn id="13392" xr3:uid="{505E4E1D-5FBF-4E88-91B5-F211F14DBCA9}" name="Column13373"/>
    <tableColumn id="13393" xr3:uid="{6B66D24D-C7A2-4232-AB98-5DA0C75547BB}" name="Column13374"/>
    <tableColumn id="13394" xr3:uid="{2FBB0217-AEEA-4BE9-8518-2455530255B5}" name="Column13375"/>
    <tableColumn id="13395" xr3:uid="{FC728326-B684-4E51-9EEA-9158663A5939}" name="Column13376"/>
    <tableColumn id="13396" xr3:uid="{807B3262-7FF5-4D4F-93F1-B7892DC72573}" name="Column13377"/>
    <tableColumn id="13397" xr3:uid="{4901C005-C546-4FA9-A3F8-9CCE253AFDB0}" name="Column13378"/>
    <tableColumn id="13398" xr3:uid="{F8F1FC89-45D1-4F44-A04B-F4374BBB24DA}" name="Column13379"/>
    <tableColumn id="13399" xr3:uid="{7FC9DAFE-19FE-4AD2-9F65-B4675D37CB29}" name="Column13380"/>
    <tableColumn id="13400" xr3:uid="{3CF890A4-E25E-4285-9EE3-BD2E8FBE6ADB}" name="Column13381"/>
    <tableColumn id="13401" xr3:uid="{6DE0DF90-68DD-470B-8EB3-0737ECCB8B5D}" name="Column13382"/>
    <tableColumn id="13402" xr3:uid="{80C7164E-5BA1-4D63-B73F-2222CB3EBAB8}" name="Column13383"/>
    <tableColumn id="13403" xr3:uid="{5A68E313-AB0A-43B0-9512-6A4C976C2ED9}" name="Column13384"/>
    <tableColumn id="13404" xr3:uid="{38756283-B619-4E1A-BC7A-D5D8A13864F8}" name="Column13385"/>
    <tableColumn id="13405" xr3:uid="{CFC3E57F-629F-4702-9551-7EC402497801}" name="Column13386"/>
    <tableColumn id="13406" xr3:uid="{25944E2D-2838-4412-B079-4C160216EE99}" name="Column13387"/>
    <tableColumn id="13407" xr3:uid="{5E14BD8A-92EE-48C5-9D35-67994AFD4EE0}" name="Column13388"/>
    <tableColumn id="13408" xr3:uid="{CD27684C-0520-4578-BF91-986AF5A98201}" name="Column13389"/>
    <tableColumn id="13409" xr3:uid="{8C7948F0-80A0-4C99-B43B-2C4DB5D78018}" name="Column13390"/>
    <tableColumn id="13410" xr3:uid="{5B562E22-CE66-408B-80F8-7CC6901BB5C3}" name="Column13391"/>
    <tableColumn id="13411" xr3:uid="{94E31652-BF47-4AE5-ADFD-62D4CA62A827}" name="Column13392"/>
    <tableColumn id="13412" xr3:uid="{91FE689D-E4FD-4354-BBC0-A8CB43EC0DE2}" name="Column13393"/>
    <tableColumn id="13413" xr3:uid="{845E1735-CA3B-49BC-9164-B93138A55438}" name="Column13394"/>
    <tableColumn id="13414" xr3:uid="{72677855-3537-466A-AF99-7C2007F58528}" name="Column13395"/>
    <tableColumn id="13415" xr3:uid="{AD6B33CB-765C-4E5B-9D91-9D00D25E91A7}" name="Column13396"/>
    <tableColumn id="13416" xr3:uid="{05A0EC17-EEB4-43EA-9A32-1E0DB2599838}" name="Column13397"/>
    <tableColumn id="13417" xr3:uid="{02D3D314-286A-4C65-A373-8DF3A8A37C65}" name="Column13398"/>
    <tableColumn id="13418" xr3:uid="{41D5A523-6619-434F-90C6-7449DC962564}" name="Column13399"/>
    <tableColumn id="13419" xr3:uid="{1CA9B543-A19F-4E8C-B221-BEC6AE76C54B}" name="Column13400"/>
    <tableColumn id="13420" xr3:uid="{30059D1C-8D4D-424E-876E-ADD269E95BAE}" name="Column13401"/>
    <tableColumn id="13421" xr3:uid="{57516B11-5E18-41A3-8822-A1CBCDB8E646}" name="Column13402"/>
    <tableColumn id="13422" xr3:uid="{ABC3A27C-1458-4AC6-822F-C28B015B4C93}" name="Column13403"/>
    <tableColumn id="13423" xr3:uid="{549C0FAC-1280-4D6A-A0A8-83999370E696}" name="Column13404"/>
    <tableColumn id="13424" xr3:uid="{6DCAF4A4-B40F-4FF1-807F-55C3FF263814}" name="Column13405"/>
    <tableColumn id="13425" xr3:uid="{4E5C1C73-4021-48B0-A6B7-2BEDF70CE660}" name="Column13406"/>
    <tableColumn id="13426" xr3:uid="{49F6001E-B4A3-4577-83F9-4BE6A164D366}" name="Column13407"/>
    <tableColumn id="13427" xr3:uid="{42A4A08B-AEEE-4D7E-AB0A-AE3A982A1B14}" name="Column13408"/>
    <tableColumn id="13428" xr3:uid="{4B63D42D-DE69-4EB2-BA39-6FB891425695}" name="Column13409"/>
    <tableColumn id="13429" xr3:uid="{9EBFAFAC-23D2-4D77-891F-694E3838750E}" name="Column13410"/>
    <tableColumn id="13430" xr3:uid="{C3110FCA-26DE-4A79-B066-533C99FE9EA6}" name="Column13411"/>
    <tableColumn id="13431" xr3:uid="{90A399A5-3E6B-4C54-B33F-52D6BE81A265}" name="Column13412"/>
    <tableColumn id="13432" xr3:uid="{9CFC24A9-7BAD-43DA-8431-EA8898C12E59}" name="Column13413"/>
    <tableColumn id="13433" xr3:uid="{1139A349-6830-4D36-9508-9CFB87B6EBEA}" name="Column13414"/>
    <tableColumn id="13434" xr3:uid="{BCA463D9-F14C-4A07-B009-91D7CFA784E2}" name="Column13415"/>
    <tableColumn id="13435" xr3:uid="{0B3D3545-0BF9-4948-8999-D5163C9F02C0}" name="Column13416"/>
    <tableColumn id="13436" xr3:uid="{02C10CBD-42BC-4BEE-8711-F91794956C8B}" name="Column13417"/>
    <tableColumn id="13437" xr3:uid="{1909B40B-7C00-45E4-9011-2F89FCEF8993}" name="Column13418"/>
    <tableColumn id="13438" xr3:uid="{3D5CB6A1-FB25-4BFD-8068-94026FBCD3AC}" name="Column13419"/>
    <tableColumn id="13439" xr3:uid="{545E76A5-433A-4E88-B6E3-29EE628C0C8F}" name="Column13420"/>
    <tableColumn id="13440" xr3:uid="{B01927DC-0126-430E-B0E3-5B2CBC22888F}" name="Column13421"/>
    <tableColumn id="13441" xr3:uid="{E25D8F63-4941-4F77-B1EF-CFCD5E8C448A}" name="Column13422"/>
    <tableColumn id="13442" xr3:uid="{2350C5F8-7A82-4E4C-8DC9-BD86FA0F8846}" name="Column13423"/>
    <tableColumn id="13443" xr3:uid="{DA88A11E-91DA-4A52-83ED-CCCB9AEF47E0}" name="Column13424"/>
    <tableColumn id="13444" xr3:uid="{3E07E349-7AC4-4F89-A5F8-5B56CAFA1E0F}" name="Column13425"/>
    <tableColumn id="13445" xr3:uid="{872DB8B8-21AA-402F-AF3C-CCF573EBE51C}" name="Column13426"/>
    <tableColumn id="13446" xr3:uid="{900AAF20-11A5-452C-B1A3-F54F4A1B35CC}" name="Column13427"/>
    <tableColumn id="13447" xr3:uid="{CE652F73-39D2-4672-8B49-17A1CB4B56D5}" name="Column13428"/>
    <tableColumn id="13448" xr3:uid="{DA814C39-BF5E-4E76-AD07-3E25BA7C9730}" name="Column13429"/>
    <tableColumn id="13449" xr3:uid="{425244FF-E561-4F45-BFC0-D33E74CC8D84}" name="Column13430"/>
    <tableColumn id="13450" xr3:uid="{7BCB896F-A488-481C-A13A-87808E494B77}" name="Column13431"/>
    <tableColumn id="13451" xr3:uid="{C025A14B-105A-4783-A95B-424DDD17261F}" name="Column13432"/>
    <tableColumn id="13452" xr3:uid="{942C52C8-9967-4B02-B95D-611B80D88D80}" name="Column13433"/>
    <tableColumn id="13453" xr3:uid="{220772D5-B457-4F21-8414-DFBFD99DC1A3}" name="Column13434"/>
    <tableColumn id="13454" xr3:uid="{01668193-7C0E-474E-961B-45E3B501F6E7}" name="Column13435"/>
    <tableColumn id="13455" xr3:uid="{C7F6DAB8-B547-4D06-B32B-B95BE9D75EE5}" name="Column13436"/>
    <tableColumn id="13456" xr3:uid="{E4D395A3-5B59-47B3-AD3C-5FB0779B7D6C}" name="Column13437"/>
    <tableColumn id="13457" xr3:uid="{4C2CC343-CC6E-449B-AE2C-7F01CE735853}" name="Column13438"/>
    <tableColumn id="13458" xr3:uid="{2F40FDB4-4F7D-4B42-A973-5001FED2EC29}" name="Column13439"/>
    <tableColumn id="13459" xr3:uid="{DA825433-7B5D-415F-BB71-13ADF6A34A27}" name="Column13440"/>
    <tableColumn id="13460" xr3:uid="{A6ED9C09-40C4-4E9F-9387-9670F24B1EFB}" name="Column13441"/>
    <tableColumn id="13461" xr3:uid="{8396DC52-6AA4-4AC4-A627-4BCD2103AE97}" name="Column13442"/>
    <tableColumn id="13462" xr3:uid="{F981C1B0-E146-49EC-91F6-DD7CF254A3DF}" name="Column13443"/>
    <tableColumn id="13463" xr3:uid="{AEE78087-73B4-4207-A203-7104A49522B3}" name="Column13444"/>
    <tableColumn id="13464" xr3:uid="{B23BBC14-3B49-4A5C-B773-C670111A6F9D}" name="Column13445"/>
    <tableColumn id="13465" xr3:uid="{7F907FA5-9F21-4795-93E3-D443B03EB43A}" name="Column13446"/>
    <tableColumn id="13466" xr3:uid="{B18AC3EA-A343-4947-82C9-14FAA9D6C5AC}" name="Column13447"/>
    <tableColumn id="13467" xr3:uid="{87CE4A67-E6D6-4F21-B733-34C3333F5044}" name="Column13448"/>
    <tableColumn id="13468" xr3:uid="{F38467DD-8FFF-4685-A33B-422366070741}" name="Column13449"/>
    <tableColumn id="13469" xr3:uid="{BF9C8BA3-1E7D-429E-B4D3-FDDBC5E79A36}" name="Column13450"/>
    <tableColumn id="13470" xr3:uid="{D857AAAA-E433-4876-A358-4F89017A013D}" name="Column13451"/>
    <tableColumn id="13471" xr3:uid="{B4B525F5-ABE4-4E23-96FB-80C233E00933}" name="Column13452"/>
    <tableColumn id="13472" xr3:uid="{89583408-EADD-4B4C-854C-40AFDCB787EA}" name="Column13453"/>
    <tableColumn id="13473" xr3:uid="{3BB79E1B-ACD3-49C1-BF36-8AE1ABED3ED8}" name="Column13454"/>
    <tableColumn id="13474" xr3:uid="{FF8EA55F-C9DB-4276-A8D2-D0B64396572C}" name="Column13455"/>
    <tableColumn id="13475" xr3:uid="{DE61CF44-9955-4D22-AF31-544C604078F7}" name="Column13456"/>
    <tableColumn id="13476" xr3:uid="{6FD3EE14-E1B0-494F-BD2C-796C896D131B}" name="Column13457"/>
    <tableColumn id="13477" xr3:uid="{CE29B220-94D1-4E62-9CE5-514A3E33583D}" name="Column13458"/>
    <tableColumn id="13478" xr3:uid="{080D5C4E-0F9C-4206-B096-7346C3E9D18C}" name="Column13459"/>
    <tableColumn id="13479" xr3:uid="{E575BD20-FFFE-4606-AAF5-7F993401DBAF}" name="Column13460"/>
    <tableColumn id="13480" xr3:uid="{245C4B60-3A8D-4AB1-9F2D-E47D19FF4950}" name="Column13461"/>
    <tableColumn id="13481" xr3:uid="{319931EC-199F-4CFF-B4CC-26103AFA15F0}" name="Column13462"/>
    <tableColumn id="13482" xr3:uid="{42A1C002-CD40-48D8-9B9A-8174EF937430}" name="Column13463"/>
    <tableColumn id="13483" xr3:uid="{0D8EDAB2-CB1B-4B29-AABE-9379EC1DE422}" name="Column13464"/>
    <tableColumn id="13484" xr3:uid="{65A0BD68-6EAE-4CD8-B3AA-1BB7D2226178}" name="Column13465"/>
    <tableColumn id="13485" xr3:uid="{41CABED4-D6AA-4EEB-AEC4-6013C21C4BAF}" name="Column13466"/>
    <tableColumn id="13486" xr3:uid="{BD3E7724-00C2-44FE-AE73-9E5BA494599C}" name="Column13467"/>
    <tableColumn id="13487" xr3:uid="{A70D319B-8DB1-4044-B874-21CBB78AD8BB}" name="Column13468"/>
    <tableColumn id="13488" xr3:uid="{A1AB402D-CB73-4F50-B099-9AFE2BAFFF05}" name="Column13469"/>
    <tableColumn id="13489" xr3:uid="{89FA251C-E079-44D4-B5FC-C9FAA6812D3E}" name="Column13470"/>
    <tableColumn id="13490" xr3:uid="{6F11976A-31F2-4468-8959-CE67CDD0C429}" name="Column13471"/>
    <tableColumn id="13491" xr3:uid="{5235CBAF-C100-4ABE-BC72-4F6EFC69C8A0}" name="Column13472"/>
    <tableColumn id="13492" xr3:uid="{1DF17A73-E70B-4B03-ACAD-9E0D80C6B0D4}" name="Column13473"/>
    <tableColumn id="13493" xr3:uid="{484D9968-43A6-4D41-961E-687CADD02696}" name="Column13474"/>
    <tableColumn id="13494" xr3:uid="{C20FAEDC-21DC-4C36-BDC5-3625A0690416}" name="Column13475"/>
    <tableColumn id="13495" xr3:uid="{31229A84-6062-4D46-AD4E-E7D511E77E16}" name="Column13476"/>
    <tableColumn id="13496" xr3:uid="{F13839DE-FCF6-4AB3-923E-C8FF02824E84}" name="Column13477"/>
    <tableColumn id="13497" xr3:uid="{9EE91BD2-711C-4042-8C02-E4EE07EEE2F5}" name="Column13478"/>
    <tableColumn id="13498" xr3:uid="{BF3C29CC-8A0D-42C8-9F40-C5CDE3591955}" name="Column13479"/>
    <tableColumn id="13499" xr3:uid="{7A6312A6-BA39-4D38-BB64-2043002556B9}" name="Column13480"/>
    <tableColumn id="13500" xr3:uid="{11C4B437-5FB1-4363-9D17-54F5FB228CB0}" name="Column13481"/>
    <tableColumn id="13501" xr3:uid="{EFE05161-B21B-44B3-8079-4D0D96B4892A}" name="Column13482"/>
    <tableColumn id="13502" xr3:uid="{634258DD-15D9-469D-921A-D776233DA19E}" name="Column13483"/>
    <tableColumn id="13503" xr3:uid="{0B38042E-FC60-4842-85FC-BB67FE48C3FB}" name="Column13484"/>
    <tableColumn id="13504" xr3:uid="{3BC1C9F8-20BA-48F8-B3E5-70F0F4D3003B}" name="Column13485"/>
    <tableColumn id="13505" xr3:uid="{ADDD43CE-02FA-444A-B5C1-5CE00CEFD3D5}" name="Column13486"/>
    <tableColumn id="13506" xr3:uid="{093CE746-EBF2-4CBF-8B0B-84E82443D3CD}" name="Column13487"/>
    <tableColumn id="13507" xr3:uid="{05AA189E-915A-44FC-AFA4-6EB91645D6D7}" name="Column13488"/>
    <tableColumn id="13508" xr3:uid="{E33DA1A2-BF85-45E0-85C0-040B3A0F6E3D}" name="Column13489"/>
    <tableColumn id="13509" xr3:uid="{581EF287-7B9D-404B-B984-851A62B4BF44}" name="Column13490"/>
    <tableColumn id="13510" xr3:uid="{ED1E6AC6-B5B3-489D-847B-9AC127EBB2F3}" name="Column13491"/>
    <tableColumn id="13511" xr3:uid="{6240229B-29BE-48AB-96DC-BCCE620499C5}" name="Column13492"/>
    <tableColumn id="13512" xr3:uid="{067A659C-5004-47E6-8046-62787DF86A05}" name="Column13493"/>
    <tableColumn id="13513" xr3:uid="{EE9646D8-C027-4916-9597-6046F76C491B}" name="Column13494"/>
    <tableColumn id="13514" xr3:uid="{2126B145-B3CF-43C7-85D2-54128ED7CCAF}" name="Column13495"/>
    <tableColumn id="13515" xr3:uid="{C1A43B1F-C4C3-41A1-8593-213A54E79867}" name="Column13496"/>
    <tableColumn id="13516" xr3:uid="{F9FB2392-70ED-4FB4-9E86-2A4376030A97}" name="Column13497"/>
    <tableColumn id="13517" xr3:uid="{93DC5AE9-C6BD-4072-9906-076F51306855}" name="Column13498"/>
    <tableColumn id="13518" xr3:uid="{87B900BA-9A0F-440F-8A75-17E63A771A28}" name="Column13499"/>
    <tableColumn id="13519" xr3:uid="{37A62A3D-CBA1-497A-90BA-FD5D7D7271FD}" name="Column13500"/>
    <tableColumn id="13520" xr3:uid="{46124F03-CD2E-4641-B847-A98C4C79A236}" name="Column13501"/>
    <tableColumn id="13521" xr3:uid="{98703D75-8D61-4B9D-B22D-BD1F216C2744}" name="Column13502"/>
    <tableColumn id="13522" xr3:uid="{47665E66-ABC2-4624-AC46-79136B5B3A2B}" name="Column13503"/>
    <tableColumn id="13523" xr3:uid="{4D085CA5-9AAC-4440-B3AD-1705BF229C19}" name="Column13504"/>
    <tableColumn id="13524" xr3:uid="{363BF50D-E81E-4858-9007-0BB87A8BC5F3}" name="Column13505"/>
    <tableColumn id="13525" xr3:uid="{80D7D1DD-161E-492A-B68F-5E7DFCCC6694}" name="Column13506"/>
    <tableColumn id="13526" xr3:uid="{C669B439-AC99-4405-9D57-B6046089A79D}" name="Column13507"/>
    <tableColumn id="13527" xr3:uid="{7628AAFD-7FEE-437A-BB96-3192705E9480}" name="Column13508"/>
    <tableColumn id="13528" xr3:uid="{7CD11901-289A-4CCC-B0D7-9A17034E96CB}" name="Column13509"/>
    <tableColumn id="13529" xr3:uid="{E78B1F4F-6A50-4418-9B52-AC3B7F42BB3D}" name="Column13510"/>
    <tableColumn id="13530" xr3:uid="{3135447B-2CA8-42E4-A0E2-2E9DEA9CC915}" name="Column13511"/>
    <tableColumn id="13531" xr3:uid="{B6067029-8B81-4B69-A64E-DF9F38532D6A}" name="Column13512"/>
    <tableColumn id="13532" xr3:uid="{F431FDE3-2950-4375-B00B-502C3E11C763}" name="Column13513"/>
    <tableColumn id="13533" xr3:uid="{95215D75-C832-44F6-8491-9D1F6C42875B}" name="Column13514"/>
    <tableColumn id="13534" xr3:uid="{A45C1BD6-2312-4DE2-9173-C14C37868626}" name="Column13515"/>
    <tableColumn id="13535" xr3:uid="{12BB2AFE-E51A-4584-AF12-2D95EC2A4B54}" name="Column13516"/>
    <tableColumn id="13536" xr3:uid="{A671262F-8676-4767-A081-3330F2D7CA98}" name="Column13517"/>
    <tableColumn id="13537" xr3:uid="{3716E170-29BB-45B2-B756-0E3866D076ED}" name="Column13518"/>
    <tableColumn id="13538" xr3:uid="{AFD8CC20-85DC-435C-A371-0E73993CC5FF}" name="Column13519"/>
    <tableColumn id="13539" xr3:uid="{E86D2C08-9527-423B-AD13-A977A7B4B8A7}" name="Column13520"/>
    <tableColumn id="13540" xr3:uid="{900B9006-9D2E-4198-BF1C-002FF3891302}" name="Column13521"/>
    <tableColumn id="13541" xr3:uid="{37AA155F-FF3B-435B-8FF6-D4D085BAF0D0}" name="Column13522"/>
    <tableColumn id="13542" xr3:uid="{4D1AEAE5-0A17-4875-89D4-3E90F9E4A35D}" name="Column13523"/>
    <tableColumn id="13543" xr3:uid="{279BC4F9-78AE-4B83-8156-C0B7EF53BE30}" name="Column13524"/>
    <tableColumn id="13544" xr3:uid="{12677EB7-BB1C-4768-9270-B86FC659619F}" name="Column13525"/>
    <tableColumn id="13545" xr3:uid="{011D98B7-41EB-4A9A-970E-2C4E70B4AB83}" name="Column13526"/>
    <tableColumn id="13546" xr3:uid="{A5499158-CCE8-4D3B-A261-D1A5BACCAE88}" name="Column13527"/>
    <tableColumn id="13547" xr3:uid="{DC784B47-EDDA-49B9-8E9C-0B5E4E594EDC}" name="Column13528"/>
    <tableColumn id="13548" xr3:uid="{1435ECE5-D39F-4F65-AACE-6C47887FB883}" name="Column13529"/>
    <tableColumn id="13549" xr3:uid="{F375F9DC-0734-4BB3-9658-E08979D9917B}" name="Column13530"/>
    <tableColumn id="13550" xr3:uid="{75297D4F-8360-4C75-9AC2-CFDE28DB9002}" name="Column13531"/>
    <tableColumn id="13551" xr3:uid="{A74F1519-B9F7-46BC-B829-28D58F2C684A}" name="Column13532"/>
    <tableColumn id="13552" xr3:uid="{04E13176-9430-4911-BFB8-E8D99758D59F}" name="Column13533"/>
    <tableColumn id="13553" xr3:uid="{B790631F-FE3B-4249-89AC-1DE62F092797}" name="Column13534"/>
    <tableColumn id="13554" xr3:uid="{E6FD2A11-E003-45D3-95DE-374360DA2AF5}" name="Column13535"/>
    <tableColumn id="13555" xr3:uid="{5F4989A7-772E-4F61-BE68-8A430215A465}" name="Column13536"/>
    <tableColumn id="13556" xr3:uid="{0EF1EF7C-0892-49ED-A0F6-4FE4ACF10351}" name="Column13537"/>
    <tableColumn id="13557" xr3:uid="{0FA7DE6D-01EB-4BFC-BF04-F488E434EC6C}" name="Column13538"/>
    <tableColumn id="13558" xr3:uid="{F42F590A-FEA1-4FE8-ABBB-BF740D1559B2}" name="Column13539"/>
    <tableColumn id="13559" xr3:uid="{620C3812-8F6D-4956-8C6D-256EA5A6F8A5}" name="Column13540"/>
    <tableColumn id="13560" xr3:uid="{149F9C44-0836-4412-9C0E-79B0F4632591}" name="Column13541"/>
    <tableColumn id="13561" xr3:uid="{2F55008C-D46A-4E3E-8E23-FC50CD13A6C9}" name="Column13542"/>
    <tableColumn id="13562" xr3:uid="{6014A25C-2CE6-43AF-9938-9AFCB0BA8922}" name="Column13543"/>
    <tableColumn id="13563" xr3:uid="{A4F81B2C-E522-4EE9-BC82-4D8A79C70819}" name="Column13544"/>
    <tableColumn id="13564" xr3:uid="{ADBC8BE0-ACAA-41F7-BF7F-7F73A6E1B93B}" name="Column13545"/>
    <tableColumn id="13565" xr3:uid="{512CB414-D592-4656-9239-C2E80D443D93}" name="Column13546"/>
    <tableColumn id="13566" xr3:uid="{87627E10-6A52-42B8-9B71-B4381C042634}" name="Column13547"/>
    <tableColumn id="13567" xr3:uid="{8A0A8015-F54B-42CE-954F-0A585AE7B600}" name="Column13548"/>
    <tableColumn id="13568" xr3:uid="{3B4BD582-65E6-4F74-AB16-C6A960573E99}" name="Column13549"/>
    <tableColumn id="13569" xr3:uid="{9DB59EDA-AAA8-45B6-8874-99A001E03D29}" name="Column13550"/>
    <tableColumn id="13570" xr3:uid="{617971C0-732F-412E-9E34-8D64280D760B}" name="Column13551"/>
    <tableColumn id="13571" xr3:uid="{AB726A80-4BCA-450A-8A9F-3E893B4ACDB6}" name="Column13552"/>
    <tableColumn id="13572" xr3:uid="{86193980-BF8A-4E45-A084-9B079827B3F7}" name="Column13553"/>
    <tableColumn id="13573" xr3:uid="{4AA39DE4-5B4E-4DE2-88B9-D09BE47ACB16}" name="Column13554"/>
    <tableColumn id="13574" xr3:uid="{1572E984-A66B-4577-A615-A8667DF4E5D0}" name="Column13555"/>
    <tableColumn id="13575" xr3:uid="{A6E9EF80-A418-49B8-8424-1D7A6D88A61C}" name="Column13556"/>
    <tableColumn id="13576" xr3:uid="{CBD16904-2AE7-401B-9067-84DBDC482FEB}" name="Column13557"/>
    <tableColumn id="13577" xr3:uid="{69DB2D33-40A8-46CF-A660-992BFA7E7746}" name="Column13558"/>
    <tableColumn id="13578" xr3:uid="{00EB446F-66B9-48F0-B1C0-FCCAF29F3F68}" name="Column13559"/>
    <tableColumn id="13579" xr3:uid="{5695207F-F1DE-4460-BB0A-35634B0CD2E3}" name="Column13560"/>
    <tableColumn id="13580" xr3:uid="{9025D497-2DD5-4A89-8E6C-4B00A86A65AE}" name="Column13561"/>
    <tableColumn id="13581" xr3:uid="{E82CD558-CF7F-407B-B5F7-931D333F9859}" name="Column13562"/>
    <tableColumn id="13582" xr3:uid="{BE0938EF-3708-48B0-95AB-CBC5A170C564}" name="Column13563"/>
    <tableColumn id="13583" xr3:uid="{A2638E59-D511-4FB9-A93B-3746D22D1A29}" name="Column13564"/>
    <tableColumn id="13584" xr3:uid="{AB939A1D-6DD9-47FD-818E-31F7B51D5E94}" name="Column13565"/>
    <tableColumn id="13585" xr3:uid="{B470C05F-D013-40F8-A534-45D42E75FBE8}" name="Column13566"/>
    <tableColumn id="13586" xr3:uid="{B5753726-8442-48DE-AEDF-4ED4CEE51646}" name="Column13567"/>
    <tableColumn id="13587" xr3:uid="{266272C3-867A-437D-B16B-E3DF36F07C8B}" name="Column13568"/>
    <tableColumn id="13588" xr3:uid="{A3D82F1B-04E6-4B2C-BA7E-B2F8BF162608}" name="Column13569"/>
    <tableColumn id="13589" xr3:uid="{8BE30741-2ECC-43A0-B936-3F5C619E67E5}" name="Column13570"/>
    <tableColumn id="13590" xr3:uid="{21C40053-8631-40F9-A4E5-C4912EAA248D}" name="Column13571"/>
    <tableColumn id="13591" xr3:uid="{E9FFE488-5B23-442E-85B7-E0EAC7798670}" name="Column13572"/>
    <tableColumn id="13592" xr3:uid="{20D57133-376F-4687-9229-98BD42292DAD}" name="Column13573"/>
    <tableColumn id="13593" xr3:uid="{3FF84760-1003-44C8-BBFB-2032A1FF1D77}" name="Column13574"/>
    <tableColumn id="13594" xr3:uid="{B2B5BB16-9A8C-4188-9EAC-21954B3F7BB8}" name="Column13575"/>
    <tableColumn id="13595" xr3:uid="{001E53DA-0057-4948-95D0-4833B3BE2C57}" name="Column13576"/>
    <tableColumn id="13596" xr3:uid="{33668D58-ADA4-4E32-ADFB-70DD5CC0095C}" name="Column13577"/>
    <tableColumn id="13597" xr3:uid="{775107A2-D721-4D66-8076-51DB20B3BB9D}" name="Column13578"/>
    <tableColumn id="13598" xr3:uid="{AEE2C06D-F434-463B-8A03-62C6AE75B08E}" name="Column13579"/>
    <tableColumn id="13599" xr3:uid="{299EDFE8-0989-49A8-8FEE-B71DE6D441E3}" name="Column13580"/>
    <tableColumn id="13600" xr3:uid="{40D31378-2031-41CD-86CA-6ECCFA50D15A}" name="Column13581"/>
    <tableColumn id="13601" xr3:uid="{EE7134A7-47C5-4842-AAEE-5E5D2BE7982B}" name="Column13582"/>
    <tableColumn id="13602" xr3:uid="{C212EB4E-E531-4AA2-BEC3-DA830DC9C634}" name="Column13583"/>
    <tableColumn id="13603" xr3:uid="{7E3C5529-90A0-4BD8-9487-D0CA0CA6744D}" name="Column13584"/>
    <tableColumn id="13604" xr3:uid="{FC4026A0-DF2C-4C19-B1AD-13D8A3F97E0D}" name="Column13585"/>
    <tableColumn id="13605" xr3:uid="{80949BA8-843A-4E89-B21D-82DEADCE2F1C}" name="Column13586"/>
    <tableColumn id="13606" xr3:uid="{DCEC80E3-E031-4174-89E3-9E2EB72EEAF7}" name="Column13587"/>
    <tableColumn id="13607" xr3:uid="{24860D81-1A05-4A38-8BDD-EF55A91C046E}" name="Column13588"/>
    <tableColumn id="13608" xr3:uid="{2E3A830A-49FE-4CAA-8E37-D8E8B6784FEC}" name="Column13589"/>
    <tableColumn id="13609" xr3:uid="{D0BEF476-F67C-429E-AD3E-4D474309B9B3}" name="Column13590"/>
    <tableColumn id="13610" xr3:uid="{1BF96962-CF58-4B1C-803D-2132A00FE3D1}" name="Column13591"/>
    <tableColumn id="13611" xr3:uid="{02240040-05BE-4FAF-A819-7CA5A1CB6820}" name="Column13592"/>
    <tableColumn id="13612" xr3:uid="{F494D2C4-4AAB-460C-AA92-F56F8A9155ED}" name="Column13593"/>
    <tableColumn id="13613" xr3:uid="{DA400F6B-1A00-42BD-AE2D-F9CCE29C319E}" name="Column13594"/>
    <tableColumn id="13614" xr3:uid="{5BA8B4C2-72F4-4650-8832-3C85BA9CB8DE}" name="Column13595"/>
    <tableColumn id="13615" xr3:uid="{C554E56D-EB11-476D-B672-ACEEE7FB1FA5}" name="Column13596"/>
    <tableColumn id="13616" xr3:uid="{3C77F215-8F8C-41CD-A1B0-127D4236E749}" name="Column13597"/>
    <tableColumn id="13617" xr3:uid="{838CB7E9-25D0-4454-854E-D84EC17A27F2}" name="Column13598"/>
    <tableColumn id="13618" xr3:uid="{1C1757C9-BA9E-4E5C-92D9-742226AF8F7F}" name="Column13599"/>
    <tableColumn id="13619" xr3:uid="{332BF352-E7F0-494D-A593-3E140723298D}" name="Column13600"/>
    <tableColumn id="13620" xr3:uid="{73F7E8FE-6AF7-4919-8E03-EF4DB7AC0B59}" name="Column13601"/>
    <tableColumn id="13621" xr3:uid="{39B0C7A4-1898-481C-B157-BCA00F96851D}" name="Column13602"/>
    <tableColumn id="13622" xr3:uid="{9FC8A17B-5271-4FF9-B515-2FA56F0732C1}" name="Column13603"/>
    <tableColumn id="13623" xr3:uid="{E9ED90DA-424C-4B15-8CED-C19A7B5D3F0C}" name="Column13604"/>
    <tableColumn id="13624" xr3:uid="{D71481CD-A9C7-4728-B9AE-5F69AA83DCEC}" name="Column13605"/>
    <tableColumn id="13625" xr3:uid="{8C5EF62A-9B4D-424E-BCEA-CE4D7DE3B47C}" name="Column13606"/>
    <tableColumn id="13626" xr3:uid="{72AC80BB-3E34-48F5-814A-B5EE60960ADD}" name="Column13607"/>
    <tableColumn id="13627" xr3:uid="{25E5D40D-6DF8-40B6-952F-B782391C84EB}" name="Column13608"/>
    <tableColumn id="13628" xr3:uid="{6E0F91EC-7FEA-4938-BEE9-59209D55DBAB}" name="Column13609"/>
    <tableColumn id="13629" xr3:uid="{053D84D4-AD49-449D-AFAA-9A53E1B6BEB0}" name="Column13610"/>
    <tableColumn id="13630" xr3:uid="{EF4879F1-0982-454D-B9DA-DFABBBA2F7B9}" name="Column13611"/>
    <tableColumn id="13631" xr3:uid="{7ECF6A74-EB39-4C1F-8C54-C6E446C9582C}" name="Column13612"/>
    <tableColumn id="13632" xr3:uid="{9332F832-9BAC-4938-99E0-F1834DEBF709}" name="Column13613"/>
    <tableColumn id="13633" xr3:uid="{E12E454B-BCAD-4DE2-AC81-AA45D585FD72}" name="Column13614"/>
    <tableColumn id="13634" xr3:uid="{725C4B21-CFCA-492D-BAC3-16DB7957ED5A}" name="Column13615"/>
    <tableColumn id="13635" xr3:uid="{07A11400-0079-410B-ACC3-C5974AAD7948}" name="Column13616"/>
    <tableColumn id="13636" xr3:uid="{69043C8E-C031-492C-B8B1-B027E5F29ECE}" name="Column13617"/>
    <tableColumn id="13637" xr3:uid="{236C372A-6D4A-41FA-ABE4-F94D8EBD56EC}" name="Column13618"/>
    <tableColumn id="13638" xr3:uid="{51238C60-55D9-48E4-A84D-6BCA64B3AE7C}" name="Column13619"/>
    <tableColumn id="13639" xr3:uid="{7CE7F569-FEF9-4C49-B68D-478D64092D0D}" name="Column13620"/>
    <tableColumn id="13640" xr3:uid="{0B4092CD-194A-46B1-B92A-173E0A60EACF}" name="Column13621"/>
    <tableColumn id="13641" xr3:uid="{839EA7E0-8F7B-4FD7-BF34-5EE064FCEEEE}" name="Column13622"/>
    <tableColumn id="13642" xr3:uid="{244B0877-6F2A-418A-ACC5-9989B183E867}" name="Column13623"/>
    <tableColumn id="13643" xr3:uid="{1382F146-C09D-46BE-A953-29B166CADC9C}" name="Column13624"/>
    <tableColumn id="13644" xr3:uid="{68A8A36A-9B1E-4368-9F3F-4543364860B2}" name="Column13625"/>
    <tableColumn id="13645" xr3:uid="{CEDC520F-5543-4C1E-A3AE-F2BE72F1C22B}" name="Column13626"/>
    <tableColumn id="13646" xr3:uid="{69FB12C5-32ED-4207-AB2C-644E764FEF9B}" name="Column13627"/>
    <tableColumn id="13647" xr3:uid="{2106517B-1DD1-44C9-8F14-A9F9433F83B6}" name="Column13628"/>
    <tableColumn id="13648" xr3:uid="{2D5183C4-53B6-43D7-8106-1A76DFE9C418}" name="Column13629"/>
    <tableColumn id="13649" xr3:uid="{28F97D21-1F0A-4FD7-BBEE-24687128944E}" name="Column13630"/>
    <tableColumn id="13650" xr3:uid="{46E30A56-06CC-4271-9D6E-2762FA3A54A1}" name="Column13631"/>
    <tableColumn id="13651" xr3:uid="{A9CB5779-89AE-4AA3-9BDD-C75B0355BCA6}" name="Column13632"/>
    <tableColumn id="13652" xr3:uid="{BD5A5D54-F817-42F3-9B6D-95CE0165497D}" name="Column13633"/>
    <tableColumn id="13653" xr3:uid="{244A49E9-DE0A-4C13-9712-28EE5E4B52A2}" name="Column13634"/>
    <tableColumn id="13654" xr3:uid="{3D0D7894-6195-46CA-95DF-F35855EC14CB}" name="Column13635"/>
    <tableColumn id="13655" xr3:uid="{711F5FDE-E8B9-4CC7-BFFB-585D34C8D70E}" name="Column13636"/>
    <tableColumn id="13656" xr3:uid="{FFA8D763-7FB3-4B53-85B4-EBE4766BEAEB}" name="Column13637"/>
    <tableColumn id="13657" xr3:uid="{5588ABF3-590D-4875-A9A7-3EFD5927EDB5}" name="Column13638"/>
    <tableColumn id="13658" xr3:uid="{223BAA1B-7DB8-488E-964D-9A4010ACBF68}" name="Column13639"/>
    <tableColumn id="13659" xr3:uid="{2DA6884E-A5E0-4A9A-AD3F-C8DF2C838BC9}" name="Column13640"/>
    <tableColumn id="13660" xr3:uid="{96248918-AD18-4C5D-AB87-ECC3556D26A5}" name="Column13641"/>
    <tableColumn id="13661" xr3:uid="{0F66ECC6-944D-4144-9E39-BE8745EE4923}" name="Column13642"/>
    <tableColumn id="13662" xr3:uid="{0EAEE100-FE68-4A9A-B83B-D3DE0D132349}" name="Column13643"/>
    <tableColumn id="13663" xr3:uid="{8FD2E8A9-B8F6-4409-9700-D4B45930FFF0}" name="Column13644"/>
    <tableColumn id="13664" xr3:uid="{598FF7BF-97F5-4E8C-B922-4714EC285A71}" name="Column13645"/>
    <tableColumn id="13665" xr3:uid="{274630DD-63C6-4126-A2E9-EC53258185B7}" name="Column13646"/>
    <tableColumn id="13666" xr3:uid="{57569B84-EF9E-4A4E-84F2-98899586B934}" name="Column13647"/>
    <tableColumn id="13667" xr3:uid="{B52462F7-D08C-46FE-8859-81F35E810C09}" name="Column13648"/>
    <tableColumn id="13668" xr3:uid="{3421A885-4DB4-4231-8AF0-4C42A1DD0CA2}" name="Column13649"/>
    <tableColumn id="13669" xr3:uid="{0823EB8A-1C3E-4B37-84F9-025395D579A4}" name="Column13650"/>
    <tableColumn id="13670" xr3:uid="{8C04E8B9-CC8C-443D-A3E7-E985BD92EE9D}" name="Column13651"/>
    <tableColumn id="13671" xr3:uid="{46972EDF-21AD-4402-8082-27E5A993B576}" name="Column13652"/>
    <tableColumn id="13672" xr3:uid="{E9661C1C-6162-4B53-9996-D0590F0AD705}" name="Column13653"/>
    <tableColumn id="13673" xr3:uid="{4C90D08A-08BD-40CB-8523-3FB51AEDE335}" name="Column13654"/>
    <tableColumn id="13674" xr3:uid="{B0293B5C-75E6-4D9B-AD84-6B1918E0303C}" name="Column13655"/>
    <tableColumn id="13675" xr3:uid="{5463FC00-828E-4E15-975F-6AAF0726376D}" name="Column13656"/>
    <tableColumn id="13676" xr3:uid="{13CB4FDA-9010-46A5-9E3F-7581057F6675}" name="Column13657"/>
    <tableColumn id="13677" xr3:uid="{2FAAAED5-A9D6-48D1-B349-1282DE35B6CD}" name="Column13658"/>
    <tableColumn id="13678" xr3:uid="{9AAE4A3D-964C-4493-905F-55B8321AE27D}" name="Column13659"/>
    <tableColumn id="13679" xr3:uid="{0E343535-F8A3-4AE4-95D3-78DFD6BBA94E}" name="Column13660"/>
    <tableColumn id="13680" xr3:uid="{02D8EE7B-4F75-4759-A27F-F02DFDED82D1}" name="Column13661"/>
    <tableColumn id="13681" xr3:uid="{6012C439-B42D-4C04-AFA4-33DE5600DC0C}" name="Column13662"/>
    <tableColumn id="13682" xr3:uid="{30595748-8034-4F71-9E33-E3B162F62857}" name="Column13663"/>
    <tableColumn id="13683" xr3:uid="{1E307B71-FC11-420E-A257-3DAB61E6DA4D}" name="Column13664"/>
    <tableColumn id="13684" xr3:uid="{037BD06B-07AA-4A64-8DE2-B774A7F79BD1}" name="Column13665"/>
    <tableColumn id="13685" xr3:uid="{80BF9B5B-FCE4-41B2-8D67-EFFAB8C89374}" name="Column13666"/>
    <tableColumn id="13686" xr3:uid="{122D2A4F-0516-4553-86EB-5C91A935EF0A}" name="Column13667"/>
    <tableColumn id="13687" xr3:uid="{F72E6F56-6733-4617-8A98-FB2A823CE7F9}" name="Column13668"/>
    <tableColumn id="13688" xr3:uid="{8415D224-624A-469D-826D-0DF8107BFF6B}" name="Column13669"/>
    <tableColumn id="13689" xr3:uid="{5DD9144E-6734-4653-8750-86FA0F4ED346}" name="Column13670"/>
    <tableColumn id="13690" xr3:uid="{82873B3F-1AF0-440E-B231-A937AB527085}" name="Column13671"/>
    <tableColumn id="13691" xr3:uid="{B5C0E18C-A7EB-480E-ACCD-A17D305388BC}" name="Column13672"/>
    <tableColumn id="13692" xr3:uid="{20CA81E8-A4EB-4D8C-A07B-D0E367355D3F}" name="Column13673"/>
    <tableColumn id="13693" xr3:uid="{C6145AE3-A807-4BAB-8FD7-9DA8AF785520}" name="Column13674"/>
    <tableColumn id="13694" xr3:uid="{BD4D90AF-EF4C-4E23-80F6-FA688CE54569}" name="Column13675"/>
    <tableColumn id="13695" xr3:uid="{32513F69-C33E-43AA-9862-8887D602979B}" name="Column13676"/>
    <tableColumn id="13696" xr3:uid="{B4D6D312-F64A-45FE-84FB-C8727BA394B1}" name="Column13677"/>
    <tableColumn id="13697" xr3:uid="{A48B0C21-5819-4710-BB66-32F6706C8A10}" name="Column13678"/>
    <tableColumn id="13698" xr3:uid="{228BCF5C-8C72-4DFD-8E75-B131D5549753}" name="Column13679"/>
    <tableColumn id="13699" xr3:uid="{D17AF544-5BE8-4524-8122-A044622AC7A6}" name="Column13680"/>
    <tableColumn id="13700" xr3:uid="{6B784C2B-5D41-44C8-AA8C-9B8C68D73909}" name="Column13681"/>
    <tableColumn id="13701" xr3:uid="{AC7730E0-58C5-437A-AE75-826EB9B1449A}" name="Column13682"/>
    <tableColumn id="13702" xr3:uid="{9B144E0F-74CD-4B65-840B-4E976268DB01}" name="Column13683"/>
    <tableColumn id="13703" xr3:uid="{6810BC0B-787B-455F-9E2D-B0044D1B725B}" name="Column13684"/>
    <tableColumn id="13704" xr3:uid="{10CEC52A-9E11-46CA-948E-F711EC01A1F8}" name="Column13685"/>
    <tableColumn id="13705" xr3:uid="{F1ABB9DE-D9BF-4A87-B565-C6B7D997FE5C}" name="Column13686"/>
    <tableColumn id="13706" xr3:uid="{DF62459F-AE0C-4427-8202-4CAC2B0E8528}" name="Column13687"/>
    <tableColumn id="13707" xr3:uid="{7426E9C5-EF9A-4565-B7EC-888CCC64994A}" name="Column13688"/>
    <tableColumn id="13708" xr3:uid="{59332338-0481-4AA3-9DDB-033FEFC62B1A}" name="Column13689"/>
    <tableColumn id="13709" xr3:uid="{F77B5F58-94FC-458F-A2C7-725EE5D76622}" name="Column13690"/>
    <tableColumn id="13710" xr3:uid="{ED0256D6-A5F7-4009-8CD8-C52EE2C68B67}" name="Column13691"/>
    <tableColumn id="13711" xr3:uid="{7C8766F0-8075-4D84-8813-16C68D38F5A0}" name="Column13692"/>
    <tableColumn id="13712" xr3:uid="{51993FCB-8A02-4C4F-9163-2612E6D99CB2}" name="Column13693"/>
    <tableColumn id="13713" xr3:uid="{3B645ABA-C675-4CF2-ADA3-8E7FCF838B00}" name="Column13694"/>
    <tableColumn id="13714" xr3:uid="{FC77FCB4-5786-4D83-BE85-A08283AEC891}" name="Column13695"/>
    <tableColumn id="13715" xr3:uid="{1196F71F-455E-4CBE-BE5E-6D1F9436FE68}" name="Column13696"/>
    <tableColumn id="13716" xr3:uid="{FD8475F1-3E2D-400E-B306-FA9A72F265E7}" name="Column13697"/>
    <tableColumn id="13717" xr3:uid="{7B1E9670-1B2C-493F-9F15-7285269FAB47}" name="Column13698"/>
    <tableColumn id="13718" xr3:uid="{812D86B8-A28E-4ACC-9CCA-13992BD0ABB5}" name="Column13699"/>
    <tableColumn id="13719" xr3:uid="{A78C1C3E-AAC5-45DD-A56C-40710A737344}" name="Column13700"/>
    <tableColumn id="13720" xr3:uid="{19F84B24-FDD0-424A-B3C7-68087B859CE4}" name="Column13701"/>
    <tableColumn id="13721" xr3:uid="{2BC0955A-E72F-46FA-86D5-D08A60C5BE4E}" name="Column13702"/>
    <tableColumn id="13722" xr3:uid="{A0D5A1C3-D095-4D6F-848F-607B1F369411}" name="Column13703"/>
    <tableColumn id="13723" xr3:uid="{913D3003-366B-48A8-AD3A-9D8F12B8F848}" name="Column13704"/>
    <tableColumn id="13724" xr3:uid="{910D225E-2D5C-466B-974C-D8A6328D6BB5}" name="Column13705"/>
    <tableColumn id="13725" xr3:uid="{944DB637-149C-4912-AAF3-2C721D06848E}" name="Column13706"/>
    <tableColumn id="13726" xr3:uid="{42FF26A1-0EF1-403C-9BBA-498BA37172D6}" name="Column13707"/>
    <tableColumn id="13727" xr3:uid="{C2DC7A0F-015B-4BC9-8EA1-AC2D3213963E}" name="Column13708"/>
    <tableColumn id="13728" xr3:uid="{64FE60CB-FDA8-40EF-A306-615D7E5F1012}" name="Column13709"/>
    <tableColumn id="13729" xr3:uid="{F0D33F97-D1B8-4851-AC40-BF6A7D208779}" name="Column13710"/>
    <tableColumn id="13730" xr3:uid="{FFC0B977-F544-48AF-BC1B-A7AFB26030AB}" name="Column13711"/>
    <tableColumn id="13731" xr3:uid="{9D7D1D11-7622-42C7-9284-30F2F2DAFFC2}" name="Column13712"/>
    <tableColumn id="13732" xr3:uid="{D574DB4A-C2C4-4080-A45C-510215FB2207}" name="Column13713"/>
    <tableColumn id="13733" xr3:uid="{998CE370-E0D4-406F-99A2-E5478A7F6D91}" name="Column13714"/>
    <tableColumn id="13734" xr3:uid="{8EB8A5AA-7F95-4386-9FAC-3F39EA296757}" name="Column13715"/>
    <tableColumn id="13735" xr3:uid="{202039F9-D81E-4D68-8DE0-6AAF1525B11C}" name="Column13716"/>
    <tableColumn id="13736" xr3:uid="{A775D5A0-2F57-4714-BB8C-BFBF48B3C160}" name="Column13717"/>
    <tableColumn id="13737" xr3:uid="{41AF06C0-A013-46B8-A625-42DEAE65F12F}" name="Column13718"/>
    <tableColumn id="13738" xr3:uid="{9DB3B04C-F7FD-47C8-95C3-19771821FB68}" name="Column13719"/>
    <tableColumn id="13739" xr3:uid="{26DB90C9-57FA-42B0-8C43-2C86E7C81842}" name="Column13720"/>
    <tableColumn id="13740" xr3:uid="{E7D8D123-1F30-4933-B490-2EB3F6B4731B}" name="Column13721"/>
    <tableColumn id="13741" xr3:uid="{65D2BA82-825C-471B-8F67-A5A98FB3E7DB}" name="Column13722"/>
    <tableColumn id="13742" xr3:uid="{9A88D447-481D-4ABF-86E6-21CFEEE8BB0B}" name="Column13723"/>
    <tableColumn id="13743" xr3:uid="{6533A6E1-437D-4F07-B835-B4EE26393BAD}" name="Column13724"/>
    <tableColumn id="13744" xr3:uid="{A91EDAC9-9A7D-42AE-BC98-0C290B7F5BA7}" name="Column13725"/>
    <tableColumn id="13745" xr3:uid="{AA116E6B-0E26-4FE5-AF38-68321CF4B54A}" name="Column13726"/>
    <tableColumn id="13746" xr3:uid="{37BFB7CE-ABC1-4D69-AED9-3F28EDC51820}" name="Column13727"/>
    <tableColumn id="13747" xr3:uid="{03CA8F9B-38BA-4EC9-8FC4-B5D0259C02A5}" name="Column13728"/>
    <tableColumn id="13748" xr3:uid="{5F043AED-37CB-4660-80B1-30C49E1DF1A7}" name="Column13729"/>
    <tableColumn id="13749" xr3:uid="{788E8EA3-E674-4EB7-9A24-91C6E51ABA78}" name="Column13730"/>
    <tableColumn id="13750" xr3:uid="{603A2C95-E9F8-4520-BDB5-DB63A0774179}" name="Column13731"/>
    <tableColumn id="13751" xr3:uid="{225C2E32-7661-42A9-9470-71DAF43149C8}" name="Column13732"/>
    <tableColumn id="13752" xr3:uid="{E95CFE7E-DD65-4DF3-A8B2-5EA8C26A69D5}" name="Column13733"/>
    <tableColumn id="13753" xr3:uid="{E0622BFD-396D-4514-8F18-D3FFC10E70BC}" name="Column13734"/>
    <tableColumn id="13754" xr3:uid="{3D1D2ED8-14D4-4F44-84F9-3F2C14C19943}" name="Column13735"/>
    <tableColumn id="13755" xr3:uid="{F982007F-179A-4BB4-8CD3-0FB1B8B62D2C}" name="Column13736"/>
    <tableColumn id="13756" xr3:uid="{1EBBC4F2-37C9-4DAC-B3CB-BD07805EBF16}" name="Column13737"/>
    <tableColumn id="13757" xr3:uid="{2F026359-DCB4-4115-85C6-0A549810AB97}" name="Column13738"/>
    <tableColumn id="13758" xr3:uid="{F8569E4F-3BD5-42A3-9EC7-C6DFCBE9D4F6}" name="Column13739"/>
    <tableColumn id="13759" xr3:uid="{0FB15036-89D5-4663-9640-F24751C3FA47}" name="Column13740"/>
    <tableColumn id="13760" xr3:uid="{DF359DFC-A5EE-4355-8D49-C3D984DB4D22}" name="Column13741"/>
    <tableColumn id="13761" xr3:uid="{EAE94359-8476-4E74-B8B4-FEE339744B8D}" name="Column13742"/>
    <tableColumn id="13762" xr3:uid="{6B0030AC-A579-4F4A-88B1-951E99166009}" name="Column13743"/>
    <tableColumn id="13763" xr3:uid="{D546486E-0C27-4A4B-8233-088C572BD20A}" name="Column13744"/>
    <tableColumn id="13764" xr3:uid="{7469E799-1008-4E46-AD52-0A8A119921EE}" name="Column13745"/>
    <tableColumn id="13765" xr3:uid="{43B51857-BADC-4A5C-BE43-CD9C8F51BF17}" name="Column13746"/>
    <tableColumn id="13766" xr3:uid="{4B4463BB-9FD8-48E5-A06B-1FD8EC1ACAD8}" name="Column13747"/>
    <tableColumn id="13767" xr3:uid="{2846D483-92AF-4726-BFA7-433635323805}" name="Column13748"/>
    <tableColumn id="13768" xr3:uid="{BB541C7F-5094-4782-861A-D82A2F6CC218}" name="Column13749"/>
    <tableColumn id="13769" xr3:uid="{8E1FB8C0-AB8A-4B04-9027-94607F651CAA}" name="Column13750"/>
    <tableColumn id="13770" xr3:uid="{5C667791-62CD-4C78-B327-333E989E4A14}" name="Column13751"/>
    <tableColumn id="13771" xr3:uid="{63A3B351-5988-4E7E-BA6A-C359B14E3B7A}" name="Column13752"/>
    <tableColumn id="13772" xr3:uid="{56380B5B-43CE-42C8-BA42-D35C99CEC13E}" name="Column13753"/>
    <tableColumn id="13773" xr3:uid="{76F777DC-30BD-4727-A230-13783AEB2E9E}" name="Column13754"/>
    <tableColumn id="13774" xr3:uid="{586DDA4A-70BF-451A-8930-31602D2889D2}" name="Column13755"/>
    <tableColumn id="13775" xr3:uid="{1D5195AA-61BC-45F3-A791-197027B90B28}" name="Column13756"/>
    <tableColumn id="13776" xr3:uid="{315467D5-2EDC-4B7B-AC16-6EE8FA2855C6}" name="Column13757"/>
    <tableColumn id="13777" xr3:uid="{F13CA027-F5AE-4D8A-8138-93EF674209E8}" name="Column13758"/>
    <tableColumn id="13778" xr3:uid="{BEFD5A44-946C-4700-A153-ED6FB9319A9C}" name="Column13759"/>
    <tableColumn id="13779" xr3:uid="{15913C2A-B673-41D0-A1AE-D7188F9FD6C0}" name="Column13760"/>
    <tableColumn id="13780" xr3:uid="{22D0F912-454A-4737-ADBE-7E2B47D263F1}" name="Column13761"/>
    <tableColumn id="13781" xr3:uid="{1EF10F28-ABD6-44CA-9460-396EFA02051E}" name="Column13762"/>
    <tableColumn id="13782" xr3:uid="{F0E31DFA-C98C-4FEC-BF85-4A7A842C1B86}" name="Column13763"/>
    <tableColumn id="13783" xr3:uid="{B8082A04-613E-490F-A037-E73B8DBB11C6}" name="Column13764"/>
    <tableColumn id="13784" xr3:uid="{624A2603-079D-4665-A586-BBAC57828D5F}" name="Column13765"/>
    <tableColumn id="13785" xr3:uid="{CD8F8ED5-70FB-4357-A18E-C927351DE50C}" name="Column13766"/>
    <tableColumn id="13786" xr3:uid="{4C98B446-CD4D-4625-9D36-3F3AE94D1A93}" name="Column13767"/>
    <tableColumn id="13787" xr3:uid="{24AB31DD-1B29-40AD-871A-75305231BF00}" name="Column13768"/>
    <tableColumn id="13788" xr3:uid="{A0174DF6-2912-4A1A-8835-21EB661B0CD7}" name="Column13769"/>
    <tableColumn id="13789" xr3:uid="{2C05AAF8-C326-48B2-B216-BAD69060283A}" name="Column13770"/>
    <tableColumn id="13790" xr3:uid="{EC0A8DF1-DD61-4DFD-8651-075A1F5BEA43}" name="Column13771"/>
    <tableColumn id="13791" xr3:uid="{595246FF-0DD0-4772-A384-E4E9E9F6B263}" name="Column13772"/>
    <tableColumn id="13792" xr3:uid="{F300706E-31C0-48CA-98AD-0EE1061C71F0}" name="Column13773"/>
    <tableColumn id="13793" xr3:uid="{DF76F4DE-BEF1-495C-A63B-F8B6D81B5256}" name="Column13774"/>
    <tableColumn id="13794" xr3:uid="{BB086260-3DA2-43F5-98A4-3E7643B5D229}" name="Column13775"/>
    <tableColumn id="13795" xr3:uid="{EE4CDE65-FD79-4B38-BC26-45EDF9F716CC}" name="Column13776"/>
    <tableColumn id="13796" xr3:uid="{4E883493-C2C9-41AF-94CB-BA55EE6777D1}" name="Column13777"/>
    <tableColumn id="13797" xr3:uid="{FD9C662F-1CF2-4F20-BCA1-E8CD4D0CDCE3}" name="Column13778"/>
    <tableColumn id="13798" xr3:uid="{07DB4A07-EFB3-4E32-96D5-DDC7DB76A755}" name="Column13779"/>
    <tableColumn id="13799" xr3:uid="{56DDEC08-750C-40BC-85FA-0477A3CA2642}" name="Column13780"/>
    <tableColumn id="13800" xr3:uid="{B4566AB5-AFCD-4CCC-B714-3F17B51A1E73}" name="Column13781"/>
    <tableColumn id="13801" xr3:uid="{3A60DA83-E940-45E5-9CD6-5B659B995734}" name="Column13782"/>
    <tableColumn id="13802" xr3:uid="{E3B3F95B-9EB2-4607-95E0-446BC777A655}" name="Column13783"/>
    <tableColumn id="13803" xr3:uid="{2F203135-503B-4509-B725-D6B15CEB8F65}" name="Column13784"/>
    <tableColumn id="13804" xr3:uid="{12693717-4EE6-44DA-9581-CDA8C4B8D338}" name="Column13785"/>
    <tableColumn id="13805" xr3:uid="{6CD52ED5-AB4E-4BC6-AF07-80C208813B78}" name="Column13786"/>
    <tableColumn id="13806" xr3:uid="{C7F5CF54-4A5D-42CB-B922-288BA2421FD2}" name="Column13787"/>
    <tableColumn id="13807" xr3:uid="{D20A1527-E24E-4C22-AEC3-558EFC0EA726}" name="Column13788"/>
    <tableColumn id="13808" xr3:uid="{BC6669E6-EFDF-4C76-B746-6A35CCD4DB18}" name="Column13789"/>
    <tableColumn id="13809" xr3:uid="{5B6F875B-1418-4C2F-B6AB-8576ECD51A94}" name="Column13790"/>
    <tableColumn id="13810" xr3:uid="{D0A197C1-5846-415A-B74F-FF6D77C0B76E}" name="Column13791"/>
    <tableColumn id="13811" xr3:uid="{D3C3B515-0AC4-4C44-B364-F5C9690AAC6B}" name="Column13792"/>
    <tableColumn id="13812" xr3:uid="{F4FF987B-674C-4EC3-9E1A-4C821BE6063E}" name="Column13793"/>
    <tableColumn id="13813" xr3:uid="{C2256C31-0C5D-4F99-92FB-9B9A87706C10}" name="Column13794"/>
    <tableColumn id="13814" xr3:uid="{0FDF1E3F-E2A6-4992-BDF4-8A8835903B8B}" name="Column13795"/>
    <tableColumn id="13815" xr3:uid="{17A94AE9-410C-4E73-85F8-73EC77A0D4D7}" name="Column13796"/>
    <tableColumn id="13816" xr3:uid="{ACF1804B-6D72-4926-B162-21C712D0E957}" name="Column13797"/>
    <tableColumn id="13817" xr3:uid="{CA8B2924-BD7A-4F3A-892D-A0F5A2716E0D}" name="Column13798"/>
    <tableColumn id="13818" xr3:uid="{78DA75EA-F6A8-48C3-950D-7FF4A7A79A93}" name="Column13799"/>
    <tableColumn id="13819" xr3:uid="{936401D1-9452-4114-B04D-27FCDC0E46AC}" name="Column13800"/>
    <tableColumn id="13820" xr3:uid="{AD551F73-2E63-4D91-822F-EAEC36FD8F13}" name="Column13801"/>
    <tableColumn id="13821" xr3:uid="{9F450C6C-9665-433C-99DA-9A5B15FAC1F5}" name="Column13802"/>
    <tableColumn id="13822" xr3:uid="{0BA4069E-7AB5-4DFB-B18C-1E7B2F83D4AA}" name="Column13803"/>
    <tableColumn id="13823" xr3:uid="{2252BC8E-3272-4359-9BFD-9BA82672BF27}" name="Column13804"/>
    <tableColumn id="13824" xr3:uid="{61F1F64A-7054-4E5A-89B3-4532A4EE5F0A}" name="Column13805"/>
    <tableColumn id="13825" xr3:uid="{C7115444-962C-42C0-B9D2-3C2AE009C4DA}" name="Column13806"/>
    <tableColumn id="13826" xr3:uid="{6FDE1CDC-BDD9-4A60-84AD-547DA6C38B44}" name="Column13807"/>
    <tableColumn id="13827" xr3:uid="{42AFF740-2D24-4FEA-8D20-8078501EFAA2}" name="Column13808"/>
    <tableColumn id="13828" xr3:uid="{283156A8-D628-44FA-81B7-193D2806470A}" name="Column13809"/>
    <tableColumn id="13829" xr3:uid="{4D31A40C-1F33-439D-9236-2518832AAFF0}" name="Column13810"/>
    <tableColumn id="13830" xr3:uid="{03E7A96B-2CF3-4BE5-ABC3-EA1D3798E480}" name="Column13811"/>
    <tableColumn id="13831" xr3:uid="{D985C4E9-6FA4-4A0F-B07E-EE38C3E48C31}" name="Column13812"/>
    <tableColumn id="13832" xr3:uid="{6920A195-AF96-49C0-960D-C36F5613A085}" name="Column13813"/>
    <tableColumn id="13833" xr3:uid="{513623AF-7C5A-405A-ABB4-A11C8B8E10A5}" name="Column13814"/>
    <tableColumn id="13834" xr3:uid="{1DD4F3B5-0963-4710-9715-80F5F1438AC0}" name="Column13815"/>
    <tableColumn id="13835" xr3:uid="{710F09E9-59D2-4DAD-9D88-7BA2C23DF9EC}" name="Column13816"/>
    <tableColumn id="13836" xr3:uid="{5392680C-4E4F-44F3-97CF-77B47CDA37C8}" name="Column13817"/>
    <tableColumn id="13837" xr3:uid="{677E1FA2-91CA-45E7-A888-A1D385C6AEA7}" name="Column13818"/>
    <tableColumn id="13838" xr3:uid="{935FDABC-5794-4B18-AC71-8BD2E7805724}" name="Column13819"/>
    <tableColumn id="13839" xr3:uid="{2D5D582C-A57E-4A90-B5CA-D279EA96DD19}" name="Column13820"/>
    <tableColumn id="13840" xr3:uid="{9F0BAF1E-60AD-4B38-ADC5-A14C5259D30C}" name="Column13821"/>
    <tableColumn id="13841" xr3:uid="{1E0252C7-1F28-4ED3-96F4-4410C2A3A823}" name="Column13822"/>
    <tableColumn id="13842" xr3:uid="{36F68850-51C2-4786-8036-43D94FEAAA66}" name="Column13823"/>
    <tableColumn id="13843" xr3:uid="{2CC14A77-BBD6-4130-9A57-7E8832974467}" name="Column13824"/>
    <tableColumn id="13844" xr3:uid="{5326BB89-C8D6-48C4-92C1-45D551B89585}" name="Column13825"/>
    <tableColumn id="13845" xr3:uid="{162A5845-21F2-4E6B-B44A-46B49F3EE37E}" name="Column13826"/>
    <tableColumn id="13846" xr3:uid="{C237F11B-ED6B-4481-A4E9-E2DE1D8987D4}" name="Column13827"/>
    <tableColumn id="13847" xr3:uid="{4400EC33-BE76-4E0E-830F-4B6A9F6A624E}" name="Column13828"/>
    <tableColumn id="13848" xr3:uid="{F9ED2BC7-029C-4710-9FC9-807472F0EF74}" name="Column13829"/>
    <tableColumn id="13849" xr3:uid="{E11B498E-6250-4C3A-85BA-0F08C32F24AE}" name="Column13830"/>
    <tableColumn id="13850" xr3:uid="{F70A1AEF-D292-448F-B79A-D1B1C22135A8}" name="Column13831"/>
    <tableColumn id="13851" xr3:uid="{299AA41B-6A1D-460F-9CA7-59C16E905BCF}" name="Column13832"/>
    <tableColumn id="13852" xr3:uid="{8DB54BE3-9B2C-441B-9D65-7FA82A9E21B5}" name="Column13833"/>
    <tableColumn id="13853" xr3:uid="{E9D80EA3-0BBE-4719-B7FF-7A2409591CEA}" name="Column13834"/>
    <tableColumn id="13854" xr3:uid="{2C1ECD75-A09D-4F7C-ACC1-D053EF73809D}" name="Column13835"/>
    <tableColumn id="13855" xr3:uid="{579BDD9B-7B8C-4272-9A90-8527CC330377}" name="Column13836"/>
    <tableColumn id="13856" xr3:uid="{7B31F1AE-E202-47AA-BAF3-29C821D6A0BC}" name="Column13837"/>
    <tableColumn id="13857" xr3:uid="{68B7A75C-97F4-4432-A188-9F3EF41E7EDD}" name="Column13838"/>
    <tableColumn id="13858" xr3:uid="{080A6138-B168-440C-B80E-D55B86D82036}" name="Column13839"/>
    <tableColumn id="13859" xr3:uid="{3D1000E6-A7BD-4C77-9EE0-96EFA0FF1279}" name="Column13840"/>
    <tableColumn id="13860" xr3:uid="{FA44C670-9240-4B76-A9C9-A427682C64F2}" name="Column13841"/>
    <tableColumn id="13861" xr3:uid="{345C3B7A-C367-4B89-9100-B6969B6ECA9C}" name="Column13842"/>
    <tableColumn id="13862" xr3:uid="{57E5EC52-1F35-4A4D-BCBC-9927467BD2E0}" name="Column13843"/>
    <tableColumn id="13863" xr3:uid="{0DF2C0B0-6529-434A-9E15-29DA4D26F0D2}" name="Column13844"/>
    <tableColumn id="13864" xr3:uid="{9E07C512-35EF-4DF7-87D6-5DB6A7118BF9}" name="Column13845"/>
    <tableColumn id="13865" xr3:uid="{AEA8F31F-5400-4D53-B797-127F3426F88F}" name="Column13846"/>
    <tableColumn id="13866" xr3:uid="{A83B9937-6FBA-4A46-982B-E4B6DF78B585}" name="Column13847"/>
    <tableColumn id="13867" xr3:uid="{9ECA2388-1127-4DB0-B71B-4E1F2CA0C1FF}" name="Column13848"/>
    <tableColumn id="13868" xr3:uid="{34FE4339-0F06-4459-91CE-C349F8720DCD}" name="Column13849"/>
    <tableColumn id="13869" xr3:uid="{26ABFB60-EA66-46E7-BB9F-53650620A199}" name="Column13850"/>
    <tableColumn id="13870" xr3:uid="{252EA84B-8855-48BB-A43C-4E63631D0ABF}" name="Column13851"/>
    <tableColumn id="13871" xr3:uid="{0340C1CE-51E3-457A-92E3-59773B9AD242}" name="Column13852"/>
    <tableColumn id="13872" xr3:uid="{5B1BA173-F73F-4388-A373-0B32CFC1AEED}" name="Column13853"/>
    <tableColumn id="13873" xr3:uid="{04F5AF75-83B7-42E2-A564-0C6011439BB8}" name="Column13854"/>
    <tableColumn id="13874" xr3:uid="{EBFF4FB6-B7FE-454E-A701-B0128F4F9457}" name="Column13855"/>
    <tableColumn id="13875" xr3:uid="{0E40D7AA-6B59-48AA-B918-3961EA90B19A}" name="Column13856"/>
    <tableColumn id="13876" xr3:uid="{5BFC06C1-02B4-4530-81DB-C906D5740CF2}" name="Column13857"/>
    <tableColumn id="13877" xr3:uid="{EAA68066-53B4-4400-8844-2F0AD41935DB}" name="Column13858"/>
    <tableColumn id="13878" xr3:uid="{BF2BEBA4-097C-47F6-B378-F37C6A633DF6}" name="Column13859"/>
    <tableColumn id="13879" xr3:uid="{50781ABB-DA5B-40B2-8EF3-6257A08FB1EF}" name="Column13860"/>
    <tableColumn id="13880" xr3:uid="{7CFE33C2-F3E2-4272-A983-A486E66774E9}" name="Column13861"/>
    <tableColumn id="13881" xr3:uid="{7824C272-5A6C-4B58-A800-A9A061328C2C}" name="Column13862"/>
    <tableColumn id="13882" xr3:uid="{D3D038BE-50DD-4EF1-8595-BDF4DA642483}" name="Column13863"/>
    <tableColumn id="13883" xr3:uid="{AA435C3A-CC58-45F4-90B2-50C9046785EE}" name="Column13864"/>
    <tableColumn id="13884" xr3:uid="{BE0F0318-670C-4BA2-A345-2E5356EF1C21}" name="Column13865"/>
    <tableColumn id="13885" xr3:uid="{1D1FB910-B75F-430C-9954-253993BC09CF}" name="Column13866"/>
    <tableColumn id="13886" xr3:uid="{C7BCDD34-AD5A-427F-970C-11212983CD56}" name="Column13867"/>
    <tableColumn id="13887" xr3:uid="{09A3E314-8F4B-4115-9C40-A26D44B6893B}" name="Column13868"/>
    <tableColumn id="13888" xr3:uid="{C208ABB6-15AA-4D5D-855C-46B38E333C80}" name="Column13869"/>
    <tableColumn id="13889" xr3:uid="{EC7C7FBD-69B1-4088-A4CF-B01206F0155C}" name="Column13870"/>
    <tableColumn id="13890" xr3:uid="{0EB5D952-5920-43B3-A1EE-FCFDC53796F3}" name="Column13871"/>
    <tableColumn id="13891" xr3:uid="{8114FC69-BE0D-4C5D-9EC0-3AAE2BF8D46A}" name="Column13872"/>
    <tableColumn id="13892" xr3:uid="{E5A63ADD-43F3-4FB8-A99D-3C5BD6DD8A67}" name="Column13873"/>
    <tableColumn id="13893" xr3:uid="{E455A4AF-0331-4330-AD7A-56B6BA98ADA8}" name="Column13874"/>
    <tableColumn id="13894" xr3:uid="{34E3D982-EB21-410B-A1F1-0E799714BCB3}" name="Column13875"/>
    <tableColumn id="13895" xr3:uid="{FA8486C1-E69B-47FA-B12F-91264EA8A77B}" name="Column13876"/>
    <tableColumn id="13896" xr3:uid="{F5AE978A-8911-43EE-9D09-B03DC9631C1F}" name="Column13877"/>
    <tableColumn id="13897" xr3:uid="{0EA29646-CEFA-4E92-99A7-2C19F03054CF}" name="Column13878"/>
    <tableColumn id="13898" xr3:uid="{0E49EED9-D10A-4B7A-B562-6D7C7E8C7397}" name="Column13879"/>
    <tableColumn id="13899" xr3:uid="{DB2DB135-D227-4194-BB0D-9C9A49C4B71D}" name="Column13880"/>
    <tableColumn id="13900" xr3:uid="{5F7451A5-C1D9-4777-8321-4343A178678D}" name="Column13881"/>
    <tableColumn id="13901" xr3:uid="{3A5F0B51-AA6C-438B-8F20-805D0620F2C2}" name="Column13882"/>
    <tableColumn id="13902" xr3:uid="{90A269D9-6D73-47BB-9281-CC8A9C7F1E45}" name="Column13883"/>
    <tableColumn id="13903" xr3:uid="{64124CBB-C477-4FBB-BE4A-1902C48E3557}" name="Column13884"/>
    <tableColumn id="13904" xr3:uid="{4F387DAE-9243-4C5E-A923-D7A81C3DC86B}" name="Column13885"/>
    <tableColumn id="13905" xr3:uid="{137C1083-9C13-4B64-8A26-BF179F4A8570}" name="Column13886"/>
    <tableColumn id="13906" xr3:uid="{7837B84F-FD1F-4F37-9429-48290FBE29CD}" name="Column13887"/>
    <tableColumn id="13907" xr3:uid="{BC638A25-497A-41BB-B500-848F77E01E13}" name="Column13888"/>
    <tableColumn id="13908" xr3:uid="{A1D26F34-FE79-436F-9233-A865BF1DDA13}" name="Column13889"/>
    <tableColumn id="13909" xr3:uid="{04AC5250-ECA6-495A-836D-7A89A5940805}" name="Column13890"/>
    <tableColumn id="13910" xr3:uid="{DC51AC84-C0C9-401A-9FAB-FF7CF1FCD6A4}" name="Column13891"/>
    <tableColumn id="13911" xr3:uid="{5D4ECB8C-0377-4247-A4F1-86EEE63FD4DD}" name="Column13892"/>
    <tableColumn id="13912" xr3:uid="{0A0404BB-9DE8-40BF-BA49-D51A17470882}" name="Column13893"/>
    <tableColumn id="13913" xr3:uid="{89DAFD3A-0F17-46E2-B441-3D7BC5EAE8FE}" name="Column13894"/>
    <tableColumn id="13914" xr3:uid="{D079114B-CF38-45E4-9898-6FD499B7C84C}" name="Column13895"/>
    <tableColumn id="13915" xr3:uid="{32A50EAC-7FE9-4F9E-8BD7-003F8B74E57D}" name="Column13896"/>
    <tableColumn id="13916" xr3:uid="{3A4C4773-68E0-40CD-9929-62A9E012FA27}" name="Column13897"/>
    <tableColumn id="13917" xr3:uid="{5D94655F-9F18-413E-B2B5-27539FAFF628}" name="Column13898"/>
    <tableColumn id="13918" xr3:uid="{59676D25-F5E6-464E-82CD-6E48580BCB0E}" name="Column13899"/>
    <tableColumn id="13919" xr3:uid="{F1FDB362-7652-4464-853E-7F4578ECE64C}" name="Column13900"/>
    <tableColumn id="13920" xr3:uid="{F884141D-1342-45F2-A908-68692AD8BD8E}" name="Column13901"/>
    <tableColumn id="13921" xr3:uid="{65A94A62-4530-4F34-B0A3-AAC473C4869C}" name="Column13902"/>
    <tableColumn id="13922" xr3:uid="{09EF9C88-D651-45A3-BCED-4056A5546444}" name="Column13903"/>
    <tableColumn id="13923" xr3:uid="{6FAD6732-A6D8-456A-9DD6-526C7A3BCFA4}" name="Column13904"/>
    <tableColumn id="13924" xr3:uid="{8FD6809B-7119-4694-BA83-B89B324D1496}" name="Column13905"/>
    <tableColumn id="13925" xr3:uid="{445C5E06-F09F-4E9D-A97F-6867BC40C62C}" name="Column13906"/>
    <tableColumn id="13926" xr3:uid="{44D2D349-D767-49D6-8E58-EE03ED5A1157}" name="Column13907"/>
    <tableColumn id="13927" xr3:uid="{645E57B9-1F8A-438D-8F8A-D29F5FBD670C}" name="Column13908"/>
    <tableColumn id="13928" xr3:uid="{E87416D0-A796-44F2-AA9D-093E82B0D5FF}" name="Column13909"/>
    <tableColumn id="13929" xr3:uid="{EB30363E-5C2D-475F-8BA3-B884ED811C57}" name="Column13910"/>
    <tableColumn id="13930" xr3:uid="{E828D649-2FCC-488F-98AB-930370A7BCFC}" name="Column13911"/>
    <tableColumn id="13931" xr3:uid="{47D24E9F-58ED-4DBA-8B23-C6C46B3FCE7F}" name="Column13912"/>
    <tableColumn id="13932" xr3:uid="{BDE80CE1-7F2E-41ED-9245-23CB2B9C558F}" name="Column13913"/>
    <tableColumn id="13933" xr3:uid="{2DDC1187-6877-4302-8591-933455017F98}" name="Column13914"/>
    <tableColumn id="13934" xr3:uid="{D86174AD-8984-4E51-B707-16FA7CA568A5}" name="Column13915"/>
    <tableColumn id="13935" xr3:uid="{02CBBE45-DA82-4A2E-905C-822E8EC48A97}" name="Column13916"/>
    <tableColumn id="13936" xr3:uid="{FB3D5FC0-C9EF-4166-AFE0-5ACC637AC29D}" name="Column13917"/>
    <tableColumn id="13937" xr3:uid="{D9A6E481-566D-4C13-9BC6-915709DCDEF0}" name="Column13918"/>
    <tableColumn id="13938" xr3:uid="{107B7FC0-D307-4860-8F34-E2C59F234DB7}" name="Column13919"/>
    <tableColumn id="13939" xr3:uid="{37135E53-8058-4C4C-8E2F-8DE663DC3457}" name="Column13920"/>
    <tableColumn id="13940" xr3:uid="{F4D74247-87FF-451B-8980-7C5CDCCA8A08}" name="Column13921"/>
    <tableColumn id="13941" xr3:uid="{CA9A0FDE-0D18-4E39-917E-F8F433D5F1E1}" name="Column13922"/>
    <tableColumn id="13942" xr3:uid="{DF3CA3DB-2EED-4E36-BF2B-6D3FF9595832}" name="Column13923"/>
    <tableColumn id="13943" xr3:uid="{DDC478B0-5249-4F20-BC8E-BC594887F026}" name="Column13924"/>
    <tableColumn id="13944" xr3:uid="{E78ADB07-A5CC-44DB-B428-93AEC8D6D58C}" name="Column13925"/>
    <tableColumn id="13945" xr3:uid="{B7E7755E-6C3C-4701-A1AD-51FFA9CCA579}" name="Column13926"/>
    <tableColumn id="13946" xr3:uid="{8D93A51D-471A-4E4F-8F3A-65398CC227AF}" name="Column13927"/>
    <tableColumn id="13947" xr3:uid="{04FB1109-9832-4BE0-8D72-3796B600E367}" name="Column13928"/>
    <tableColumn id="13948" xr3:uid="{6F41CD1E-5075-4A52-B325-CCD79190DA86}" name="Column13929"/>
    <tableColumn id="13949" xr3:uid="{164FFA9D-0A97-4C8C-8323-708095F8C95C}" name="Column13930"/>
    <tableColumn id="13950" xr3:uid="{8380E117-A63D-4521-968C-D8932F99F9D4}" name="Column13931"/>
    <tableColumn id="13951" xr3:uid="{AC216A2B-03F8-4660-8900-8617E7417FE3}" name="Column13932"/>
    <tableColumn id="13952" xr3:uid="{6FC43F94-98DC-468B-923E-9EDF15AAFC3B}" name="Column13933"/>
    <tableColumn id="13953" xr3:uid="{4CF122AE-2AC0-4C71-BCB0-B0672D97279B}" name="Column13934"/>
    <tableColumn id="13954" xr3:uid="{E5767AC3-76AA-46DD-AD4C-ED2A7ADE982D}" name="Column13935"/>
    <tableColumn id="13955" xr3:uid="{987271B4-DE9E-417A-95FB-511C34E8D1D8}" name="Column13936"/>
    <tableColumn id="13956" xr3:uid="{BDB1D8EF-3CA2-4442-B566-00F1059AD393}" name="Column13937"/>
    <tableColumn id="13957" xr3:uid="{04A02145-E714-4908-84D1-96A94C05E4D6}" name="Column13938"/>
    <tableColumn id="13958" xr3:uid="{A7F0F35E-1A16-4D66-868A-C700C473DEB5}" name="Column13939"/>
    <tableColumn id="13959" xr3:uid="{B9DFC4B3-9EB0-4901-844F-9F68A555CF23}" name="Column13940"/>
    <tableColumn id="13960" xr3:uid="{D0C96045-7F4B-4609-A45B-8698EA3B593A}" name="Column13941"/>
    <tableColumn id="13961" xr3:uid="{2C1A5F99-B0DF-486C-95A6-0BF90A951799}" name="Column13942"/>
    <tableColumn id="13962" xr3:uid="{22F297CF-8024-42B2-935A-71C2B88A6DDC}" name="Column13943"/>
    <tableColumn id="13963" xr3:uid="{DB40D657-F3C6-4612-BD89-93C2BB385DF4}" name="Column13944"/>
    <tableColumn id="13964" xr3:uid="{69601B80-6E95-491E-ACB8-A6FDE69BCD8D}" name="Column13945"/>
    <tableColumn id="13965" xr3:uid="{4C2D07CB-1F0B-45F6-88B0-52C9DE705A43}" name="Column13946"/>
    <tableColumn id="13966" xr3:uid="{5A2A78CD-649F-4256-BD64-A6A2FB9F0853}" name="Column13947"/>
    <tableColumn id="13967" xr3:uid="{F90EE25E-83C6-495A-91A9-B895F2A4BB96}" name="Column13948"/>
    <tableColumn id="13968" xr3:uid="{048B0596-6788-4436-94B0-38D9B07E74AF}" name="Column13949"/>
    <tableColumn id="13969" xr3:uid="{6C84335C-F2D5-4884-9671-C49A0B9C75D5}" name="Column13950"/>
    <tableColumn id="13970" xr3:uid="{8C6CF96B-9C86-475E-8A2B-7AC403A4BBD8}" name="Column13951"/>
    <tableColumn id="13971" xr3:uid="{B172A129-E5AF-4D04-9034-62A200F3450A}" name="Column13952"/>
    <tableColumn id="13972" xr3:uid="{C7F20B92-8C87-438B-82BE-0D4F81E4DE24}" name="Column13953"/>
    <tableColumn id="13973" xr3:uid="{95587D51-CD15-4B08-871B-317D884A1503}" name="Column13954"/>
    <tableColumn id="13974" xr3:uid="{4AE0DB65-2F7F-48DB-9E30-E2ADBF9C62ED}" name="Column13955"/>
    <tableColumn id="13975" xr3:uid="{59453074-95CB-4387-B65E-495F05CA95AF}" name="Column13956"/>
    <tableColumn id="13976" xr3:uid="{2DC66017-7674-4945-BFF6-CFB34F16500E}" name="Column13957"/>
    <tableColumn id="13977" xr3:uid="{9C4C1905-617C-4383-B41A-345AAC59A9BC}" name="Column13958"/>
    <tableColumn id="13978" xr3:uid="{76B859C1-3367-4645-A2D2-16D2193FF419}" name="Column13959"/>
    <tableColumn id="13979" xr3:uid="{A685B300-344C-4514-B604-0F870E82ADFD}" name="Column13960"/>
    <tableColumn id="13980" xr3:uid="{F0B504CF-D202-44E2-8EFF-352239ED9CAA}" name="Column13961"/>
    <tableColumn id="13981" xr3:uid="{91291747-ED18-4EE8-BE9C-B1D0D070265A}" name="Column13962"/>
    <tableColumn id="13982" xr3:uid="{C85D5D48-FBEA-462D-B15A-168352B0CF53}" name="Column13963"/>
    <tableColumn id="13983" xr3:uid="{A2CFC8F9-0811-4E84-840E-A8310B3A3F54}" name="Column13964"/>
    <tableColumn id="13984" xr3:uid="{52D9C355-6F3A-42E6-B962-A474B4EE9EA8}" name="Column13965"/>
    <tableColumn id="13985" xr3:uid="{AF63F0A2-5ECA-43B2-8CB7-C7BC26FBBBC2}" name="Column13966"/>
    <tableColumn id="13986" xr3:uid="{297B27D9-3389-473F-AE2D-D18387FBD0CF}" name="Column13967"/>
    <tableColumn id="13987" xr3:uid="{F171D59E-15F2-44BD-ABFE-8C06246379CC}" name="Column13968"/>
    <tableColumn id="13988" xr3:uid="{37F25CC0-1D42-44F2-9421-E9662881E0C2}" name="Column13969"/>
    <tableColumn id="13989" xr3:uid="{CD133E99-8A8E-44FA-87E0-2B1BC7D0A5DA}" name="Column13970"/>
    <tableColumn id="13990" xr3:uid="{87C38A4B-69D4-4291-93A1-350752ABBB12}" name="Column13971"/>
    <tableColumn id="13991" xr3:uid="{F084EA25-73B6-408B-A13A-2D4CFA2584F0}" name="Column13972"/>
    <tableColumn id="13992" xr3:uid="{D645B608-32B9-4117-9DEF-0E37CC32EE21}" name="Column13973"/>
    <tableColumn id="13993" xr3:uid="{21C16D80-B47D-4001-9F26-B8C4BACC530A}" name="Column13974"/>
    <tableColumn id="13994" xr3:uid="{0BCC1132-1B6B-4F49-A6BB-09DFD2C019F5}" name="Column13975"/>
    <tableColumn id="13995" xr3:uid="{B4A0B05B-A6D2-4A3C-9C35-4ED12765D3B2}" name="Column13976"/>
    <tableColumn id="13996" xr3:uid="{314B8C16-EA18-4C25-A3BC-7F3526690C11}" name="Column13977"/>
    <tableColumn id="13997" xr3:uid="{CBD34F65-C7D8-4F5E-A622-3FE3EA31A64B}" name="Column13978"/>
    <tableColumn id="13998" xr3:uid="{3DABDECF-5F13-4FC4-9959-0456ACED761E}" name="Column13979"/>
    <tableColumn id="13999" xr3:uid="{6E3E4F07-F84A-486C-B387-886F95459AEF}" name="Column13980"/>
    <tableColumn id="14000" xr3:uid="{7222120A-3B7E-43FF-9F06-4A66D70B24D7}" name="Column13981"/>
    <tableColumn id="14001" xr3:uid="{A419C9F1-14AF-405D-8DD3-C3A902533C02}" name="Column13982"/>
    <tableColumn id="14002" xr3:uid="{F5AA8A21-2452-46C5-B0A0-A74878FF9664}" name="Column13983"/>
    <tableColumn id="14003" xr3:uid="{926DDC60-A02A-4B28-A32F-8EDBBEF65204}" name="Column13984"/>
    <tableColumn id="14004" xr3:uid="{2EEEBDC1-F9F7-43BE-AA6D-7E4F50D27D99}" name="Column13985"/>
    <tableColumn id="14005" xr3:uid="{061CC7B7-D88B-4D55-B676-50DA4DEE37EE}" name="Column13986"/>
    <tableColumn id="14006" xr3:uid="{B15D6503-36DF-4C94-8636-F5582095CBD1}" name="Column13987"/>
    <tableColumn id="14007" xr3:uid="{B417E437-7E62-4DBD-A9BD-F4DF2E5F5F87}" name="Column13988"/>
    <tableColumn id="14008" xr3:uid="{A9345E94-4404-48C4-A4C4-3D7E1BB40527}" name="Column13989"/>
    <tableColumn id="14009" xr3:uid="{998D1375-42C2-4661-A172-A05F8BD83C14}" name="Column13990"/>
    <tableColumn id="14010" xr3:uid="{49944CD3-AAA0-43B1-9096-651B22F737DF}" name="Column13991"/>
    <tableColumn id="14011" xr3:uid="{8F8BD985-AC28-4271-9AB4-9D70622437C4}" name="Column13992"/>
    <tableColumn id="14012" xr3:uid="{0BEBC190-7887-4D47-A6F9-E8A061FEE7B8}" name="Column13993"/>
    <tableColumn id="14013" xr3:uid="{55DF80FD-03DC-43D9-861B-39FED6EDEC66}" name="Column13994"/>
    <tableColumn id="14014" xr3:uid="{F4BFB679-2199-4D91-B37F-735DC0C379D3}" name="Column13995"/>
    <tableColumn id="14015" xr3:uid="{C5661017-2179-424C-BA3E-8A7D34907FB6}" name="Column13996"/>
    <tableColumn id="14016" xr3:uid="{B39F96F1-AE51-4713-BE87-3424F688E1A4}" name="Column13997"/>
    <tableColumn id="14017" xr3:uid="{02899B78-4FD9-4DC3-AD8D-3EED061717BB}" name="Column13998"/>
    <tableColumn id="14018" xr3:uid="{F18B32F5-1C29-4C11-8909-E1C4CC47B621}" name="Column13999"/>
    <tableColumn id="14019" xr3:uid="{EA313F0A-3282-4631-ADBB-9D02ED3EE70D}" name="Column14000"/>
    <tableColumn id="14020" xr3:uid="{52B35997-81FF-4C0D-92AD-AF45479DF4E7}" name="Column14001"/>
    <tableColumn id="14021" xr3:uid="{889D1D7B-EC9A-440D-907F-CA5D60CBE93E}" name="Column14002"/>
    <tableColumn id="14022" xr3:uid="{B68E42CE-6EC0-45BA-9E8A-BDEAE7C48EFB}" name="Column14003"/>
    <tableColumn id="14023" xr3:uid="{CF08544C-FA79-4AA5-8F82-E86205A14D60}" name="Column14004"/>
    <tableColumn id="14024" xr3:uid="{36EAF8BB-26EF-4CD4-A65D-5CA918AC2034}" name="Column14005"/>
    <tableColumn id="14025" xr3:uid="{74B36680-7340-4F2B-BFDA-090FE264A1C5}" name="Column14006"/>
    <tableColumn id="14026" xr3:uid="{F8E236AC-B5C2-42E0-A419-828545F38294}" name="Column14007"/>
    <tableColumn id="14027" xr3:uid="{7A1CE822-59FB-4264-8BFD-C4F03376F416}" name="Column14008"/>
    <tableColumn id="14028" xr3:uid="{7995F510-4C14-4EB5-8D9C-F4F547EE7AEA}" name="Column14009"/>
    <tableColumn id="14029" xr3:uid="{CD60055D-E1D2-4715-B08E-B7E672474434}" name="Column14010"/>
    <tableColumn id="14030" xr3:uid="{9ACD467F-4791-4A50-8D03-0A1E025CD814}" name="Column14011"/>
    <tableColumn id="14031" xr3:uid="{51FAD9BA-A950-4C61-ADFE-009A0ED42A64}" name="Column14012"/>
    <tableColumn id="14032" xr3:uid="{487CC45C-4418-4F7C-980F-1C20E36A2E70}" name="Column14013"/>
    <tableColumn id="14033" xr3:uid="{9D9440F3-3882-4113-9FC2-A5BB7DBA1F41}" name="Column14014"/>
    <tableColumn id="14034" xr3:uid="{E913B46F-A58E-4212-9D89-E95B73C79C74}" name="Column14015"/>
    <tableColumn id="14035" xr3:uid="{B47EC96E-4863-4930-8DFB-3262B348C5BD}" name="Column14016"/>
    <tableColumn id="14036" xr3:uid="{0BEEC521-89C9-42EE-9500-C6FF3250AF17}" name="Column14017"/>
    <tableColumn id="14037" xr3:uid="{86007032-5CDC-4B49-B24A-A92485876A18}" name="Column14018"/>
    <tableColumn id="14038" xr3:uid="{ABD2A5EC-5117-4853-A9E3-922D77A9EC01}" name="Column14019"/>
    <tableColumn id="14039" xr3:uid="{5F69F796-38AF-49A7-9E6C-16D13F3E39E3}" name="Column14020"/>
    <tableColumn id="14040" xr3:uid="{A5BFAE60-3DD0-4D94-8871-9AEE3C222DC6}" name="Column14021"/>
    <tableColumn id="14041" xr3:uid="{31488D58-A6C5-4EA7-84E9-4C2734BEAFF0}" name="Column14022"/>
    <tableColumn id="14042" xr3:uid="{E1947758-AD6B-41E8-BD62-33B526535AC1}" name="Column14023"/>
    <tableColumn id="14043" xr3:uid="{991B3BAE-C0F8-4302-BD3F-E5897E085E94}" name="Column14024"/>
    <tableColumn id="14044" xr3:uid="{3CEE1585-BC8D-47F9-9068-ADF399FC0DBA}" name="Column14025"/>
    <tableColumn id="14045" xr3:uid="{CDF364DF-8AF8-490A-A53C-A972E7B46362}" name="Column14026"/>
    <tableColumn id="14046" xr3:uid="{152356D8-B33F-48B6-900D-B9F964EC9E4A}" name="Column14027"/>
    <tableColumn id="14047" xr3:uid="{293D4CD5-2206-4A15-9D9C-032C9DDC156F}" name="Column14028"/>
    <tableColumn id="14048" xr3:uid="{0292271A-26E6-4B97-B06E-A1E9C1CD4ADC}" name="Column14029"/>
    <tableColumn id="14049" xr3:uid="{F6AEB745-D5C0-4E5B-B56F-C92E8FFE36F7}" name="Column14030"/>
    <tableColumn id="14050" xr3:uid="{1C63EB18-C76E-4E5F-A38B-AEC8354545B9}" name="Column14031"/>
    <tableColumn id="14051" xr3:uid="{E548FF84-23D0-4F24-AB5B-D100DA9CB9B6}" name="Column14032"/>
    <tableColumn id="14052" xr3:uid="{A78356E6-CC7F-42F3-9C8E-D089353460D5}" name="Column14033"/>
    <tableColumn id="14053" xr3:uid="{F99D1961-EE0F-4044-A479-55264DAD8310}" name="Column14034"/>
    <tableColumn id="14054" xr3:uid="{16EC52A6-A430-4C66-8DF6-254BBF25A109}" name="Column14035"/>
    <tableColumn id="14055" xr3:uid="{DB87D810-9179-40FF-9ACE-C30862F5D5FA}" name="Column14036"/>
    <tableColumn id="14056" xr3:uid="{A675B14A-87C8-46F1-AC1C-FDAD14ACA845}" name="Column14037"/>
    <tableColumn id="14057" xr3:uid="{F892D489-0E8B-44DD-B1F6-FEF3FA6AE462}" name="Column14038"/>
    <tableColumn id="14058" xr3:uid="{5D301520-9077-44AD-8376-07F722E3013A}" name="Column14039"/>
    <tableColumn id="14059" xr3:uid="{82BC46ED-0970-4187-B633-74E5411AF812}" name="Column14040"/>
    <tableColumn id="14060" xr3:uid="{2A34C96D-C6FF-4C12-A72D-CFC654DCB6AD}" name="Column14041"/>
    <tableColumn id="14061" xr3:uid="{8E88FB83-0C75-4B1D-BC7E-9CF524FF8651}" name="Column14042"/>
    <tableColumn id="14062" xr3:uid="{6DC35840-92B7-4A03-BCD9-94FD631186E3}" name="Column14043"/>
    <tableColumn id="14063" xr3:uid="{1B0B247E-13E0-4FE6-9102-F66FF6F975BF}" name="Column14044"/>
    <tableColumn id="14064" xr3:uid="{86B8F866-24A6-4177-B2AB-D2B244D0BCA2}" name="Column14045"/>
    <tableColumn id="14065" xr3:uid="{31E5B057-0638-42A4-868F-EADA2029B71A}" name="Column14046"/>
    <tableColumn id="14066" xr3:uid="{5BE65A15-4C5A-43A1-8C07-434E263EC6CF}" name="Column14047"/>
    <tableColumn id="14067" xr3:uid="{98D8EF44-B125-4A63-9974-B035D4AA45A7}" name="Column14048"/>
    <tableColumn id="14068" xr3:uid="{A7BB981C-78B0-4661-93D4-71C3A103788F}" name="Column14049"/>
    <tableColumn id="14069" xr3:uid="{626D1BA0-A586-4AB3-B48E-D258BF38EF14}" name="Column14050"/>
    <tableColumn id="14070" xr3:uid="{62388999-0E78-47EF-A28D-A1C18A62F5E4}" name="Column14051"/>
    <tableColumn id="14071" xr3:uid="{1592A72A-5DE5-487E-8B79-81D2AB147ADF}" name="Column14052"/>
    <tableColumn id="14072" xr3:uid="{642A2D80-26D5-4F61-BAB7-20805B78FE3C}" name="Column14053"/>
    <tableColumn id="14073" xr3:uid="{F9AA97AF-3BC9-4442-A8D2-49DA11F4C914}" name="Column14054"/>
    <tableColumn id="14074" xr3:uid="{B033655A-E931-4887-84C4-B49485EF51BE}" name="Column14055"/>
    <tableColumn id="14075" xr3:uid="{706AB608-CE98-4381-8A9A-906F19978ED2}" name="Column14056"/>
    <tableColumn id="14076" xr3:uid="{D1CDC156-9E5E-4306-8722-7737FF90A2D7}" name="Column14057"/>
    <tableColumn id="14077" xr3:uid="{95B3B960-7D74-4BA9-9972-EB027E34C819}" name="Column14058"/>
    <tableColumn id="14078" xr3:uid="{883FAA5B-EFC2-4BBF-8E50-8F0ACB68C7B4}" name="Column14059"/>
    <tableColumn id="14079" xr3:uid="{B011BA59-8C0A-4E61-8D34-55AB6AD461FA}" name="Column14060"/>
    <tableColumn id="14080" xr3:uid="{DA23195F-5CFB-4CA2-AA75-27B76BEAF1DC}" name="Column14061"/>
    <tableColumn id="14081" xr3:uid="{8D8A498C-0D70-4E98-8966-917C7ED7D2E1}" name="Column14062"/>
    <tableColumn id="14082" xr3:uid="{23FF8573-11EB-43EE-8856-89EA7D3E7285}" name="Column14063"/>
    <tableColumn id="14083" xr3:uid="{F2CD1C32-7EBE-4E22-A40B-003AB68FD654}" name="Column14064"/>
    <tableColumn id="14084" xr3:uid="{DAC1FCA7-A614-4DA9-8CE5-6AB88AE10E7F}" name="Column14065"/>
    <tableColumn id="14085" xr3:uid="{78BA5EA7-15F5-44DF-9336-2E5F91E5DAAB}" name="Column14066"/>
    <tableColumn id="14086" xr3:uid="{1E78120C-EF12-4A8F-938D-87246947B540}" name="Column14067"/>
    <tableColumn id="14087" xr3:uid="{3093268E-27D5-40AB-8FA0-94527936954D}" name="Column14068"/>
    <tableColumn id="14088" xr3:uid="{915E60AC-1CEF-49D6-B518-9EDF3B144D20}" name="Column14069"/>
    <tableColumn id="14089" xr3:uid="{B8A51C01-F0A3-441E-92DE-296028285245}" name="Column14070"/>
    <tableColumn id="14090" xr3:uid="{597D0419-D8BB-4FA9-BF2F-FF6F76F48978}" name="Column14071"/>
    <tableColumn id="14091" xr3:uid="{8366E7D1-0174-4B6B-8C8C-AE0225F9A762}" name="Column14072"/>
    <tableColumn id="14092" xr3:uid="{5ABB3FA7-8974-4944-B2CA-5FA41288AA16}" name="Column14073"/>
    <tableColumn id="14093" xr3:uid="{75EFEE36-A3EC-4A0B-8A1F-73F51FD12A9A}" name="Column14074"/>
    <tableColumn id="14094" xr3:uid="{F5CEE04B-89E3-477B-839E-4A5CA7ABAC9D}" name="Column14075"/>
    <tableColumn id="14095" xr3:uid="{451E4794-33C5-43A2-8303-EBA74997B59F}" name="Column14076"/>
    <tableColumn id="14096" xr3:uid="{0A17274A-09B4-4E40-B47C-D297CDD76752}" name="Column14077"/>
    <tableColumn id="14097" xr3:uid="{A335DBA0-40BA-4119-8413-CC9FCF04BF03}" name="Column14078"/>
    <tableColumn id="14098" xr3:uid="{00B023E9-40C3-42AE-967C-AB803CFBF554}" name="Column14079"/>
    <tableColumn id="14099" xr3:uid="{805602AD-2B63-4054-BDD2-F65E5A944752}" name="Column14080"/>
    <tableColumn id="14100" xr3:uid="{D490CEE6-D5DC-4454-8FBC-40FDF1EF6345}" name="Column14081"/>
    <tableColumn id="14101" xr3:uid="{6FC9985A-D18B-4135-B087-F1DD78E92704}" name="Column14082"/>
    <tableColumn id="14102" xr3:uid="{74DF34B0-0DAA-4E16-AAD8-1E707BF28AB1}" name="Column14083"/>
    <tableColumn id="14103" xr3:uid="{CA51F005-2E0D-4C3C-94FF-4DF3E69D58AE}" name="Column14084"/>
    <tableColumn id="14104" xr3:uid="{A2515854-7755-4281-93DF-4F02C387CF54}" name="Column14085"/>
    <tableColumn id="14105" xr3:uid="{C8C96E4E-CCD3-4B0C-9D7B-924D791AD062}" name="Column14086"/>
    <tableColumn id="14106" xr3:uid="{CF6D7680-44B9-46FE-AA9A-22D7F71812EB}" name="Column14087"/>
    <tableColumn id="14107" xr3:uid="{0EB73187-A455-4D2E-BFF9-411DB92CA287}" name="Column14088"/>
    <tableColumn id="14108" xr3:uid="{B4A7355D-0CED-4605-A565-9CA05FBE08D3}" name="Column14089"/>
    <tableColumn id="14109" xr3:uid="{24653A82-1498-4746-A809-27253562DD94}" name="Column14090"/>
    <tableColumn id="14110" xr3:uid="{9DCB489D-A284-43D9-BA86-5C9098789573}" name="Column14091"/>
    <tableColumn id="14111" xr3:uid="{066F94AA-2AB3-41D8-B16B-A9D7D9828B10}" name="Column14092"/>
    <tableColumn id="14112" xr3:uid="{A7102B11-FF6A-40EA-8D94-4FC856824E4E}" name="Column14093"/>
    <tableColumn id="14113" xr3:uid="{A084368F-C873-42E0-8634-2A82C09AFAD3}" name="Column14094"/>
    <tableColumn id="14114" xr3:uid="{A1F31285-23EC-4824-8368-ED63BF0F22D3}" name="Column14095"/>
    <tableColumn id="14115" xr3:uid="{CF783C83-06F2-4B70-8B20-A0C3145AD777}" name="Column14096"/>
    <tableColumn id="14116" xr3:uid="{329906AD-5847-4063-BCEB-B7A2DC3E18A3}" name="Column14097"/>
    <tableColumn id="14117" xr3:uid="{447AE035-3CA0-442F-A098-89EB2A5ECA8F}" name="Column14098"/>
    <tableColumn id="14118" xr3:uid="{B2F79A5E-BE0E-4591-BA42-7E9307C6D34C}" name="Column14099"/>
    <tableColumn id="14119" xr3:uid="{08D878AB-A9D8-4546-AEC8-904B206E468A}" name="Column14100"/>
    <tableColumn id="14120" xr3:uid="{B7FEAE73-E4B5-4BA1-9AC4-16101C74F87F}" name="Column14101"/>
    <tableColumn id="14121" xr3:uid="{453BF802-8184-4AF8-BAAA-3414E233910B}" name="Column14102"/>
    <tableColumn id="14122" xr3:uid="{14245B6B-4C75-4992-B0B8-1C502C00D7F2}" name="Column14103"/>
    <tableColumn id="14123" xr3:uid="{0869B27F-A7B0-4967-90E6-7AB93996F30F}" name="Column14104"/>
    <tableColumn id="14124" xr3:uid="{158ABB6A-338A-4DB7-A11D-901F0BAB4779}" name="Column14105"/>
    <tableColumn id="14125" xr3:uid="{D6082546-2B9A-4B49-9CCC-F1D44A924774}" name="Column14106"/>
    <tableColumn id="14126" xr3:uid="{742BD42D-5254-4F77-A08A-8A15C60F1FC2}" name="Column14107"/>
    <tableColumn id="14127" xr3:uid="{8B39DF2E-617F-4B60-8E42-F31E5B07E949}" name="Column14108"/>
    <tableColumn id="14128" xr3:uid="{E457B8FB-D978-41B8-A1F6-14AF76D80D03}" name="Column14109"/>
    <tableColumn id="14129" xr3:uid="{668963D3-9114-46A1-A66C-2D17B9421E89}" name="Column14110"/>
    <tableColumn id="14130" xr3:uid="{DE4BA402-E46A-495B-912C-C45A567DD0F3}" name="Column14111"/>
    <tableColumn id="14131" xr3:uid="{1B065E67-449A-4595-A6FC-09457C4B8734}" name="Column14112"/>
    <tableColumn id="14132" xr3:uid="{0F7BEF46-B4C6-4207-86D2-7C062385D2A6}" name="Column14113"/>
    <tableColumn id="14133" xr3:uid="{DA73E9F6-D9C6-4D0B-8F90-FFFC394F4D56}" name="Column14114"/>
    <tableColumn id="14134" xr3:uid="{04B2D854-5061-43A2-8146-95CE41E346DF}" name="Column14115"/>
    <tableColumn id="14135" xr3:uid="{70041EDF-F846-4194-94B4-CE5EA80B6B75}" name="Column14116"/>
    <tableColumn id="14136" xr3:uid="{939CEF21-DCC0-44D5-9A84-D2C0BA27C243}" name="Column14117"/>
    <tableColumn id="14137" xr3:uid="{3989BD9B-DC27-4EBF-BE00-C7710EE2C395}" name="Column14118"/>
    <tableColumn id="14138" xr3:uid="{C7F1E1ED-7DBC-4F82-929F-309843775589}" name="Column14119"/>
    <tableColumn id="14139" xr3:uid="{F7663FC5-10D5-40A8-AAAC-850A4899BD36}" name="Column14120"/>
    <tableColumn id="14140" xr3:uid="{61AFD8B6-0F4E-4D01-9C96-2F262FB41CEC}" name="Column14121"/>
    <tableColumn id="14141" xr3:uid="{BC24977B-8E90-46A7-8D21-2E7BC410166D}" name="Column14122"/>
    <tableColumn id="14142" xr3:uid="{57842A3C-D95D-4A6C-BE9D-103851ADD572}" name="Column14123"/>
    <tableColumn id="14143" xr3:uid="{81F0D808-8E3D-484C-A667-3D5F35779479}" name="Column14124"/>
    <tableColumn id="14144" xr3:uid="{BD22B241-3FB0-414A-8656-CADB6CA5DED1}" name="Column14125"/>
    <tableColumn id="14145" xr3:uid="{9F626903-B4D6-4D60-8C5F-6BF8ED5D4177}" name="Column14126"/>
    <tableColumn id="14146" xr3:uid="{055D8755-22B9-431A-978F-E7934BBF229A}" name="Column14127"/>
    <tableColumn id="14147" xr3:uid="{6E90B06E-9BAD-495D-B6B8-5F4C4D9A96C0}" name="Column14128"/>
    <tableColumn id="14148" xr3:uid="{2382EB59-77CA-400C-89B2-EB4ECE5DDA52}" name="Column14129"/>
    <tableColumn id="14149" xr3:uid="{698C762E-D9E0-403F-8A14-36B43BA8846E}" name="Column14130"/>
    <tableColumn id="14150" xr3:uid="{82CF5062-0D79-41DA-BCDF-94FDBCEB3C82}" name="Column14131"/>
    <tableColumn id="14151" xr3:uid="{B94528E2-E7C2-4600-BEA4-EEDFDAD64CFB}" name="Column14132"/>
    <tableColumn id="14152" xr3:uid="{5C5939EF-BDDB-44E3-B69A-A6AA947930C4}" name="Column14133"/>
    <tableColumn id="14153" xr3:uid="{A0354EE0-A3C8-4F73-B53D-0E1C36AAFBF3}" name="Column14134"/>
    <tableColumn id="14154" xr3:uid="{55C1E005-AB1D-484F-9290-0D60C582F134}" name="Column14135"/>
    <tableColumn id="14155" xr3:uid="{7BE0DA78-0466-4FAC-9074-8D8E6F326BDD}" name="Column14136"/>
    <tableColumn id="14156" xr3:uid="{963F3E3A-BB2B-4AE6-B0DC-812B825CD81E}" name="Column14137"/>
    <tableColumn id="14157" xr3:uid="{1CEC3E47-4529-4274-93CD-0368FD7EC880}" name="Column14138"/>
    <tableColumn id="14158" xr3:uid="{FA512B83-2FA5-4988-A18A-F1A9DF7BD6DF}" name="Column14139"/>
    <tableColumn id="14159" xr3:uid="{CDC6FDCF-7BC4-4C2D-B736-2C150BAEEE44}" name="Column14140"/>
    <tableColumn id="14160" xr3:uid="{ADF6C3CD-84F3-403E-B45A-4BC496D2E4F8}" name="Column14141"/>
    <tableColumn id="14161" xr3:uid="{04595152-EC9C-42E3-8092-1C60F8476D04}" name="Column14142"/>
    <tableColumn id="14162" xr3:uid="{555DB852-84B5-45BD-B1FC-6B3BCE014C95}" name="Column14143"/>
    <tableColumn id="14163" xr3:uid="{A0BB645F-3E9E-4527-9C8C-B4EA91EBD919}" name="Column14144"/>
    <tableColumn id="14164" xr3:uid="{E9BE67C2-521D-4111-BFB3-C387C65E4247}" name="Column14145"/>
    <tableColumn id="14165" xr3:uid="{B839A74C-D867-44B0-8C6B-3736266222B3}" name="Column14146"/>
    <tableColumn id="14166" xr3:uid="{6A19DAB5-C902-4551-AE7C-047A3ACFB39D}" name="Column14147"/>
    <tableColumn id="14167" xr3:uid="{2ADCCC48-D16B-491E-B5B7-FB3A98FEA8C4}" name="Column14148"/>
    <tableColumn id="14168" xr3:uid="{465427CB-53F0-4FF3-803E-B5D74ECE81E5}" name="Column14149"/>
    <tableColumn id="14169" xr3:uid="{48050856-E639-455D-9E9D-5D4880284190}" name="Column14150"/>
    <tableColumn id="14170" xr3:uid="{D5565914-65E0-46B2-A470-7400E768559E}" name="Column14151"/>
    <tableColumn id="14171" xr3:uid="{3A8840C6-D84A-4699-954F-C9CEA62A4AAE}" name="Column14152"/>
    <tableColumn id="14172" xr3:uid="{9E5ADB41-5354-4F8C-A16F-295FDA7C0394}" name="Column14153"/>
    <tableColumn id="14173" xr3:uid="{91D9E647-D8E4-4524-B044-AA15C9E123F7}" name="Column14154"/>
    <tableColumn id="14174" xr3:uid="{7DB08E33-05BE-4062-9CF9-9F14A95516DB}" name="Column14155"/>
    <tableColumn id="14175" xr3:uid="{CCAC3D58-954F-4BA3-984F-8716BE0C024D}" name="Column14156"/>
    <tableColumn id="14176" xr3:uid="{64CE7C43-2C40-4F21-B92A-47E28B04B78E}" name="Column14157"/>
    <tableColumn id="14177" xr3:uid="{806940CF-89FD-469D-B920-3654E4E464F1}" name="Column14158"/>
    <tableColumn id="14178" xr3:uid="{BACADF9F-9E56-4921-8D44-11F026969C27}" name="Column14159"/>
    <tableColumn id="14179" xr3:uid="{B70AA4E1-AB8F-4D24-8551-F1D63142373A}" name="Column14160"/>
    <tableColumn id="14180" xr3:uid="{649D5690-39DC-425F-8C37-A4794694CBA0}" name="Column14161"/>
    <tableColumn id="14181" xr3:uid="{A66D2395-CAED-4ABD-9B7F-C5BB08D97E1F}" name="Column14162"/>
    <tableColumn id="14182" xr3:uid="{E42A2743-EE5B-4108-9947-F859342CE74F}" name="Column14163"/>
    <tableColumn id="14183" xr3:uid="{81AEE825-9D4E-4329-8E94-005B5A2300BF}" name="Column14164"/>
    <tableColumn id="14184" xr3:uid="{3C335F7C-5FA5-4E03-A764-B720A04A9C1C}" name="Column14165"/>
    <tableColumn id="14185" xr3:uid="{2CFC98D5-847D-4236-844C-D99FD347D41A}" name="Column14166"/>
    <tableColumn id="14186" xr3:uid="{A1726ECA-07DD-442A-99B0-4FD4F89624C2}" name="Column14167"/>
    <tableColumn id="14187" xr3:uid="{7C7F4DCD-DD08-4665-A557-80017EFCE8B7}" name="Column14168"/>
    <tableColumn id="14188" xr3:uid="{DFA456C9-813C-462E-8D6C-D622D252E948}" name="Column14169"/>
    <tableColumn id="14189" xr3:uid="{AF08DC05-9786-450F-B022-C23012AF8383}" name="Column14170"/>
    <tableColumn id="14190" xr3:uid="{2A4F3F3B-02C8-49C8-A1B8-C24FA81D743E}" name="Column14171"/>
    <tableColumn id="14191" xr3:uid="{A3F8E578-5AD3-4CB5-A625-D38C2742510B}" name="Column14172"/>
    <tableColumn id="14192" xr3:uid="{840A3C8F-3049-4DBD-A64E-3EA38262304A}" name="Column14173"/>
    <tableColumn id="14193" xr3:uid="{188C7C97-8B2F-48A2-97A7-F7AC2BA514C2}" name="Column14174"/>
    <tableColumn id="14194" xr3:uid="{9B9B10A6-80A5-4E15-9904-C1891F1E172D}" name="Column14175"/>
    <tableColumn id="14195" xr3:uid="{2E6B4965-79BD-4C3B-AB4B-394EE26FAB95}" name="Column14176"/>
    <tableColumn id="14196" xr3:uid="{9DD3289C-9B31-4BB4-BC8B-10DB84A20F7A}" name="Column14177"/>
    <tableColumn id="14197" xr3:uid="{B78D29B0-27F0-4C66-9EC3-CE056F6B75EA}" name="Column14178"/>
    <tableColumn id="14198" xr3:uid="{FCFA52B5-ECED-4FF1-8712-4C9B5B76A257}" name="Column14179"/>
    <tableColumn id="14199" xr3:uid="{80A3DDA6-C768-4BE0-9CD8-DBA127FDC47C}" name="Column14180"/>
    <tableColumn id="14200" xr3:uid="{E4ACEA3D-8898-473F-81B8-8E78ECFF3A2B}" name="Column14181"/>
    <tableColumn id="14201" xr3:uid="{3EE49BD8-7D65-4105-81EB-C72F763A43CA}" name="Column14182"/>
    <tableColumn id="14202" xr3:uid="{097D5694-68E7-4B73-A8E2-E96A38A54525}" name="Column14183"/>
    <tableColumn id="14203" xr3:uid="{2DBFB45B-7D34-450E-B87F-BFD8E1541738}" name="Column14184"/>
    <tableColumn id="14204" xr3:uid="{56898958-F01D-4F46-94A0-62009B394A6B}" name="Column14185"/>
    <tableColumn id="14205" xr3:uid="{0441C516-4226-45DB-831F-C88C145C9B28}" name="Column14186"/>
    <tableColumn id="14206" xr3:uid="{D06B9F49-4ACF-4E7C-BCE8-CC11ECC57FFB}" name="Column14187"/>
    <tableColumn id="14207" xr3:uid="{EAFE78FB-7225-46B1-B4B0-D5F4D7CBEFD7}" name="Column14188"/>
    <tableColumn id="14208" xr3:uid="{F99AFC8F-BBEE-4AB9-A832-56264D1FC411}" name="Column14189"/>
    <tableColumn id="14209" xr3:uid="{11FA0241-73B3-4BAC-8F82-68FC232C204B}" name="Column14190"/>
    <tableColumn id="14210" xr3:uid="{CC980335-8706-4FC3-9A61-2E49EA26066D}" name="Column14191"/>
    <tableColumn id="14211" xr3:uid="{FEB99C2C-F8E8-483B-AB8F-8304A3F8FE7E}" name="Column14192"/>
    <tableColumn id="14212" xr3:uid="{F9C8C817-2D92-4BAA-B5B2-8BC4014287DC}" name="Column14193"/>
    <tableColumn id="14213" xr3:uid="{1FB7E68A-123F-45D9-8B90-D9EA76EB02EF}" name="Column14194"/>
    <tableColumn id="14214" xr3:uid="{C65B58A0-25C7-485E-B547-5191752EABE6}" name="Column14195"/>
    <tableColumn id="14215" xr3:uid="{25FD8A1C-FB79-4090-822F-9BAC8A4438FC}" name="Column14196"/>
    <tableColumn id="14216" xr3:uid="{AE84B984-077F-4471-84E8-A863B8412F74}" name="Column14197"/>
    <tableColumn id="14217" xr3:uid="{D39EA974-66F5-441F-A984-1BC45C4FC3E0}" name="Column14198"/>
    <tableColumn id="14218" xr3:uid="{D090A359-22C5-4D11-8066-D90EE9D74404}" name="Column14199"/>
    <tableColumn id="14219" xr3:uid="{B9F95C65-B7FF-4F92-9B6E-F3249814C4F3}" name="Column14200"/>
    <tableColumn id="14220" xr3:uid="{9A4A4A78-6928-4241-B088-B55966ACA542}" name="Column14201"/>
    <tableColumn id="14221" xr3:uid="{18CECD85-AF08-4B91-AC9D-AA99B8E294F3}" name="Column14202"/>
    <tableColumn id="14222" xr3:uid="{C49BAE37-6279-4F64-81A6-A5ECCC19F1D7}" name="Column14203"/>
    <tableColumn id="14223" xr3:uid="{39A6263C-7F6E-4117-8939-76163FC91430}" name="Column14204"/>
    <tableColumn id="14224" xr3:uid="{61AB7877-B6F3-4108-84AC-0B848A1BA7D5}" name="Column14205"/>
    <tableColumn id="14225" xr3:uid="{4E1929EE-92B8-402C-ACD8-52EEEACB3CA8}" name="Column14206"/>
    <tableColumn id="14226" xr3:uid="{FD517B65-5734-4817-B60C-878327FC7A7C}" name="Column14207"/>
    <tableColumn id="14227" xr3:uid="{A1B6167B-D00F-457F-9F4E-D1E11533878C}" name="Column14208"/>
    <tableColumn id="14228" xr3:uid="{C098EE08-170F-4732-93CB-17C593AF15A5}" name="Column14209"/>
    <tableColumn id="14229" xr3:uid="{D8AB5C9D-52E4-409A-A39B-2FC984BF0BA5}" name="Column14210"/>
    <tableColumn id="14230" xr3:uid="{582A03DF-4B99-4EE0-AF18-109F395F69CC}" name="Column14211"/>
    <tableColumn id="14231" xr3:uid="{43426D4C-89DE-478C-8A62-8AC0E66B4FE8}" name="Column14212"/>
    <tableColumn id="14232" xr3:uid="{E7E1ADDE-1720-4641-A00A-3EB9140CD2F7}" name="Column14213"/>
    <tableColumn id="14233" xr3:uid="{E2F0F9F2-F5C6-441F-8C63-CFCB14187737}" name="Column14214"/>
    <tableColumn id="14234" xr3:uid="{EC922276-BA0D-42C7-8A94-CD197BDF9986}" name="Column14215"/>
    <tableColumn id="14235" xr3:uid="{BFF87A6D-BF2B-45E3-BA3A-6E3C01657D50}" name="Column14216"/>
    <tableColumn id="14236" xr3:uid="{3EAEADC7-3ACB-4A43-B283-F59A702D0303}" name="Column14217"/>
    <tableColumn id="14237" xr3:uid="{CFF9C13E-CDC4-4B9C-8AE2-5F0E08D2F3A1}" name="Column14218"/>
    <tableColumn id="14238" xr3:uid="{BF090DAF-9DBB-45B1-A0A1-A0DBF6A6949A}" name="Column14219"/>
    <tableColumn id="14239" xr3:uid="{B6E292E7-C26D-483B-9872-D3B671C34452}" name="Column14220"/>
    <tableColumn id="14240" xr3:uid="{F81BE8AC-2827-4C00-94D0-722CDE568CB2}" name="Column14221"/>
    <tableColumn id="14241" xr3:uid="{77FC55D6-F949-4395-8C9B-CFA7DA632A49}" name="Column14222"/>
    <tableColumn id="14242" xr3:uid="{AD60D4B0-603D-4942-B497-AEFABD059025}" name="Column14223"/>
    <tableColumn id="14243" xr3:uid="{E1572FDF-74D9-45A9-9B90-665087EF4F22}" name="Column14224"/>
    <tableColumn id="14244" xr3:uid="{12846343-3F97-40CF-9BA6-95458ABB700E}" name="Column14225"/>
    <tableColumn id="14245" xr3:uid="{6ABC280E-07A6-44E6-BAC3-47E414E770B8}" name="Column14226"/>
    <tableColumn id="14246" xr3:uid="{664EE0C7-02B9-4E28-A1E2-C027ADF430FA}" name="Column14227"/>
    <tableColumn id="14247" xr3:uid="{4F01BA84-31D5-4E91-8283-B4A584FF4F8D}" name="Column14228"/>
    <tableColumn id="14248" xr3:uid="{D9F682FC-987D-4E54-AB42-88057746EEE6}" name="Column14229"/>
    <tableColumn id="14249" xr3:uid="{5F0AB878-9AEF-4E0B-8203-7CD070800D67}" name="Column14230"/>
    <tableColumn id="14250" xr3:uid="{6FCFE84F-216F-4E91-B509-30354841A6D5}" name="Column14231"/>
    <tableColumn id="14251" xr3:uid="{A1AA2DDA-EE32-4DB9-9340-A5F7D922EF7B}" name="Column14232"/>
    <tableColumn id="14252" xr3:uid="{77C463BE-1A68-4290-BC34-41A518697FDB}" name="Column14233"/>
    <tableColumn id="14253" xr3:uid="{2AB0848C-C9E0-40CD-879F-0F1980A837F4}" name="Column14234"/>
    <tableColumn id="14254" xr3:uid="{7E9FA5CB-8345-40E7-96B6-B6F11338B093}" name="Column14235"/>
    <tableColumn id="14255" xr3:uid="{A6F215D3-B4FC-4844-BCF1-6A2FF461889B}" name="Column14236"/>
    <tableColumn id="14256" xr3:uid="{8283147D-DF8E-4321-98E1-7AA495408ABA}" name="Column14237"/>
    <tableColumn id="14257" xr3:uid="{FC8FA9DA-C553-4A05-B733-3DB233A0D432}" name="Column14238"/>
    <tableColumn id="14258" xr3:uid="{D9AB4F91-FD52-4A2D-9CF6-F4423155A85B}" name="Column14239"/>
    <tableColumn id="14259" xr3:uid="{19552CD6-B4FB-43BF-B4B6-01D46A8D1108}" name="Column14240"/>
    <tableColumn id="14260" xr3:uid="{572CB57A-B3C0-4F2F-8296-ACBAD841BB7F}" name="Column14241"/>
    <tableColumn id="14261" xr3:uid="{74CADDC1-D925-4F2E-8F30-A182FC8F230A}" name="Column14242"/>
    <tableColumn id="14262" xr3:uid="{86FC69A4-3A4F-4078-AEBE-848F00FB21EC}" name="Column14243"/>
    <tableColumn id="14263" xr3:uid="{2B041AE6-9B0F-4A9B-86F2-B2CDDF37EB85}" name="Column14244"/>
    <tableColumn id="14264" xr3:uid="{7CE468EF-89C1-450B-8B50-6A79794D2C02}" name="Column14245"/>
    <tableColumn id="14265" xr3:uid="{FFCD021A-7D34-4D7B-9E34-C1E5027FD3C5}" name="Column14246"/>
    <tableColumn id="14266" xr3:uid="{CF8FCE43-3A15-4FD3-A5AA-FB91C1E29529}" name="Column14247"/>
    <tableColumn id="14267" xr3:uid="{F1E6E831-FDB4-4B4D-925B-4655797A75ED}" name="Column14248"/>
    <tableColumn id="14268" xr3:uid="{E403D264-A92B-4634-BEB5-594E091A86DE}" name="Column14249"/>
    <tableColumn id="14269" xr3:uid="{7775C54A-CCB8-45F0-A988-A1C269B43F32}" name="Column14250"/>
    <tableColumn id="14270" xr3:uid="{75B4A1FF-F7B4-4C7F-9A8E-C252717DE9B9}" name="Column14251"/>
    <tableColumn id="14271" xr3:uid="{EC5FE2C3-D5F8-49EC-BBDC-1D009170BB56}" name="Column14252"/>
    <tableColumn id="14272" xr3:uid="{A47AEB5B-9911-4EEA-9892-A3CC25D713B7}" name="Column14253"/>
    <tableColumn id="14273" xr3:uid="{E7309CFA-87FD-4D2A-AAC0-45E60D4AF3A8}" name="Column14254"/>
    <tableColumn id="14274" xr3:uid="{E9167D0E-214E-4C4C-9A12-3C079AA7C749}" name="Column14255"/>
    <tableColumn id="14275" xr3:uid="{45E2D4DD-8FAD-410A-A042-52BBA82605A6}" name="Column14256"/>
    <tableColumn id="14276" xr3:uid="{7895CB3D-D9D0-45A7-AA68-7073FA23922A}" name="Column14257"/>
    <tableColumn id="14277" xr3:uid="{86724A8B-CE69-4F5E-B590-07E34550DF02}" name="Column14258"/>
    <tableColumn id="14278" xr3:uid="{3E895A66-A93C-4699-8E88-BB7688269617}" name="Column14259"/>
    <tableColumn id="14279" xr3:uid="{A6B8815F-8488-4E21-95E6-9791F5AB2607}" name="Column14260"/>
    <tableColumn id="14280" xr3:uid="{BD79EB6E-6CF9-42B9-A96C-25FE3FD935B3}" name="Column14261"/>
    <tableColumn id="14281" xr3:uid="{FC84DAA2-0F3B-440F-9327-0A6CEC0B2C1A}" name="Column14262"/>
    <tableColumn id="14282" xr3:uid="{489973D8-F077-49DE-8AF1-0F95BC4D11C5}" name="Column14263"/>
    <tableColumn id="14283" xr3:uid="{3EAB6670-ACBE-4E33-86D0-93141E81083F}" name="Column14264"/>
    <tableColumn id="14284" xr3:uid="{F88B7D21-2E19-48EA-BF93-902CFF48516E}" name="Column14265"/>
    <tableColumn id="14285" xr3:uid="{455E5774-AB3F-44B6-A516-8E99203CEEC1}" name="Column14266"/>
    <tableColumn id="14286" xr3:uid="{20A730FD-1956-4537-8CBD-305BDBE94078}" name="Column14267"/>
    <tableColumn id="14287" xr3:uid="{C28BBDCF-52BE-433E-A516-798C27EC1067}" name="Column14268"/>
    <tableColumn id="14288" xr3:uid="{7E205C3D-5F51-4068-901A-B3C8EC8E471F}" name="Column14269"/>
    <tableColumn id="14289" xr3:uid="{D2E89AC9-5BB6-4E4E-874B-F590DF19E188}" name="Column14270"/>
    <tableColumn id="14290" xr3:uid="{63723B5E-AA8A-47E0-BF55-4A7938249883}" name="Column14271"/>
    <tableColumn id="14291" xr3:uid="{9048DC01-B072-41B6-8D38-50F426BC6D0A}" name="Column14272"/>
    <tableColumn id="14292" xr3:uid="{8BB2CCDB-F4E6-4C2D-929B-E75D18EA502D}" name="Column14273"/>
    <tableColumn id="14293" xr3:uid="{CE747CC2-DB74-4055-A952-05A854D43112}" name="Column14274"/>
    <tableColumn id="14294" xr3:uid="{70885E7D-C955-473C-8D4E-C128654ED436}" name="Column14275"/>
    <tableColumn id="14295" xr3:uid="{E79A42F0-4130-4D1A-B6DE-6CA65C9C4FAF}" name="Column14276"/>
    <tableColumn id="14296" xr3:uid="{E1C67ABC-9464-4968-89F0-3CBDAAC8A345}" name="Column14277"/>
    <tableColumn id="14297" xr3:uid="{82C3B525-A026-4C6E-B32B-FAADC0EFD892}" name="Column14278"/>
    <tableColumn id="14298" xr3:uid="{173A99AE-4442-4AF9-BBFB-1D954CD9EC5D}" name="Column14279"/>
    <tableColumn id="14299" xr3:uid="{8AFC2D90-9C4A-44A4-880F-D5CA146C1EAA}" name="Column14280"/>
    <tableColumn id="14300" xr3:uid="{62A85291-366D-4D2A-863D-6E7B03239511}" name="Column14281"/>
    <tableColumn id="14301" xr3:uid="{865BB069-B7A7-430F-B819-2ACBD055698D}" name="Column14282"/>
    <tableColumn id="14302" xr3:uid="{F90CDACA-406F-4F8F-A2F2-F1BB230D4588}" name="Column14283"/>
    <tableColumn id="14303" xr3:uid="{B2625D08-EA76-4EB6-B6ED-6CF86C1070DE}" name="Column14284"/>
    <tableColumn id="14304" xr3:uid="{15EE68AE-1002-408D-BA05-BBB4C81ED7E0}" name="Column14285"/>
    <tableColumn id="14305" xr3:uid="{BD2326CF-083D-4F16-9007-3288C15EDEA6}" name="Column14286"/>
    <tableColumn id="14306" xr3:uid="{05E9CEE7-4023-484F-9C8B-436C87292837}" name="Column14287"/>
    <tableColumn id="14307" xr3:uid="{D8DF517B-3826-4268-B9B9-8E3C040A42DE}" name="Column14288"/>
    <tableColumn id="14308" xr3:uid="{F5611044-74CA-4C8A-A353-2A075F9DDDC3}" name="Column14289"/>
    <tableColumn id="14309" xr3:uid="{2BA6D5EF-09D4-4350-B64B-AF1B684029CC}" name="Column14290"/>
    <tableColumn id="14310" xr3:uid="{83B6759F-DCFC-45B9-BA71-07C68D20749A}" name="Column14291"/>
    <tableColumn id="14311" xr3:uid="{F8B2037E-7CB6-45D7-9A9C-D66678EC1478}" name="Column14292"/>
    <tableColumn id="14312" xr3:uid="{197B63C3-72A0-4118-8623-3F1E1EAF8A63}" name="Column14293"/>
    <tableColumn id="14313" xr3:uid="{087CD5C2-0BBA-43AC-9494-E85FA82DBEA7}" name="Column14294"/>
    <tableColumn id="14314" xr3:uid="{02A9191E-E3FC-4D82-9FD2-50EF29FA7698}" name="Column14295"/>
    <tableColumn id="14315" xr3:uid="{24E66F32-85CE-4F18-8766-753398D05714}" name="Column14296"/>
    <tableColumn id="14316" xr3:uid="{C5177639-7BAE-43A3-804D-89D278D3D25A}" name="Column14297"/>
    <tableColumn id="14317" xr3:uid="{4BBECE9B-59BF-4079-BF0D-13387B53A87F}" name="Column14298"/>
    <tableColumn id="14318" xr3:uid="{9A71FB6C-26C5-4ED8-A8FE-B9D6AA629D3E}" name="Column14299"/>
    <tableColumn id="14319" xr3:uid="{A3129775-8F42-4587-B2C5-037CC20CDE3A}" name="Column14300"/>
    <tableColumn id="14320" xr3:uid="{4D5AE4B4-F6B2-4262-82A7-EF176C583885}" name="Column14301"/>
    <tableColumn id="14321" xr3:uid="{0A6B3923-A1D4-421C-AA85-0046B89229B8}" name="Column14302"/>
    <tableColumn id="14322" xr3:uid="{0EF0008F-CF48-4BDC-B525-4ECC3CEEADA6}" name="Column14303"/>
    <tableColumn id="14323" xr3:uid="{82EC2724-EB1B-4244-9A66-7B6103AE575F}" name="Column14304"/>
    <tableColumn id="14324" xr3:uid="{ADF4AF79-82B2-46AC-B9B9-0695B1CB6018}" name="Column14305"/>
    <tableColumn id="14325" xr3:uid="{4489B7F1-9565-4EE8-B16E-D1560F81459B}" name="Column14306"/>
    <tableColumn id="14326" xr3:uid="{A21D8BBC-A37F-44E7-A365-2221693FE429}" name="Column14307"/>
    <tableColumn id="14327" xr3:uid="{4F22DCA3-90A8-4EAF-A582-AB27FF4343A4}" name="Column14308"/>
    <tableColumn id="14328" xr3:uid="{CE48C70E-A588-4FDA-9266-73EFD07254E5}" name="Column14309"/>
    <tableColumn id="14329" xr3:uid="{8A30AFBA-F4FF-4C9C-A29F-D65C45D33A7E}" name="Column14310"/>
    <tableColumn id="14330" xr3:uid="{208852D0-A728-43AE-A272-AE277DBFDEC0}" name="Column14311"/>
    <tableColumn id="14331" xr3:uid="{F8427D0C-62CE-4DAF-A4F9-1296D4A16700}" name="Column14312"/>
    <tableColumn id="14332" xr3:uid="{B998DE62-F7E4-4547-B29F-54425C74A2CB}" name="Column14313"/>
    <tableColumn id="14333" xr3:uid="{0D94C8C0-FCA5-499E-A816-9B4EA4CAADC0}" name="Column14314"/>
    <tableColumn id="14334" xr3:uid="{1FF88390-F58A-4FDF-B9C5-92DD990031FA}" name="Column14315"/>
    <tableColumn id="14335" xr3:uid="{DFCA3CFF-A73F-422F-B392-F65F725FEC43}" name="Column14316"/>
    <tableColumn id="14336" xr3:uid="{156FCB1F-BF17-41CE-9332-DCB07A0F83DA}" name="Column14317"/>
    <tableColumn id="14337" xr3:uid="{4F912BA1-4195-4A71-BFBF-1D6DEAF91213}" name="Column14318"/>
    <tableColumn id="14338" xr3:uid="{207C986D-2251-4C6C-8CCB-C8A677C5C98B}" name="Column14319"/>
    <tableColumn id="14339" xr3:uid="{769CCFFE-411D-4340-8918-5F80F5B3CCB9}" name="Column14320"/>
    <tableColumn id="14340" xr3:uid="{A3928A5A-4E18-455A-B176-A16ADA47460F}" name="Column14321"/>
    <tableColumn id="14341" xr3:uid="{134E1A3B-C265-4CAE-923A-5572EA863050}" name="Column14322"/>
    <tableColumn id="14342" xr3:uid="{DADAEC84-EBA4-4DB9-A0FD-36D3C03FF8D6}" name="Column14323"/>
    <tableColumn id="14343" xr3:uid="{3BBD26A4-E30C-444C-8005-5C85C1F74502}" name="Column14324"/>
    <tableColumn id="14344" xr3:uid="{92ADABCC-5639-4476-B6DB-0DADE0568B92}" name="Column14325"/>
    <tableColumn id="14345" xr3:uid="{B9226BB7-5A18-4239-B4E1-0E9B60FD826C}" name="Column14326"/>
    <tableColumn id="14346" xr3:uid="{15D5DD2E-EB6C-4952-8A19-0E5016D10BA9}" name="Column14327"/>
    <tableColumn id="14347" xr3:uid="{A15D2F9A-D268-45CE-BCE7-C7965B2EF026}" name="Column14328"/>
    <tableColumn id="14348" xr3:uid="{62A75D99-B5E6-4ECF-88B8-1A9CD7FC6E3C}" name="Column14329"/>
    <tableColumn id="14349" xr3:uid="{0D752BF2-58F6-43CC-B0D2-7005760EE666}" name="Column14330"/>
    <tableColumn id="14350" xr3:uid="{302E40E3-053D-4BFA-8B7E-44EEEDF71168}" name="Column14331"/>
    <tableColumn id="14351" xr3:uid="{3A4BB221-820E-4E63-86B7-8057F306AE5D}" name="Column14332"/>
    <tableColumn id="14352" xr3:uid="{A44B4331-33BA-48D8-8BD3-DA175B94EC74}" name="Column14333"/>
    <tableColumn id="14353" xr3:uid="{27EFF3D0-167C-41DD-9BC3-A8BCE10B3408}" name="Column14334"/>
    <tableColumn id="14354" xr3:uid="{99DB004E-F9FA-415E-B951-A0B1EA79FC1B}" name="Column14335"/>
    <tableColumn id="14355" xr3:uid="{C192AAA8-5639-4AD3-AECD-401F7E05426D}" name="Column14336"/>
    <tableColumn id="14356" xr3:uid="{D01B4D65-0363-4118-9695-2CBF315B4E3A}" name="Column14337"/>
    <tableColumn id="14357" xr3:uid="{BFE0900E-C692-4EF3-941F-60D6FF607BAB}" name="Column14338"/>
    <tableColumn id="14358" xr3:uid="{4178B3BD-BC80-489F-891E-4BA3DD63AA3E}" name="Column14339"/>
    <tableColumn id="14359" xr3:uid="{2EF9D7B4-FF23-4988-83DA-E9CB5567C7EF}" name="Column14340"/>
    <tableColumn id="14360" xr3:uid="{011DDDEF-D76F-4023-BC70-05660E7F553A}" name="Column14341"/>
    <tableColumn id="14361" xr3:uid="{25056266-087A-41B1-BF7D-3223FBBC12E8}" name="Column14342"/>
    <tableColumn id="14362" xr3:uid="{9E48D729-5CD3-49C0-8414-5231BFA0B0EE}" name="Column14343"/>
    <tableColumn id="14363" xr3:uid="{7997D67E-D041-4588-987E-CE032E7E30DD}" name="Column14344"/>
    <tableColumn id="14364" xr3:uid="{1B2EFAAF-BEE1-4A95-B621-4A63ACFC0A98}" name="Column14345"/>
    <tableColumn id="14365" xr3:uid="{FFF6BEC1-7E4F-4DBC-B8C8-6F0813A92E6E}" name="Column14346"/>
    <tableColumn id="14366" xr3:uid="{D820F30A-B541-4A3F-9BF5-D9CAFA31E37C}" name="Column14347"/>
    <tableColumn id="14367" xr3:uid="{9FB09253-AEDF-4A2F-BFD8-DF1A89535BEE}" name="Column14348"/>
    <tableColumn id="14368" xr3:uid="{7C77F1BB-9FBB-4B03-82FD-9ED460D7BC56}" name="Column14349"/>
    <tableColumn id="14369" xr3:uid="{440ABD3C-ECA0-448B-A2F9-5823AC8BACC5}" name="Column14350"/>
    <tableColumn id="14370" xr3:uid="{E595D0F4-19EE-487D-9682-9E8EEADAD604}" name="Column14351"/>
    <tableColumn id="14371" xr3:uid="{8DBD8D67-6281-4408-8FBF-3A0F99401D0D}" name="Column14352"/>
    <tableColumn id="14372" xr3:uid="{575A235F-1168-48B5-8882-6E7D5BE6A352}" name="Column14353"/>
    <tableColumn id="14373" xr3:uid="{D04E4E1D-D2BC-450D-8E1E-33F18C686240}" name="Column14354"/>
    <tableColumn id="14374" xr3:uid="{C2005FD3-61D1-42B6-94D5-132A065EACEF}" name="Column14355"/>
    <tableColumn id="14375" xr3:uid="{373E8256-62CD-49BA-A1DB-E8294BC42AD5}" name="Column14356"/>
    <tableColumn id="14376" xr3:uid="{B27C7A8B-022A-48F1-B2D0-D9D1F3DBF957}" name="Column14357"/>
    <tableColumn id="14377" xr3:uid="{25261B7C-A4FF-44D4-AF5C-4E53012D32DF}" name="Column14358"/>
    <tableColumn id="14378" xr3:uid="{5EDBF3F3-C751-4420-982C-E8B4BAD9EB6F}" name="Column14359"/>
    <tableColumn id="14379" xr3:uid="{A3E9B92E-016A-4A6C-993C-136700DEE2E0}" name="Column14360"/>
    <tableColumn id="14380" xr3:uid="{99D05F56-B15B-47F1-93EF-0A58BDFF03B6}" name="Column14361"/>
    <tableColumn id="14381" xr3:uid="{2D0320F1-6A81-4144-8615-0332AC5DC6BC}" name="Column14362"/>
    <tableColumn id="14382" xr3:uid="{EA08F2B2-D170-45F7-AE33-C86D7EC58638}" name="Column14363"/>
    <tableColumn id="14383" xr3:uid="{912985AD-800A-40B4-9FAE-AD97B9BBB39A}" name="Column14364"/>
    <tableColumn id="14384" xr3:uid="{24B5EF8D-BA22-4AAA-A5DF-C9430DDAA0D8}" name="Column14365"/>
    <tableColumn id="14385" xr3:uid="{A8C4904A-967E-4F0F-93D7-6E9760B65026}" name="Column14366"/>
    <tableColumn id="14386" xr3:uid="{13A5C2D2-22DA-4A66-90C9-DDDA19D4DA78}" name="Column14367"/>
    <tableColumn id="14387" xr3:uid="{D937C337-3419-4204-990F-7E4C402C0A4D}" name="Column14368"/>
    <tableColumn id="14388" xr3:uid="{F8BA763E-D77C-4957-BA69-502A5D1ED0D9}" name="Column14369"/>
    <tableColumn id="14389" xr3:uid="{74D2253B-CB40-4963-9B4D-2F3427A99F43}" name="Column14370"/>
    <tableColumn id="14390" xr3:uid="{1F1F2357-F9C6-45C4-90EE-84B1E8CD4ABF}" name="Column14371"/>
    <tableColumn id="14391" xr3:uid="{3D59333E-0679-4D58-BC6B-8AD762C94029}" name="Column14372"/>
    <tableColumn id="14392" xr3:uid="{FDC1A361-B343-4329-892B-F75658E40D63}" name="Column14373"/>
    <tableColumn id="14393" xr3:uid="{5BF37D08-6FD7-4E52-88E6-7A2EDED7842E}" name="Column14374"/>
    <tableColumn id="14394" xr3:uid="{D825EDA0-CA25-4449-964C-630E3C6719D6}" name="Column14375"/>
    <tableColumn id="14395" xr3:uid="{225D3C90-9014-46DA-A2F7-B5DE7E15BE91}" name="Column14376"/>
    <tableColumn id="14396" xr3:uid="{95695764-B3EB-459A-9017-602A00CFCFB7}" name="Column14377"/>
    <tableColumn id="14397" xr3:uid="{0EA1AF69-B416-4596-A930-3AB72A08A731}" name="Column14378"/>
    <tableColumn id="14398" xr3:uid="{D52479A4-C65E-406B-96EE-49003A758B74}" name="Column14379"/>
    <tableColumn id="14399" xr3:uid="{CCA5545F-757A-4C98-B7DC-1D0C1229C8E6}" name="Column14380"/>
    <tableColumn id="14400" xr3:uid="{48989308-2F2D-4120-AD49-5F4F52DC2EB4}" name="Column14381"/>
    <tableColumn id="14401" xr3:uid="{DF4CC43F-A22A-4263-8ABE-A56C9B4C12E7}" name="Column14382"/>
    <tableColumn id="14402" xr3:uid="{D8A0BD99-AF24-4946-90D5-C7E5A07F38BC}" name="Column14383"/>
    <tableColumn id="14403" xr3:uid="{3BDC31CC-CF2F-4FA7-B642-B4FF5D2794CD}" name="Column14384"/>
    <tableColumn id="14404" xr3:uid="{838C27C1-7463-4B29-B925-9C1F54110E2F}" name="Column14385"/>
    <tableColumn id="14405" xr3:uid="{2ECA9162-1E41-451B-A2C0-3E9F86D5AE99}" name="Column14386"/>
    <tableColumn id="14406" xr3:uid="{114A774F-260B-4997-AF90-CBCDD3275BDA}" name="Column14387"/>
    <tableColumn id="14407" xr3:uid="{A4379F57-7B26-41CD-AC42-89F0F763BE40}" name="Column14388"/>
    <tableColumn id="14408" xr3:uid="{E64F3FE2-0C64-4417-95D1-C1AFD8B20BF4}" name="Column14389"/>
    <tableColumn id="14409" xr3:uid="{EE53A466-3456-4268-8613-08C1E97252AF}" name="Column14390"/>
    <tableColumn id="14410" xr3:uid="{C5F39691-700B-4554-A560-2EF0591091C0}" name="Column14391"/>
    <tableColumn id="14411" xr3:uid="{B32AC0EC-4543-4099-A896-C89154C93AB6}" name="Column14392"/>
    <tableColumn id="14412" xr3:uid="{F89D66B6-C2BD-4275-983C-B2481930ED31}" name="Column14393"/>
    <tableColumn id="14413" xr3:uid="{B3AFC707-6E5C-4997-B580-476194CCA7C5}" name="Column14394"/>
    <tableColumn id="14414" xr3:uid="{9F811D64-A554-47CE-AED2-77D92036F10D}" name="Column14395"/>
    <tableColumn id="14415" xr3:uid="{B842487A-F5E9-4B14-AF61-AEFE2878261E}" name="Column14396"/>
    <tableColumn id="14416" xr3:uid="{7DD8D2F6-ACD6-4104-B0C0-436ED14D21A7}" name="Column14397"/>
    <tableColumn id="14417" xr3:uid="{665DA8B4-89D0-44A1-90E0-861BC42CDFA2}" name="Column14398"/>
    <tableColumn id="14418" xr3:uid="{804129D9-06F9-4B66-B96B-3DE0D3AEAF5C}" name="Column14399"/>
    <tableColumn id="14419" xr3:uid="{A1183AE2-DDEA-4066-AB18-4CCF7103BEB9}" name="Column14400"/>
    <tableColumn id="14420" xr3:uid="{00BFCF41-9E67-49A5-9CE1-D28676942DF2}" name="Column14401"/>
    <tableColumn id="14421" xr3:uid="{C0A2C4F2-4449-4826-BAC7-0E36A27F3FC2}" name="Column14402"/>
    <tableColumn id="14422" xr3:uid="{85DC1146-D458-466D-9E18-CA72EC17AB26}" name="Column14403"/>
    <tableColumn id="14423" xr3:uid="{4F336FE0-B996-4639-8713-7E1B5115B31E}" name="Column14404"/>
    <tableColumn id="14424" xr3:uid="{6ED1F50D-83ED-4200-8595-F75428664CC5}" name="Column14405"/>
    <tableColumn id="14425" xr3:uid="{14D73963-9A7D-4B12-B7BB-48A82F6F788E}" name="Column14406"/>
    <tableColumn id="14426" xr3:uid="{5E1E3130-4F20-42FE-A8BA-7A99FB7A0169}" name="Column14407"/>
    <tableColumn id="14427" xr3:uid="{F9BBBAFF-BC81-478A-A1E7-6ADD15369AF0}" name="Column14408"/>
    <tableColumn id="14428" xr3:uid="{7119C194-65F0-44DC-B251-285209F4951A}" name="Column14409"/>
    <tableColumn id="14429" xr3:uid="{9A95454A-568C-4C66-8E1A-B6ACA43CDAFD}" name="Column14410"/>
    <tableColumn id="14430" xr3:uid="{484B52CE-1FEC-4BD9-A27C-2B95DDC94DB2}" name="Column14411"/>
    <tableColumn id="14431" xr3:uid="{450D7BD5-D12C-4774-9329-2BBD556E351C}" name="Column14412"/>
    <tableColumn id="14432" xr3:uid="{DB561786-F63A-46C6-91FD-B2C62F553BD6}" name="Column14413"/>
    <tableColumn id="14433" xr3:uid="{227F1B29-DBB5-4F19-9FA2-67CA1B097379}" name="Column14414"/>
    <tableColumn id="14434" xr3:uid="{CF88AC3D-588A-4450-AEEF-A2B12B6004D7}" name="Column14415"/>
    <tableColumn id="14435" xr3:uid="{7954D2E0-7E0C-4A3F-B7F6-EB782D5D8711}" name="Column14416"/>
    <tableColumn id="14436" xr3:uid="{4B2054F8-6835-4047-A371-7F116B2A382E}" name="Column14417"/>
    <tableColumn id="14437" xr3:uid="{81EB9C07-1A90-48B1-89E5-D87EA802512F}" name="Column14418"/>
    <tableColumn id="14438" xr3:uid="{1C744DF7-22CA-4F3F-92EA-0177FE2C9093}" name="Column14419"/>
    <tableColumn id="14439" xr3:uid="{2BABAE80-2A17-47D8-9030-D931ACF06131}" name="Column14420"/>
    <tableColumn id="14440" xr3:uid="{03B35A33-E032-4417-8F7A-556E3F3F5EAB}" name="Column14421"/>
    <tableColumn id="14441" xr3:uid="{5C6C2DF5-2334-46F6-9D2E-57012FCD0D07}" name="Column14422"/>
    <tableColumn id="14442" xr3:uid="{138D9421-752C-4966-8201-24E491D5CD72}" name="Column14423"/>
    <tableColumn id="14443" xr3:uid="{3FBE1214-D7C5-4D58-AB1F-D57B5DDEDDEE}" name="Column14424"/>
    <tableColumn id="14444" xr3:uid="{572B0864-C7B4-4DB1-B3F6-EC06D1359988}" name="Column14425"/>
    <tableColumn id="14445" xr3:uid="{BA695E0F-8E0F-4662-9633-94766F884E8C}" name="Column14426"/>
    <tableColumn id="14446" xr3:uid="{34B151EF-76FF-4ACB-8474-103E7E5C9E2D}" name="Column14427"/>
    <tableColumn id="14447" xr3:uid="{234E435E-0A06-4379-86E5-AC7F151E9487}" name="Column14428"/>
    <tableColumn id="14448" xr3:uid="{F51081DD-9C7F-429A-B93C-5FE407A04242}" name="Column14429"/>
    <tableColumn id="14449" xr3:uid="{5C5B6959-DB88-4FAE-B354-5D2C78DB17E3}" name="Column14430"/>
    <tableColumn id="14450" xr3:uid="{40EEA03F-E85E-4FAB-BD9F-E520DF60BA4B}" name="Column14431"/>
    <tableColumn id="14451" xr3:uid="{25D5161E-594A-4D1D-9333-B75011EAF53F}" name="Column14432"/>
    <tableColumn id="14452" xr3:uid="{6F4EE0B1-8AEC-495B-8BBE-14CD9E4337A1}" name="Column14433"/>
    <tableColumn id="14453" xr3:uid="{C95966BB-2C99-4BD5-99BB-1B51C6F12B1C}" name="Column14434"/>
    <tableColumn id="14454" xr3:uid="{8053EF74-BA01-4190-9832-5637DBCB97E2}" name="Column14435"/>
    <tableColumn id="14455" xr3:uid="{534A1DE7-217E-468F-9B85-4AF07EB62AD8}" name="Column14436"/>
    <tableColumn id="14456" xr3:uid="{A083777D-C2BA-4638-AADA-CFD6846BC84A}" name="Column14437"/>
    <tableColumn id="14457" xr3:uid="{25630131-82A9-4C44-A2E6-E3EA7A5515DC}" name="Column14438"/>
    <tableColumn id="14458" xr3:uid="{826D2D33-8CDF-4122-A525-3F86C27BDDE9}" name="Column14439"/>
    <tableColumn id="14459" xr3:uid="{4AEF3E96-EC75-42BD-8063-144A56EE7F37}" name="Column14440"/>
    <tableColumn id="14460" xr3:uid="{3A1C8D8E-F837-4DB8-B0D1-4AADA7E910B2}" name="Column14441"/>
    <tableColumn id="14461" xr3:uid="{26890AA1-7E13-4FDB-AA32-A60B24212F45}" name="Column14442"/>
    <tableColumn id="14462" xr3:uid="{6BCB6337-966B-4513-9869-99D834D9631F}" name="Column14443"/>
    <tableColumn id="14463" xr3:uid="{1F80F3B0-21EE-4EAA-B6FE-C430B9D45ACB}" name="Column14444"/>
    <tableColumn id="14464" xr3:uid="{180FC19D-0985-45BC-99D9-19D36B129FC4}" name="Column14445"/>
    <tableColumn id="14465" xr3:uid="{9CCD9CC2-5FC3-41B2-93B8-4AB9AECCDEBF}" name="Column14446"/>
    <tableColumn id="14466" xr3:uid="{4D2D6A27-C650-49B3-B91F-16746C442998}" name="Column14447"/>
    <tableColumn id="14467" xr3:uid="{818344AD-9121-49F9-A593-E8254934D3F1}" name="Column14448"/>
    <tableColumn id="14468" xr3:uid="{E6FBCA62-2933-4E24-81D5-7A0E06722749}" name="Column14449"/>
    <tableColumn id="14469" xr3:uid="{7A558355-01F8-4175-8247-6A35967B6858}" name="Column14450"/>
    <tableColumn id="14470" xr3:uid="{DBB28EC5-52B6-4113-A5BA-2EA3EB403299}" name="Column14451"/>
    <tableColumn id="14471" xr3:uid="{CCA1BBE8-5626-4CB6-9C8A-3C7DE90F706D}" name="Column14452"/>
    <tableColumn id="14472" xr3:uid="{4AC3EAC0-F7DE-4D02-93D1-5DE637C99CF3}" name="Column14453"/>
    <tableColumn id="14473" xr3:uid="{A0546CDD-A15C-4D02-AEA8-BEDA1EF9D159}" name="Column14454"/>
    <tableColumn id="14474" xr3:uid="{CE8BE837-5953-4FC5-858C-8886BA48991B}" name="Column14455"/>
    <tableColumn id="14475" xr3:uid="{44F0D281-3800-4D0E-8EA4-5C6F57ECE335}" name="Column14456"/>
    <tableColumn id="14476" xr3:uid="{ADFA220A-BFED-4EE0-A6D5-23191DB8FE16}" name="Column14457"/>
    <tableColumn id="14477" xr3:uid="{68BE12B6-EEB1-4634-9C49-25DDC194014C}" name="Column14458"/>
    <tableColumn id="14478" xr3:uid="{42200387-83B2-407F-8D8E-B72514AA47C3}" name="Column14459"/>
    <tableColumn id="14479" xr3:uid="{038714A4-328F-4134-8EC1-6810A57976E3}" name="Column14460"/>
    <tableColumn id="14480" xr3:uid="{78733E06-703B-4458-9DF3-A19C5C5529F4}" name="Column14461"/>
    <tableColumn id="14481" xr3:uid="{DEB298FC-B4E0-4D1A-922B-29F11050A3FF}" name="Column14462"/>
    <tableColumn id="14482" xr3:uid="{E2EC0490-DA52-4763-911F-62ADDB0F530D}" name="Column14463"/>
    <tableColumn id="14483" xr3:uid="{930EEFEA-9C08-4693-B804-8F976A4F1358}" name="Column14464"/>
    <tableColumn id="14484" xr3:uid="{86B8A906-7A6C-412D-A634-6A86B5C1240C}" name="Column14465"/>
    <tableColumn id="14485" xr3:uid="{DC6C90CC-E50F-4540-9CDF-4B5B0C42F43D}" name="Column14466"/>
    <tableColumn id="14486" xr3:uid="{4919663F-3F5E-4725-8FDC-CEF31C852B34}" name="Column14467"/>
    <tableColumn id="14487" xr3:uid="{FCB1CA56-A11F-4D68-B2FD-E23ED4120E15}" name="Column14468"/>
    <tableColumn id="14488" xr3:uid="{1825CA3B-A029-483B-9C49-8C3CC543EF92}" name="Column14469"/>
    <tableColumn id="14489" xr3:uid="{A39D31B2-36B4-4382-873C-37266149A08C}" name="Column14470"/>
    <tableColumn id="14490" xr3:uid="{C9B361EE-6F5A-48E3-A425-52CDED072D58}" name="Column14471"/>
    <tableColumn id="14491" xr3:uid="{5ADD9129-2A25-4F24-9D29-A5764F066F73}" name="Column14472"/>
    <tableColumn id="14492" xr3:uid="{8FE56141-D2CE-4C75-9107-7E51783B95C9}" name="Column14473"/>
    <tableColumn id="14493" xr3:uid="{D4754A08-C781-4C75-B563-A61E14389312}" name="Column14474"/>
    <tableColumn id="14494" xr3:uid="{F0AFCE42-3DB9-4474-8646-0E8800E6B393}" name="Column14475"/>
    <tableColumn id="14495" xr3:uid="{74D66418-33BF-4A8F-9458-206B2C914AE6}" name="Column14476"/>
    <tableColumn id="14496" xr3:uid="{BF0C847A-47DE-4977-A170-50D7D4FCFE97}" name="Column14477"/>
    <tableColumn id="14497" xr3:uid="{AD5BA3DF-46DB-4661-ADC9-EC5E54619AF7}" name="Column14478"/>
    <tableColumn id="14498" xr3:uid="{C203D427-2F37-49DB-AA72-8DF1902DE412}" name="Column14479"/>
    <tableColumn id="14499" xr3:uid="{28CCADB2-AABC-44EA-B4D7-C05153F84F71}" name="Column14480"/>
    <tableColumn id="14500" xr3:uid="{A5DDEB96-F4BE-4D89-B061-CB680FA71688}" name="Column14481"/>
    <tableColumn id="14501" xr3:uid="{51DD16C9-8FDC-4E82-880A-0A40FFD93679}" name="Column14482"/>
    <tableColumn id="14502" xr3:uid="{B42D0E24-E49D-46A5-B2CC-4BF7043EC0F9}" name="Column14483"/>
    <tableColumn id="14503" xr3:uid="{EC067C31-9D95-48D1-834F-5BFDCB2E034A}" name="Column14484"/>
    <tableColumn id="14504" xr3:uid="{035453B6-73FF-4C5F-88EA-40A63E979BCB}" name="Column14485"/>
    <tableColumn id="14505" xr3:uid="{188C9EF5-754F-4960-8505-40AE1D295854}" name="Column14486"/>
    <tableColumn id="14506" xr3:uid="{34558EFD-D5D1-4A5B-9A79-25977A157949}" name="Column14487"/>
    <tableColumn id="14507" xr3:uid="{DEF281BF-60CD-4BAD-8C8B-5AC3133778B2}" name="Column14488"/>
    <tableColumn id="14508" xr3:uid="{50B6BEB2-EA9F-48D6-8AF3-F40DB78BCCED}" name="Column14489"/>
    <tableColumn id="14509" xr3:uid="{13F0C127-E6D5-423B-B692-712CF24251BF}" name="Column14490"/>
    <tableColumn id="14510" xr3:uid="{4B3F0026-A2A6-43FF-A483-7E23DB7E1CE0}" name="Column14491"/>
    <tableColumn id="14511" xr3:uid="{45D90129-034E-4CBB-B6C0-8CDBADBF54F3}" name="Column14492"/>
    <tableColumn id="14512" xr3:uid="{2F315416-E8AE-4FD9-BE3C-2E06A8FAEF74}" name="Column14493"/>
    <tableColumn id="14513" xr3:uid="{58B044BF-540D-47A5-A283-C8547355244E}" name="Column14494"/>
    <tableColumn id="14514" xr3:uid="{5D97C9A2-F794-4567-B666-C31BB4C8B8D6}" name="Column14495"/>
    <tableColumn id="14515" xr3:uid="{442D85E6-8988-4B19-9672-EB8315542B40}" name="Column14496"/>
    <tableColumn id="14516" xr3:uid="{8D8EF4DB-5D1E-4FAF-9362-22A39CB66C35}" name="Column14497"/>
    <tableColumn id="14517" xr3:uid="{A9FCB959-0B33-4F5D-997F-9884C6E3F14E}" name="Column14498"/>
    <tableColumn id="14518" xr3:uid="{58DD7D6B-7855-411D-B07E-937B67E99D24}" name="Column14499"/>
    <tableColumn id="14519" xr3:uid="{68A844A6-B451-406B-801B-BA1B6C4278BB}" name="Column14500"/>
    <tableColumn id="14520" xr3:uid="{88E032B5-9D5F-4953-BA99-532243B76265}" name="Column14501"/>
    <tableColumn id="14521" xr3:uid="{71117DDE-A8AE-43DA-BB08-ABF1E837C539}" name="Column14502"/>
    <tableColumn id="14522" xr3:uid="{12CFFE77-C9A1-42DF-9841-7E7608CF02AD}" name="Column14503"/>
    <tableColumn id="14523" xr3:uid="{BD3A2A97-BFCA-4A22-A65C-392DF4A8943F}" name="Column14504"/>
    <tableColumn id="14524" xr3:uid="{00F5C466-946B-4665-8B01-8CC65A3C1E1D}" name="Column14505"/>
    <tableColumn id="14525" xr3:uid="{A351C034-3E70-4E12-8DAA-288053BBD73B}" name="Column14506"/>
    <tableColumn id="14526" xr3:uid="{871071DE-6128-4429-82AA-0451BC690427}" name="Column14507"/>
    <tableColumn id="14527" xr3:uid="{EDAEAEAA-D133-4875-B0C5-BAEDCEA0D30A}" name="Column14508"/>
    <tableColumn id="14528" xr3:uid="{4FCF9C02-EFED-42B4-8E31-F682336512E7}" name="Column14509"/>
    <tableColumn id="14529" xr3:uid="{210C01A4-BE4D-4A01-A90D-44D565624830}" name="Column14510"/>
    <tableColumn id="14530" xr3:uid="{9FCCFC32-B68C-4199-9EAE-8D9B0D55EC20}" name="Column14511"/>
    <tableColumn id="14531" xr3:uid="{600271C4-5A11-470F-9DBD-795FC6794C61}" name="Column14512"/>
    <tableColumn id="14532" xr3:uid="{EC0DB049-DDFD-4686-BA6D-97C97DA51019}" name="Column14513"/>
    <tableColumn id="14533" xr3:uid="{89685726-BDE7-4247-9838-0BA48756A257}" name="Column14514"/>
    <tableColumn id="14534" xr3:uid="{89218B98-7323-40FC-8653-30C024F4D954}" name="Column14515"/>
    <tableColumn id="14535" xr3:uid="{544372AC-9B10-49D0-923B-09A4E24C2703}" name="Column14516"/>
    <tableColumn id="14536" xr3:uid="{04F02641-8D72-4978-8AC0-32FA65AB032E}" name="Column14517"/>
    <tableColumn id="14537" xr3:uid="{A5021A46-71FF-4F4C-AB85-E15C713FD9FD}" name="Column14518"/>
    <tableColumn id="14538" xr3:uid="{95278ED3-2618-43EB-9D45-DB39DE5400D8}" name="Column14519"/>
    <tableColumn id="14539" xr3:uid="{F28AB6CF-4165-4A9A-8922-FC623A36BD5A}" name="Column14520"/>
    <tableColumn id="14540" xr3:uid="{1BC812DC-D4DB-4FFD-B954-F686B2DCAF83}" name="Column14521"/>
    <tableColumn id="14541" xr3:uid="{7DB92882-AA7D-4E0E-AF15-D815B5E8022B}" name="Column14522"/>
    <tableColumn id="14542" xr3:uid="{DA5B538D-201A-4CFA-94CD-BF459249CC9F}" name="Column14523"/>
    <tableColumn id="14543" xr3:uid="{DB6275F4-58DB-4D01-B19B-3D327AD2DF08}" name="Column14524"/>
    <tableColumn id="14544" xr3:uid="{DDCDB840-8DA4-4179-BFF1-A079D82DB87D}" name="Column14525"/>
    <tableColumn id="14545" xr3:uid="{65AC29BE-E30E-41AF-9978-EFCF7E80152C}" name="Column14526"/>
    <tableColumn id="14546" xr3:uid="{2804A3D8-5C22-4D32-AAB8-53F29D9221C0}" name="Column14527"/>
    <tableColumn id="14547" xr3:uid="{BEF1B5CA-006E-4914-9EEA-675D7D4B5DED}" name="Column14528"/>
    <tableColumn id="14548" xr3:uid="{5871B147-B8B0-4616-83E5-AC28AC16DA00}" name="Column14529"/>
    <tableColumn id="14549" xr3:uid="{6F45A92A-1115-4E8F-8ECA-986CBDA310D1}" name="Column14530"/>
    <tableColumn id="14550" xr3:uid="{BFFBBCF8-CF1E-4BCD-993B-225A7F258EF7}" name="Column14531"/>
    <tableColumn id="14551" xr3:uid="{793C1A2A-E62A-4E25-B77A-36CE2EC541DD}" name="Column14532"/>
    <tableColumn id="14552" xr3:uid="{14A3D73B-8D9C-45B5-855C-1955A301A476}" name="Column14533"/>
    <tableColumn id="14553" xr3:uid="{968BD108-E07B-42C6-B85B-4FEE2C04BB8A}" name="Column14534"/>
    <tableColumn id="14554" xr3:uid="{4FB15780-5B8B-4901-9DA7-8E064088EF55}" name="Column14535"/>
    <tableColumn id="14555" xr3:uid="{F9E7C6D4-14DD-4885-B936-6CE5C7C27C44}" name="Column14536"/>
    <tableColumn id="14556" xr3:uid="{A142FB54-2BB9-4FE0-B669-B0BC73D4967A}" name="Column14537"/>
    <tableColumn id="14557" xr3:uid="{960CF195-F8FE-4592-A4E9-571AD9839FE3}" name="Column14538"/>
    <tableColumn id="14558" xr3:uid="{30258A51-38AE-4943-B264-4831A9C252B6}" name="Column14539"/>
    <tableColumn id="14559" xr3:uid="{6EFD786F-55B0-4CF7-873D-B7E2EC00E7CE}" name="Column14540"/>
    <tableColumn id="14560" xr3:uid="{9305B686-EB1C-4A16-A0F8-F815A7711C42}" name="Column14541"/>
    <tableColumn id="14561" xr3:uid="{F0E700E4-05D0-446A-88B2-759F2AD9A50D}" name="Column14542"/>
    <tableColumn id="14562" xr3:uid="{BBBC3111-1940-4FFB-BC82-D435489FF3E3}" name="Column14543"/>
    <tableColumn id="14563" xr3:uid="{1ED97C0F-2D02-4384-B067-0137FB7C763F}" name="Column14544"/>
    <tableColumn id="14564" xr3:uid="{9688A7B2-5CD7-446A-8BDA-C7520F92B32D}" name="Column14545"/>
    <tableColumn id="14565" xr3:uid="{F015F78C-9195-4A35-A37A-3318B059842B}" name="Column14546"/>
    <tableColumn id="14566" xr3:uid="{71440F4F-20DD-4C0F-BD88-3594001B5031}" name="Column14547"/>
    <tableColumn id="14567" xr3:uid="{0614966B-859A-457C-9866-35EB20B42CE2}" name="Column14548"/>
    <tableColumn id="14568" xr3:uid="{E6C5E70C-30C0-455F-8DCF-370D8A8561FF}" name="Column14549"/>
    <tableColumn id="14569" xr3:uid="{7CE09C52-8F24-4569-953F-730F86AC36C5}" name="Column14550"/>
    <tableColumn id="14570" xr3:uid="{B0FAE334-5FBA-4CC2-9D17-AE1E57BB8113}" name="Column14551"/>
    <tableColumn id="14571" xr3:uid="{DCA29E52-F4E2-40CB-94EE-8ABCECE4F6DE}" name="Column14552"/>
    <tableColumn id="14572" xr3:uid="{B57DE94F-8B49-4CA8-8483-DA5668CC869B}" name="Column14553"/>
    <tableColumn id="14573" xr3:uid="{A0BBCE4F-2EF0-4EB5-99A3-49BB4F0BD49A}" name="Column14554"/>
    <tableColumn id="14574" xr3:uid="{D2E11F39-5864-450D-AA7D-D94A2F3F54B4}" name="Column14555"/>
    <tableColumn id="14575" xr3:uid="{AF972BE2-D5EB-4B49-983B-470AD5AA7BF6}" name="Column14556"/>
    <tableColumn id="14576" xr3:uid="{5840E1FC-688F-43DD-8127-3E2AFAA8860E}" name="Column14557"/>
    <tableColumn id="14577" xr3:uid="{FBC62F73-AFC2-40C2-B9E1-477ABA13CC29}" name="Column14558"/>
    <tableColumn id="14578" xr3:uid="{F1D68644-9475-4852-AF7D-F62FC518008B}" name="Column14559"/>
    <tableColumn id="14579" xr3:uid="{43A6C57D-6345-4D4E-A655-BE1149EA92D0}" name="Column14560"/>
    <tableColumn id="14580" xr3:uid="{96CCE3B4-AD63-49AB-B68D-7FA2FF26747C}" name="Column14561"/>
    <tableColumn id="14581" xr3:uid="{6EAC7981-FFAA-4E02-9124-58D2E0D797E8}" name="Column14562"/>
    <tableColumn id="14582" xr3:uid="{8E52B791-C29D-4D53-A4BB-734C6D3DAFF6}" name="Column14563"/>
    <tableColumn id="14583" xr3:uid="{C8956446-0561-49C7-8EE8-B34C3B2C105B}" name="Column14564"/>
    <tableColumn id="14584" xr3:uid="{AAB1041C-3BF2-4848-8E6B-F2EB35EA17F2}" name="Column14565"/>
    <tableColumn id="14585" xr3:uid="{28D4E1E5-6258-4170-8229-D5E9ADE50CA8}" name="Column14566"/>
    <tableColumn id="14586" xr3:uid="{FBA8B570-3C27-4140-AD48-96DDC4026B5F}" name="Column14567"/>
    <tableColumn id="14587" xr3:uid="{C2F006FA-2FE7-4F1B-8A74-0D8D3A0B7D27}" name="Column14568"/>
    <tableColumn id="14588" xr3:uid="{CCD09327-9F3E-4BCA-BA2B-8470B94C403A}" name="Column14569"/>
    <tableColumn id="14589" xr3:uid="{0F777402-EFDB-4583-87AA-8250888D084D}" name="Column14570"/>
    <tableColumn id="14590" xr3:uid="{20115B41-373C-46B0-8C0E-29D45C468FD0}" name="Column14571"/>
    <tableColumn id="14591" xr3:uid="{4493F98D-2983-49B8-9958-FCAD31426C8B}" name="Column14572"/>
    <tableColumn id="14592" xr3:uid="{E267F1B6-E514-48A1-963F-05A4C4D45759}" name="Column14573"/>
    <tableColumn id="14593" xr3:uid="{F6ABDBE0-4AE0-4CA0-A15E-FD30EE4F817D}" name="Column14574"/>
    <tableColumn id="14594" xr3:uid="{F4166AFE-B152-4EAF-BFAE-585250D115CB}" name="Column14575"/>
    <tableColumn id="14595" xr3:uid="{23EE4B40-FB62-4244-BB42-F38806314275}" name="Column14576"/>
    <tableColumn id="14596" xr3:uid="{28804C84-3C7F-40FD-9C27-CB330AF3B15D}" name="Column14577"/>
    <tableColumn id="14597" xr3:uid="{0AE5E6DB-F9B5-4A12-8387-CA16302D89F0}" name="Column14578"/>
    <tableColumn id="14598" xr3:uid="{7459DD91-A2FF-4B08-81B1-3F327EA97585}" name="Column14579"/>
    <tableColumn id="14599" xr3:uid="{C544218A-2D76-4B34-A91E-C50482C9FAF8}" name="Column14580"/>
    <tableColumn id="14600" xr3:uid="{280D19BA-FEFF-472D-8762-F2D068A2D816}" name="Column14581"/>
    <tableColumn id="14601" xr3:uid="{F654327C-8500-4654-B2E3-AA3FA0B04755}" name="Column14582"/>
    <tableColumn id="14602" xr3:uid="{8985CED7-AB1E-49B5-A66B-4BDF6C31DC49}" name="Column14583"/>
    <tableColumn id="14603" xr3:uid="{2DDBE089-26A6-4259-9F79-F0EEF5BD428C}" name="Column14584"/>
    <tableColumn id="14604" xr3:uid="{C16FFD4A-3E6D-4A75-95B2-12AAFFA91EBD}" name="Column14585"/>
    <tableColumn id="14605" xr3:uid="{FB4C073B-5810-48B1-9847-A9B7B7E825CC}" name="Column14586"/>
    <tableColumn id="14606" xr3:uid="{978FA01E-167D-4637-9F04-11CBAF35069C}" name="Column14587"/>
    <tableColumn id="14607" xr3:uid="{569BF46C-D75A-4C8F-AA78-E3E9793E2A48}" name="Column14588"/>
    <tableColumn id="14608" xr3:uid="{06D57E25-CA62-4B25-83F0-40EB373777CB}" name="Column14589"/>
    <tableColumn id="14609" xr3:uid="{D63C9196-9DDB-42B2-A038-EC861388F603}" name="Column14590"/>
    <tableColumn id="14610" xr3:uid="{C9FD0AA5-FBC5-4451-990A-CA729450206F}" name="Column14591"/>
    <tableColumn id="14611" xr3:uid="{13F64EC1-C03A-4124-AFE0-1474A3CC6E9E}" name="Column14592"/>
    <tableColumn id="14612" xr3:uid="{B7FC456B-DA69-46B9-AAB1-CBF6B9D9CDEF}" name="Column14593"/>
    <tableColumn id="14613" xr3:uid="{F70E6221-7CC5-4FC6-BE76-1D3D8A2B07B7}" name="Column14594"/>
    <tableColumn id="14614" xr3:uid="{B4292124-6291-4C0A-B664-D42ED386B0F8}" name="Column14595"/>
    <tableColumn id="14615" xr3:uid="{EF07C8CF-EEE7-47C9-A00D-29090134CBC6}" name="Column14596"/>
    <tableColumn id="14616" xr3:uid="{7C1BBBFB-718B-4A6F-9707-A71396C961EB}" name="Column14597"/>
    <tableColumn id="14617" xr3:uid="{4B7353CB-D041-4583-9064-0C06448C9828}" name="Column14598"/>
    <tableColumn id="14618" xr3:uid="{44892DC7-6655-4FE2-91AF-62BE01A7F21A}" name="Column14599"/>
    <tableColumn id="14619" xr3:uid="{90A80D31-C690-4B19-8437-2E1EB69365E8}" name="Column14600"/>
    <tableColumn id="14620" xr3:uid="{BA8EE822-17FD-445F-B923-2AFB5624BFEC}" name="Column14601"/>
    <tableColumn id="14621" xr3:uid="{3C9ADCA4-F861-4613-8B82-63386094A778}" name="Column14602"/>
    <tableColumn id="14622" xr3:uid="{4B7045A3-0466-49CE-BA67-01E81FDD1653}" name="Column14603"/>
    <tableColumn id="14623" xr3:uid="{D53D8623-6B23-407D-A772-BBB83DE15C0D}" name="Column14604"/>
    <tableColumn id="14624" xr3:uid="{41B92EB8-384B-4028-8C21-91C6B8764EE2}" name="Column14605"/>
    <tableColumn id="14625" xr3:uid="{51A1EF61-0F4F-4714-9CDB-2D1A43713EBC}" name="Column14606"/>
    <tableColumn id="14626" xr3:uid="{0B14D7F9-39DB-492A-8BEF-4AD2E31306FB}" name="Column14607"/>
    <tableColumn id="14627" xr3:uid="{BC3DE831-68CA-4D09-BA41-66CEB0767F6E}" name="Column14608"/>
    <tableColumn id="14628" xr3:uid="{B0F1B41A-FFFC-4258-A6D3-55E1AACA4A58}" name="Column14609"/>
    <tableColumn id="14629" xr3:uid="{51CCA9A8-5811-4A22-9154-E504D3546CBA}" name="Column14610"/>
    <tableColumn id="14630" xr3:uid="{E2F70AE9-368D-42C6-8BEA-985F602224CC}" name="Column14611"/>
    <tableColumn id="14631" xr3:uid="{6990A3AD-3226-44F1-AAC9-F84668227B4D}" name="Column14612"/>
    <tableColumn id="14632" xr3:uid="{21C100A1-39AD-4636-80ED-7E918A8726E9}" name="Column14613"/>
    <tableColumn id="14633" xr3:uid="{3F9F48A9-2054-4399-B54E-A2ECE9D73D05}" name="Column14614"/>
    <tableColumn id="14634" xr3:uid="{623B8D5F-5B9B-46B0-A2E7-2C680ED8AF3C}" name="Column14615"/>
    <tableColumn id="14635" xr3:uid="{20EDFB03-BC62-45B8-83EB-AAE52D51A3FE}" name="Column14616"/>
    <tableColumn id="14636" xr3:uid="{BA5FF271-B119-4568-A4EB-ABEA58D437E0}" name="Column14617"/>
    <tableColumn id="14637" xr3:uid="{1E8F2742-7236-402D-A550-4C340B1EB3CD}" name="Column14618"/>
    <tableColumn id="14638" xr3:uid="{23851389-FB84-4580-922F-C5A426E75CFF}" name="Column14619"/>
    <tableColumn id="14639" xr3:uid="{2F796431-8542-4303-82E2-F3E559FF338A}" name="Column14620"/>
    <tableColumn id="14640" xr3:uid="{C46B9A61-FCCE-4E7E-9FA6-00B34D7117FA}" name="Column14621"/>
    <tableColumn id="14641" xr3:uid="{B47AA380-78C1-42B4-8BF8-727D83ED3C1A}" name="Column14622"/>
    <tableColumn id="14642" xr3:uid="{904152A9-B350-49B4-BD21-250424C798A0}" name="Column14623"/>
    <tableColumn id="14643" xr3:uid="{6D1FDEAD-D852-47E3-92FC-70B960E816F9}" name="Column14624"/>
    <tableColumn id="14644" xr3:uid="{8D0C7302-DE92-4D9B-83A0-48AE5CC23826}" name="Column14625"/>
    <tableColumn id="14645" xr3:uid="{9AEEFC81-21DF-4DF0-898F-4743AC05FE28}" name="Column14626"/>
    <tableColumn id="14646" xr3:uid="{03A75B00-128A-4C6B-8475-1E26EE53CA1F}" name="Column14627"/>
    <tableColumn id="14647" xr3:uid="{190E78AB-5F4D-436B-81B8-C4EA7837C2AB}" name="Column14628"/>
    <tableColumn id="14648" xr3:uid="{B75F0692-ADA1-4CFF-8E44-5C8681DE35FE}" name="Column14629"/>
    <tableColumn id="14649" xr3:uid="{7F3E3D0A-6BD4-4B9E-89B7-9D0C79B6A5DE}" name="Column14630"/>
    <tableColumn id="14650" xr3:uid="{90182894-A10B-49DD-959A-C6E9A8C2AEDB}" name="Column14631"/>
    <tableColumn id="14651" xr3:uid="{5B8A9499-D871-4A0B-89CF-6B32C1E52196}" name="Column14632"/>
    <tableColumn id="14652" xr3:uid="{64678221-E668-4720-AACD-5F4544AA5EAE}" name="Column14633"/>
    <tableColumn id="14653" xr3:uid="{2587AA17-CBA7-491B-B8C7-D8C4B7598791}" name="Column14634"/>
    <tableColumn id="14654" xr3:uid="{337D766D-785E-4C7B-A073-467AFCF5E957}" name="Column14635"/>
    <tableColumn id="14655" xr3:uid="{A8F68B8C-CF09-4533-A200-D6F3D7CB5F25}" name="Column14636"/>
    <tableColumn id="14656" xr3:uid="{C47853E0-BD00-47F1-B42F-2B07BF6BD120}" name="Column14637"/>
    <tableColumn id="14657" xr3:uid="{26D8EF55-A161-4B08-8625-BE38F5D13969}" name="Column14638"/>
    <tableColumn id="14658" xr3:uid="{B1E5FF9F-B23A-48E0-96D2-19F9179E2B3B}" name="Column14639"/>
    <tableColumn id="14659" xr3:uid="{47DD15A6-B9EA-4CF5-9E14-B59ED44936DF}" name="Column14640"/>
    <tableColumn id="14660" xr3:uid="{AC3D0510-C151-4AC6-81AC-312307C56A08}" name="Column14641"/>
    <tableColumn id="14661" xr3:uid="{02A990F8-1CBA-433E-802A-434C5C405539}" name="Column14642"/>
    <tableColumn id="14662" xr3:uid="{6844D854-D5C1-46A7-9A5E-6D4E684673C8}" name="Column14643"/>
    <tableColumn id="14663" xr3:uid="{C014C609-79C2-46E0-A79F-90EFDA41A94E}" name="Column14644"/>
    <tableColumn id="14664" xr3:uid="{47A869DE-4EA5-4D64-8D38-CEC60247133E}" name="Column14645"/>
    <tableColumn id="14665" xr3:uid="{57E8DE51-6901-4D08-BD6B-1B071ABAD25D}" name="Column14646"/>
    <tableColumn id="14666" xr3:uid="{3526B912-2463-42A1-A353-B4C7AC657011}" name="Column14647"/>
    <tableColumn id="14667" xr3:uid="{222437BA-CBE4-461F-8E7E-A57FDC51E1CC}" name="Column14648"/>
    <tableColumn id="14668" xr3:uid="{0F881B34-FBA6-4485-9653-87065370E65B}" name="Column14649"/>
    <tableColumn id="14669" xr3:uid="{F51F5461-41A3-411E-831C-582442B97C04}" name="Column14650"/>
    <tableColumn id="14670" xr3:uid="{8B07B846-80ED-4DDE-B4D4-C800D416DE25}" name="Column14651"/>
    <tableColumn id="14671" xr3:uid="{34E2519B-76DB-4698-9391-4348AA27D864}" name="Column14652"/>
    <tableColumn id="14672" xr3:uid="{44D5AE6B-DFBB-4C39-8ADD-04FE65BC4BCA}" name="Column14653"/>
    <tableColumn id="14673" xr3:uid="{1581FE98-A8B7-40C9-A8C9-F32AB7B1DD3D}" name="Column14654"/>
    <tableColumn id="14674" xr3:uid="{5A30969B-E52D-4293-A2B1-3D5AADEC7628}" name="Column14655"/>
    <tableColumn id="14675" xr3:uid="{EBA2E546-E40B-4F16-9151-0C5E116966C0}" name="Column14656"/>
    <tableColumn id="14676" xr3:uid="{21062BAD-826C-4B2C-943E-FD886A8A642C}" name="Column14657"/>
    <tableColumn id="14677" xr3:uid="{32B345F0-80B6-40C2-88B9-E3EB7B6AE884}" name="Column14658"/>
    <tableColumn id="14678" xr3:uid="{7F4CBDFD-6685-4E28-BF07-D92EADCEB393}" name="Column14659"/>
    <tableColumn id="14679" xr3:uid="{06561ECA-D9E0-4C64-B10C-94FCEE4D6941}" name="Column14660"/>
    <tableColumn id="14680" xr3:uid="{6669C9CE-9F2E-4CF7-8AFB-F720EE9A385A}" name="Column14661"/>
    <tableColumn id="14681" xr3:uid="{30D782A5-9159-4506-BC19-DD82A78BB67D}" name="Column14662"/>
    <tableColumn id="14682" xr3:uid="{142F3394-1B94-404F-9E49-64A5B4A21FB5}" name="Column14663"/>
    <tableColumn id="14683" xr3:uid="{07520A71-25A1-4BAD-BB91-F1CBFB055373}" name="Column14664"/>
    <tableColumn id="14684" xr3:uid="{29773CF2-58CF-4BDB-B499-0AE9F19B801C}" name="Column14665"/>
    <tableColumn id="14685" xr3:uid="{A0428C23-D2B2-4083-B7C3-9E85AD822139}" name="Column14666"/>
    <tableColumn id="14686" xr3:uid="{AD60BABD-E967-4678-90FD-7296C9E49543}" name="Column14667"/>
    <tableColumn id="14687" xr3:uid="{E2BD9033-750E-4632-A139-7153ED01EC5F}" name="Column14668"/>
    <tableColumn id="14688" xr3:uid="{B6385798-FA5E-4740-912B-93DFA62F6A0F}" name="Column14669"/>
    <tableColumn id="14689" xr3:uid="{44487779-9660-4230-A475-3B88093FFCC1}" name="Column14670"/>
    <tableColumn id="14690" xr3:uid="{F4443918-49A4-4FB4-B84F-0C478457DC3E}" name="Column14671"/>
    <tableColumn id="14691" xr3:uid="{09AFB1F9-B913-426A-921E-F3709966847D}" name="Column14672"/>
    <tableColumn id="14692" xr3:uid="{172F701B-71C8-4FDD-B6E4-2AFFADB3E2D3}" name="Column14673"/>
    <tableColumn id="14693" xr3:uid="{D467BF90-0C7C-48E2-B734-9EC934E3B165}" name="Column14674"/>
    <tableColumn id="14694" xr3:uid="{1E3334E0-810A-457D-AA7C-A669F008B8EC}" name="Column14675"/>
    <tableColumn id="14695" xr3:uid="{E668CF43-D8AF-4AA3-A271-5BB5FAA717D2}" name="Column14676"/>
    <tableColumn id="14696" xr3:uid="{03B39343-EE94-4E1B-9405-D99D3600355E}" name="Column14677"/>
    <tableColumn id="14697" xr3:uid="{C5890A80-7591-4714-AC95-28FC3F88D799}" name="Column14678"/>
    <tableColumn id="14698" xr3:uid="{6B116CDC-DCF7-4192-A810-506EAAEF6698}" name="Column14679"/>
    <tableColumn id="14699" xr3:uid="{5B11A176-33D4-4BD5-952C-16361800A348}" name="Column14680"/>
    <tableColumn id="14700" xr3:uid="{A2955C82-490F-4255-B232-5CE0253C64D6}" name="Column14681"/>
    <tableColumn id="14701" xr3:uid="{15A50907-490E-4729-BFFA-BA2C72754B85}" name="Column14682"/>
    <tableColumn id="14702" xr3:uid="{ADE26C51-14FE-4DE1-90AA-6F9BE8740750}" name="Column14683"/>
    <tableColumn id="14703" xr3:uid="{038014F2-5F78-4B9E-A15F-5568F0D782A6}" name="Column14684"/>
    <tableColumn id="14704" xr3:uid="{36F4ECA2-AF8F-4A43-B787-F24C619B5069}" name="Column14685"/>
    <tableColumn id="14705" xr3:uid="{562606A1-6F44-421B-B4F4-AE4D8EAC9E04}" name="Column14686"/>
    <tableColumn id="14706" xr3:uid="{D67A7507-B026-44EB-AD01-4762B94DD4D5}" name="Column14687"/>
    <tableColumn id="14707" xr3:uid="{B7757AF1-0498-4D17-BF02-D64253EC8990}" name="Column14688"/>
    <tableColumn id="14708" xr3:uid="{294ADF89-A4C9-4952-AF81-E463B13D6874}" name="Column14689"/>
    <tableColumn id="14709" xr3:uid="{B06CACE0-7097-4A3D-A254-8383BB95F852}" name="Column14690"/>
    <tableColumn id="14710" xr3:uid="{65CEDD66-A415-4AAD-80E1-833C16FB52BB}" name="Column14691"/>
    <tableColumn id="14711" xr3:uid="{4AEB318F-715C-4E33-9BB0-69FA44C72963}" name="Column14692"/>
    <tableColumn id="14712" xr3:uid="{6662D683-8EEE-4D3C-A044-AE984E184F05}" name="Column14693"/>
    <tableColumn id="14713" xr3:uid="{778A455E-D055-462B-96A6-FA642A56CFBA}" name="Column14694"/>
    <tableColumn id="14714" xr3:uid="{2B755321-F1DD-4C7D-9DDC-C5D0C6D2D4FA}" name="Column14695"/>
    <tableColumn id="14715" xr3:uid="{D7518F35-D6A4-4D69-9BD2-5F042D8CB860}" name="Column14696"/>
    <tableColumn id="14716" xr3:uid="{32BC8B52-414D-4B5E-A3F8-D1BAD35C3057}" name="Column14697"/>
    <tableColumn id="14717" xr3:uid="{AF41E161-13F8-4AAB-9ED1-4C35C97C0870}" name="Column14698"/>
    <tableColumn id="14718" xr3:uid="{FE25EC6B-0FF9-4E50-8765-0B209CD7914D}" name="Column14699"/>
    <tableColumn id="14719" xr3:uid="{1650CF2F-E2E4-4D95-A64A-9533F22BEC49}" name="Column14700"/>
    <tableColumn id="14720" xr3:uid="{8A7691A0-ACB4-4D3C-BC96-DAABCC24FAAB}" name="Column14701"/>
    <tableColumn id="14721" xr3:uid="{27E9A541-8806-4A05-A825-AEEB9B7F5C6D}" name="Column14702"/>
    <tableColumn id="14722" xr3:uid="{D838C669-E8FC-4C47-B978-C767908E8857}" name="Column14703"/>
    <tableColumn id="14723" xr3:uid="{10D05F89-7FEF-4BA0-8C87-6687054398D8}" name="Column14704"/>
    <tableColumn id="14724" xr3:uid="{07DA6B56-C2BD-481C-B1E4-F83921803DFA}" name="Column14705"/>
    <tableColumn id="14725" xr3:uid="{059D9F0A-2E67-4EB6-9264-A6FE3FFB2D1E}" name="Column14706"/>
    <tableColumn id="14726" xr3:uid="{227E8043-06CE-4AA2-B44D-E70C38A4238E}" name="Column14707"/>
    <tableColumn id="14727" xr3:uid="{DAF7BE9B-436D-4C80-B7C0-7C570974F24F}" name="Column14708"/>
    <tableColumn id="14728" xr3:uid="{06FC5A64-C5C7-447C-B58A-97F3A356DC27}" name="Column14709"/>
    <tableColumn id="14729" xr3:uid="{97189C17-0F1D-49DA-B86E-3332AC3817E8}" name="Column14710"/>
    <tableColumn id="14730" xr3:uid="{1E6176A3-5861-4412-9060-A674DEF9C499}" name="Column14711"/>
    <tableColumn id="14731" xr3:uid="{926D26F4-6445-4212-94DA-F5DDE2DFE312}" name="Column14712"/>
    <tableColumn id="14732" xr3:uid="{5B0F35B4-EA42-4A80-A4A1-9C7BE8EC7AC6}" name="Column14713"/>
    <tableColumn id="14733" xr3:uid="{9B49CABA-0666-4BE7-AF7B-38C4860A62C8}" name="Column14714"/>
    <tableColumn id="14734" xr3:uid="{B56B0BF0-3FF3-4084-AA69-9C991A133F14}" name="Column14715"/>
    <tableColumn id="14735" xr3:uid="{A7C1E723-A18F-4A4D-BF3D-22E263937619}" name="Column14716"/>
    <tableColumn id="14736" xr3:uid="{94746DE7-C930-4AF3-9324-1CFE55B4EAD2}" name="Column14717"/>
    <tableColumn id="14737" xr3:uid="{E4858C93-5000-407E-8C52-49D4AC5A3704}" name="Column14718"/>
    <tableColumn id="14738" xr3:uid="{44B0C955-4D0D-4951-BA0B-26A76F471258}" name="Column14719"/>
    <tableColumn id="14739" xr3:uid="{63DFDAD9-207D-465D-A561-4B5AF3911366}" name="Column14720"/>
    <tableColumn id="14740" xr3:uid="{E18E0866-F1A4-4DA5-8FDF-99FDA5E75D01}" name="Column14721"/>
    <tableColumn id="14741" xr3:uid="{1AF0948F-4536-4059-9B81-E186CE6878E1}" name="Column14722"/>
    <tableColumn id="14742" xr3:uid="{E3A095A7-656E-477B-BBAB-1FD9108E9D06}" name="Column14723"/>
    <tableColumn id="14743" xr3:uid="{5444975D-295A-44BD-A401-CC4BF09E922D}" name="Column14724"/>
    <tableColumn id="14744" xr3:uid="{0ECE845C-31E3-471B-A4BC-F3D215404A72}" name="Column14725"/>
    <tableColumn id="14745" xr3:uid="{5D19079F-688D-47EF-AF4C-39F17ECDCA1A}" name="Column14726"/>
    <tableColumn id="14746" xr3:uid="{A597FDDD-BC40-4C12-9875-BAAEF699EBA3}" name="Column14727"/>
    <tableColumn id="14747" xr3:uid="{CB298477-9A04-46E6-816F-887E7030B7B9}" name="Column14728"/>
    <tableColumn id="14748" xr3:uid="{A1AEBF7E-A096-442C-BC13-E05D0474D056}" name="Column14729"/>
    <tableColumn id="14749" xr3:uid="{37A77F7B-2AA1-44E9-8181-25CE79CF20B0}" name="Column14730"/>
    <tableColumn id="14750" xr3:uid="{19703E41-0546-4FAF-833E-D85C4ADBFC92}" name="Column14731"/>
    <tableColumn id="14751" xr3:uid="{2C5CD8DE-D96B-42F0-B812-2A5B10AE9E87}" name="Column14732"/>
    <tableColumn id="14752" xr3:uid="{7C0052F4-3B1E-48B2-869C-C8171A67FE28}" name="Column14733"/>
    <tableColumn id="14753" xr3:uid="{F72F3D5A-95E1-4F90-AEDF-1F44B577DC5E}" name="Column14734"/>
    <tableColumn id="14754" xr3:uid="{9E2FAD0E-9BB4-4794-BA0C-A43A38E26083}" name="Column14735"/>
    <tableColumn id="14755" xr3:uid="{FF7AFC7D-C385-4F17-8322-82C3D6978090}" name="Column14736"/>
    <tableColumn id="14756" xr3:uid="{C8DA256B-4C2E-4B70-AE54-C5435C962514}" name="Column14737"/>
    <tableColumn id="14757" xr3:uid="{404544A3-ADCF-4753-9456-4C74AC0CAD3E}" name="Column14738"/>
    <tableColumn id="14758" xr3:uid="{82C1A5A7-DAAB-4A99-A389-F0E690833F95}" name="Column14739"/>
    <tableColumn id="14759" xr3:uid="{49493E6A-B16B-44FB-93B9-F8F06EE20CBB}" name="Column14740"/>
    <tableColumn id="14760" xr3:uid="{4E4720DF-A54A-4F54-8D8B-D2DC02A8A79F}" name="Column14741"/>
    <tableColumn id="14761" xr3:uid="{3C952DD9-EFFF-493C-A567-01B8C7D25CD4}" name="Column14742"/>
    <tableColumn id="14762" xr3:uid="{2441F45F-4D6E-43C3-8EB6-B21E8445B467}" name="Column14743"/>
    <tableColumn id="14763" xr3:uid="{D9D39442-EACA-4387-837C-BCB6AB095765}" name="Column14744"/>
    <tableColumn id="14764" xr3:uid="{9B904817-9DB4-4326-8C77-B182DA225A64}" name="Column14745"/>
    <tableColumn id="14765" xr3:uid="{254E0CCE-8B3E-4C64-AEDA-EA7FED0C4F4A}" name="Column14746"/>
    <tableColumn id="14766" xr3:uid="{8E613C21-D016-40E8-9153-86657C25BA74}" name="Column14747"/>
    <tableColumn id="14767" xr3:uid="{6758BE5D-F6CB-4DC9-BD4E-34897F327723}" name="Column14748"/>
    <tableColumn id="14768" xr3:uid="{A8DDCBED-1EC9-451C-95B9-FD7822E08D70}" name="Column14749"/>
    <tableColumn id="14769" xr3:uid="{90CD8374-3FA0-4318-A275-C584550746A9}" name="Column14750"/>
    <tableColumn id="14770" xr3:uid="{0D4442E3-AA1F-4A00-9644-0D959A36CFDF}" name="Column14751"/>
    <tableColumn id="14771" xr3:uid="{7EEFBBEE-E39F-4974-AECE-1775EAA4E7C3}" name="Column14752"/>
    <tableColumn id="14772" xr3:uid="{71300886-C900-49BC-9104-86A65549A15F}" name="Column14753"/>
    <tableColumn id="14773" xr3:uid="{499D1143-D85C-49E6-9515-BEEDFA4DB00E}" name="Column14754"/>
    <tableColumn id="14774" xr3:uid="{7F404B99-2089-4F10-B91F-15B395A4D155}" name="Column14755"/>
    <tableColumn id="14775" xr3:uid="{4CCEEE03-C13C-48BC-B6E7-C9F7CD1963A2}" name="Column14756"/>
    <tableColumn id="14776" xr3:uid="{2060E526-47EC-42ED-8D7B-4D5082E64CC3}" name="Column14757"/>
    <tableColumn id="14777" xr3:uid="{091CEBB7-FB6F-4E6F-A51D-BAE84CBD33EF}" name="Column14758"/>
    <tableColumn id="14778" xr3:uid="{C98DCCAF-D778-4A1B-81B6-CA4C714AE83E}" name="Column14759"/>
    <tableColumn id="14779" xr3:uid="{2A8FF0DA-A6B5-46C6-916D-41D7B33B9AEA}" name="Column14760"/>
    <tableColumn id="14780" xr3:uid="{FC4F84DA-CEC0-40DF-8B1A-D72713FAC6B8}" name="Column14761"/>
    <tableColumn id="14781" xr3:uid="{40E28077-4E13-4753-BECC-55F6B443D04C}" name="Column14762"/>
    <tableColumn id="14782" xr3:uid="{72098E27-56FE-419D-B158-1DAF5FFDE320}" name="Column14763"/>
    <tableColumn id="14783" xr3:uid="{8D408BB3-7DC7-43DA-B0FA-B87596CB6CC1}" name="Column14764"/>
    <tableColumn id="14784" xr3:uid="{8B4A3D84-018D-4F56-AA8F-23DB077CD73B}" name="Column14765"/>
    <tableColumn id="14785" xr3:uid="{C9879E8A-CFBE-4B47-ADB7-BD7FE359D8F4}" name="Column14766"/>
    <tableColumn id="14786" xr3:uid="{8FCDD759-0905-4A78-92BE-607C14F5D161}" name="Column14767"/>
    <tableColumn id="14787" xr3:uid="{B7005B13-2601-4E7A-9405-C815FF24BE0A}" name="Column14768"/>
    <tableColumn id="14788" xr3:uid="{9CBEC184-6554-451D-BF44-9E7B776C3A51}" name="Column14769"/>
    <tableColumn id="14789" xr3:uid="{AD8F57FA-5DEB-479D-BA20-95F6DDDDC962}" name="Column14770"/>
    <tableColumn id="14790" xr3:uid="{580297BF-6928-4007-AA2C-C56B794F2423}" name="Column14771"/>
    <tableColumn id="14791" xr3:uid="{14AD17E0-E19C-4643-86B0-017F68F68280}" name="Column14772"/>
    <tableColumn id="14792" xr3:uid="{00F60FC6-8F9E-425B-A24B-6687B9EF2FA5}" name="Column14773"/>
    <tableColumn id="14793" xr3:uid="{855B6A2F-3273-47FA-B328-9DDC5B0C3203}" name="Column14774"/>
    <tableColumn id="14794" xr3:uid="{C9A68B11-E294-420C-B569-ECCAD4811075}" name="Column14775"/>
    <tableColumn id="14795" xr3:uid="{3F1E6162-F693-4953-89F3-E8D99D6BF8F3}" name="Column14776"/>
    <tableColumn id="14796" xr3:uid="{45DB52A1-1886-4CF4-A7C1-1BDF7D7A3EB3}" name="Column14777"/>
    <tableColumn id="14797" xr3:uid="{A673AC16-6F2A-460F-BEDF-D14313244E32}" name="Column14778"/>
    <tableColumn id="14798" xr3:uid="{D4D6357D-4E0D-4908-843C-7505237D5BB9}" name="Column14779"/>
    <tableColumn id="14799" xr3:uid="{8DD09E5F-0443-42D9-93D7-0B41EE322B9B}" name="Column14780"/>
    <tableColumn id="14800" xr3:uid="{E2298D54-9E22-4CAA-85F6-651182B12881}" name="Column14781"/>
    <tableColumn id="14801" xr3:uid="{BDE82CEE-C29C-4316-9A63-F567ECD559A6}" name="Column14782"/>
    <tableColumn id="14802" xr3:uid="{953AA611-F0EA-4DEE-870A-2269CCFA3F4C}" name="Column14783"/>
    <tableColumn id="14803" xr3:uid="{DAFC74D4-37EA-461A-A110-C949FD9B151F}" name="Column14784"/>
    <tableColumn id="14804" xr3:uid="{239AAB15-5017-4713-8113-311EA9D76068}" name="Column14785"/>
    <tableColumn id="14805" xr3:uid="{56C49977-096F-4734-932D-818EAEAEEB9E}" name="Column14786"/>
    <tableColumn id="14806" xr3:uid="{DC5E6BF1-4627-40BF-8FFE-B7D202247E61}" name="Column14787"/>
    <tableColumn id="14807" xr3:uid="{35C64AB3-2F8F-4EEA-B76C-FEE7B047D798}" name="Column14788"/>
    <tableColumn id="14808" xr3:uid="{B5CB6F2C-1D42-484F-81AB-9381E4B412CF}" name="Column14789"/>
    <tableColumn id="14809" xr3:uid="{FB1BA819-CF58-4016-B1EC-C5BB5ABF6338}" name="Column14790"/>
    <tableColumn id="14810" xr3:uid="{E852859B-C15D-492C-9738-9E3BDFC8461C}" name="Column14791"/>
    <tableColumn id="14811" xr3:uid="{7E4E7878-357E-4655-B79E-5467FA5CA2F0}" name="Column14792"/>
    <tableColumn id="14812" xr3:uid="{18BD86D7-24F2-4135-AAB6-8D39AB2CEA00}" name="Column14793"/>
    <tableColumn id="14813" xr3:uid="{A38EC923-6B48-4799-882D-C119F4DFC7D3}" name="Column14794"/>
    <tableColumn id="14814" xr3:uid="{1BEE658C-B8B6-48C4-8BCD-D4A34E5FAE69}" name="Column14795"/>
    <tableColumn id="14815" xr3:uid="{EC6AFE66-D671-4806-B4CB-AFDDC5546DE0}" name="Column14796"/>
    <tableColumn id="14816" xr3:uid="{E3679277-76C5-49EB-985D-2FD69AA85A7B}" name="Column14797"/>
    <tableColumn id="14817" xr3:uid="{7B3A722F-9701-4C7E-A97C-FCEF0D830AA8}" name="Column14798"/>
    <tableColumn id="14818" xr3:uid="{2DEA162D-62FE-4C21-876B-F90DB86CEBA1}" name="Column14799"/>
    <tableColumn id="14819" xr3:uid="{DA2DB6F9-B27D-455A-810F-BF263A9FCEA5}" name="Column14800"/>
    <tableColumn id="14820" xr3:uid="{DD485C89-4095-4DFC-BEF5-8972CF784A22}" name="Column14801"/>
    <tableColumn id="14821" xr3:uid="{2535AA1E-7AD0-4CCA-B22B-D5744C0CC4E6}" name="Column14802"/>
    <tableColumn id="14822" xr3:uid="{81801F97-F98C-435D-ACFD-01D692A95148}" name="Column14803"/>
    <tableColumn id="14823" xr3:uid="{0F0CBDAD-2343-402A-A549-791C38DBE48F}" name="Column14804"/>
    <tableColumn id="14824" xr3:uid="{BE00F96D-32F9-4CF8-80BD-38B6D7BD9AEE}" name="Column14805"/>
    <tableColumn id="14825" xr3:uid="{B5A095AC-3C58-43F0-859D-B6B206C678CA}" name="Column14806"/>
    <tableColumn id="14826" xr3:uid="{CC661448-C337-4370-844C-D19573159B62}" name="Column14807"/>
    <tableColumn id="14827" xr3:uid="{2F3807B9-CF98-4565-923A-7CDCCBDD0348}" name="Column14808"/>
    <tableColumn id="14828" xr3:uid="{712219E9-F013-4C85-9EBA-E282301F20C2}" name="Column14809"/>
    <tableColumn id="14829" xr3:uid="{CE3A0FEB-427F-4BC1-A47E-5F0AC5A2FF76}" name="Column14810"/>
    <tableColumn id="14830" xr3:uid="{11896BB3-2C75-4D71-8632-B6072D922213}" name="Column14811"/>
    <tableColumn id="14831" xr3:uid="{31621A06-A800-46A2-9CB0-8513422E97DB}" name="Column14812"/>
    <tableColumn id="14832" xr3:uid="{A184AE15-4AF5-484B-A094-C648258898B2}" name="Column14813"/>
    <tableColumn id="14833" xr3:uid="{0DACB01F-4E96-465C-A1FA-61A1D8E8EF13}" name="Column14814"/>
    <tableColumn id="14834" xr3:uid="{FBE5BE2C-5ED4-45D4-8DF4-82B43E4B4A1B}" name="Column14815"/>
    <tableColumn id="14835" xr3:uid="{C41049AC-E671-4506-BC45-B55BA5582CCA}" name="Column14816"/>
    <tableColumn id="14836" xr3:uid="{5C9EF57D-93E9-4AD0-847F-EDE4AC681C4C}" name="Column14817"/>
    <tableColumn id="14837" xr3:uid="{02447258-D145-4904-8655-FEE48075497A}" name="Column14818"/>
    <tableColumn id="14838" xr3:uid="{81513D0B-EB64-4DB0-9646-D51F9572D227}" name="Column14819"/>
    <tableColumn id="14839" xr3:uid="{D4FF0626-3981-4D5C-9DA4-D999AEF15718}" name="Column14820"/>
    <tableColumn id="14840" xr3:uid="{AD3C502E-8D32-4F6B-A963-709A7B76B5D2}" name="Column14821"/>
    <tableColumn id="14841" xr3:uid="{2B59D320-4732-49E5-9BF8-F45F95099346}" name="Column14822"/>
    <tableColumn id="14842" xr3:uid="{B2D8909E-7BE8-4284-AB2C-3C6DD3B577C2}" name="Column14823"/>
    <tableColumn id="14843" xr3:uid="{DFB40342-5142-4053-B1AF-DFFC6EAA2FE6}" name="Column14824"/>
    <tableColumn id="14844" xr3:uid="{F2CF2636-09D4-4699-A722-FF58AF0D826D}" name="Column14825"/>
    <tableColumn id="14845" xr3:uid="{73ED33A2-AD5A-4563-B4D9-494538923271}" name="Column14826"/>
    <tableColumn id="14846" xr3:uid="{D75A53F6-39BA-4FF0-A694-62F3F27245FB}" name="Column14827"/>
    <tableColumn id="14847" xr3:uid="{1C20C44F-306A-436F-AAEB-852AF05F4BBE}" name="Column14828"/>
    <tableColumn id="14848" xr3:uid="{242C3BB5-D6E6-4FEC-B7E2-0DE889F510A7}" name="Column14829"/>
    <tableColumn id="14849" xr3:uid="{00F519EA-FE4B-45FD-B92D-B48229730B78}" name="Column14830"/>
    <tableColumn id="14850" xr3:uid="{9C8CE754-AE7A-4672-A38A-53DE70CD2A15}" name="Column14831"/>
    <tableColumn id="14851" xr3:uid="{A57FE0EE-0B93-405B-ADA1-F4E2EF071BFF}" name="Column14832"/>
    <tableColumn id="14852" xr3:uid="{79E4C3E2-E487-4CBB-AC45-CD5ECFBCEA44}" name="Column14833"/>
    <tableColumn id="14853" xr3:uid="{75F137A9-3DC4-4750-869B-0883F3770508}" name="Column14834"/>
    <tableColumn id="14854" xr3:uid="{9BA88F47-3605-42CD-9232-F62836C00136}" name="Column14835"/>
    <tableColumn id="14855" xr3:uid="{5DEBB31A-56DA-4FBC-9D91-F7AB6849882F}" name="Column14836"/>
    <tableColumn id="14856" xr3:uid="{5432B0D5-C383-488E-8A84-EB1BCFA7638A}" name="Column14837"/>
    <tableColumn id="14857" xr3:uid="{55556736-9289-48EF-BC1D-4C2C34B4EE5D}" name="Column14838"/>
    <tableColumn id="14858" xr3:uid="{B46A2C41-1075-4EB2-8955-B7C70BA03258}" name="Column14839"/>
    <tableColumn id="14859" xr3:uid="{7B342D25-65E3-4BB2-8312-D2F3513B5D2C}" name="Column14840"/>
    <tableColumn id="14860" xr3:uid="{247AA90C-36EE-47BC-AD3E-3E46FC9CD7FC}" name="Column14841"/>
    <tableColumn id="14861" xr3:uid="{245717ED-76BA-4C9B-B7B6-7C502707D7EA}" name="Column14842"/>
    <tableColumn id="14862" xr3:uid="{D4B4B1B0-BB34-4B45-8753-E37FF4305B31}" name="Column14843"/>
    <tableColumn id="14863" xr3:uid="{CC18049E-5FE0-4717-A478-F18E63E89635}" name="Column14844"/>
    <tableColumn id="14864" xr3:uid="{C6800834-DB86-43A4-A69B-F11424F8A019}" name="Column14845"/>
    <tableColumn id="14865" xr3:uid="{C7F82816-AC53-43C4-ADCB-41798BDA54FB}" name="Column14846"/>
    <tableColumn id="14866" xr3:uid="{DFAD6481-BFA3-410E-863A-C29B9D6A693F}" name="Column14847"/>
    <tableColumn id="14867" xr3:uid="{70BE837E-9D18-4CB3-B3D3-A9CC78EACEE8}" name="Column14848"/>
    <tableColumn id="14868" xr3:uid="{759DD588-1044-4EDD-8404-A8FA09E0AB95}" name="Column14849"/>
    <tableColumn id="14869" xr3:uid="{05606057-D84F-4BF7-AA69-48D1923505B7}" name="Column14850"/>
    <tableColumn id="14870" xr3:uid="{52C4DEF1-925F-4BEE-BB0F-18114FD5F5F7}" name="Column14851"/>
    <tableColumn id="14871" xr3:uid="{4081EDB1-701E-43B1-A884-DE9023967477}" name="Column14852"/>
    <tableColumn id="14872" xr3:uid="{942D2D5E-0833-408F-A6F3-21D04B5B6041}" name="Column14853"/>
    <tableColumn id="14873" xr3:uid="{B0200D37-8928-41FB-8217-3FCABB06CEA4}" name="Column14854"/>
    <tableColumn id="14874" xr3:uid="{C302682D-8B77-4326-9EF7-58BF19A9B71B}" name="Column14855"/>
    <tableColumn id="14875" xr3:uid="{BA8E3B16-A608-4CAE-8117-CBB2BE40596A}" name="Column14856"/>
    <tableColumn id="14876" xr3:uid="{D054CD4C-450C-44F4-BE1B-89978696C82B}" name="Column14857"/>
    <tableColumn id="14877" xr3:uid="{5BAFE240-5C9E-40FE-831A-23C8D262BF01}" name="Column14858"/>
    <tableColumn id="14878" xr3:uid="{17261B54-ADD8-4556-9343-4EF3BD46E9DF}" name="Column14859"/>
    <tableColumn id="14879" xr3:uid="{F1A6CD6C-80AB-43B6-A12E-1683BEACDDD5}" name="Column14860"/>
    <tableColumn id="14880" xr3:uid="{A2B9AC19-2DAA-4EBB-A94B-31122BFE99C0}" name="Column14861"/>
    <tableColumn id="14881" xr3:uid="{AD7B1DFB-2E51-40C3-8BD6-1472CE8E1454}" name="Column14862"/>
    <tableColumn id="14882" xr3:uid="{804C5975-D76D-47D6-801E-A53B8EE9CF22}" name="Column14863"/>
    <tableColumn id="14883" xr3:uid="{D178FC32-EA7E-4EAB-9BB0-37A991F89C21}" name="Column14864"/>
    <tableColumn id="14884" xr3:uid="{23C3C0E9-275D-4CE0-A9CF-9F88082B1E56}" name="Column14865"/>
    <tableColumn id="14885" xr3:uid="{7C028C83-5A3F-4886-B573-905D45BEEFD2}" name="Column14866"/>
    <tableColumn id="14886" xr3:uid="{D0C356C6-FD94-488B-9951-56E22D141C78}" name="Column14867"/>
    <tableColumn id="14887" xr3:uid="{BE4467D1-E38B-4FE7-AD7F-928C8A843D3B}" name="Column14868"/>
    <tableColumn id="14888" xr3:uid="{E6220C7A-E911-4748-87B2-081DD9BB805E}" name="Column14869"/>
    <tableColumn id="14889" xr3:uid="{45778903-67F4-4100-8583-E9001EC7C74D}" name="Column14870"/>
    <tableColumn id="14890" xr3:uid="{D663B649-2745-49A8-BFE6-6C7144705DDE}" name="Column14871"/>
    <tableColumn id="14891" xr3:uid="{4E07B6E1-5441-4E09-B570-7590FC2D13AB}" name="Column14872"/>
    <tableColumn id="14892" xr3:uid="{DE602514-3A38-4751-8C55-2BCC14DC2D60}" name="Column14873"/>
    <tableColumn id="14893" xr3:uid="{8A2EDFA0-7B4C-4CFE-9FC1-15D8BF7F678A}" name="Column14874"/>
    <tableColumn id="14894" xr3:uid="{B6F19CD7-9B18-40BC-AA36-D3CE89667A06}" name="Column14875"/>
    <tableColumn id="14895" xr3:uid="{41F58D26-C5BB-422D-822E-3E01156D5A31}" name="Column14876"/>
    <tableColumn id="14896" xr3:uid="{BBD9AE3C-9A82-48D8-9188-C28D71BAB7EC}" name="Column14877"/>
    <tableColumn id="14897" xr3:uid="{5A66B50C-88F2-4489-9601-BB3A3DCAD3FC}" name="Column14878"/>
    <tableColumn id="14898" xr3:uid="{D9E5B5EA-0729-42B1-AFC5-40D2A07796A8}" name="Column14879"/>
    <tableColumn id="14899" xr3:uid="{BDF9F654-08AE-4728-B6FB-D2E61F8A86F1}" name="Column14880"/>
    <tableColumn id="14900" xr3:uid="{29A4EAA7-DF70-45BF-8D9A-E19959786D65}" name="Column14881"/>
    <tableColumn id="14901" xr3:uid="{B668EF10-7985-401D-86A0-47A508782D07}" name="Column14882"/>
    <tableColumn id="14902" xr3:uid="{06F17A98-EE43-448F-B446-1995057D6B1F}" name="Column14883"/>
    <tableColumn id="14903" xr3:uid="{4FDEF1C0-AE42-4F7D-B6BC-7B4F35DCD56D}" name="Column14884"/>
    <tableColumn id="14904" xr3:uid="{5FB852BA-098F-431C-BDD3-8EC2B632D402}" name="Column14885"/>
    <tableColumn id="14905" xr3:uid="{6E568D47-758A-4804-905E-2FBC42F07694}" name="Column14886"/>
    <tableColumn id="14906" xr3:uid="{5C41BFE3-0867-47F1-ADD6-BC93DAD3818E}" name="Column14887"/>
    <tableColumn id="14907" xr3:uid="{FBDC2041-41E4-4881-83B2-1B2ECA0D7D1C}" name="Column14888"/>
    <tableColumn id="14908" xr3:uid="{A048B8A0-601D-4F1E-9623-31DA0A80B9BD}" name="Column14889"/>
    <tableColumn id="14909" xr3:uid="{F77455B9-8288-4907-AA3B-2B91272007D7}" name="Column14890"/>
    <tableColumn id="14910" xr3:uid="{520BC232-E279-439B-8227-40A1D4C314B2}" name="Column14891"/>
    <tableColumn id="14911" xr3:uid="{D5536AED-8C50-44F4-9FE5-20ABAA7F319D}" name="Column14892"/>
    <tableColumn id="14912" xr3:uid="{54C7E529-182B-4555-BEFD-D29E58D653E6}" name="Column14893"/>
    <tableColumn id="14913" xr3:uid="{4952FD27-F41F-47A4-A7C6-3E45034D5112}" name="Column14894"/>
    <tableColumn id="14914" xr3:uid="{9867B6E2-04A5-4170-A992-E8F7739791FF}" name="Column14895"/>
    <tableColumn id="14915" xr3:uid="{F7597C7A-64B3-438B-90D7-85F5F3A8CABC}" name="Column14896"/>
    <tableColumn id="14916" xr3:uid="{720DABD9-67F2-4E90-9EAA-218D412222ED}" name="Column14897"/>
    <tableColumn id="14917" xr3:uid="{468E0578-82BB-44E6-BB60-830EAF39ECF5}" name="Column14898"/>
    <tableColumn id="14918" xr3:uid="{D78A97A4-71C7-4950-A019-5F2DBA8ADA86}" name="Column14899"/>
    <tableColumn id="14919" xr3:uid="{6355FE5E-16C0-4B3C-A84F-04A852DEE431}" name="Column14900"/>
    <tableColumn id="14920" xr3:uid="{63AC9459-4731-4D64-A6A4-0029342C4688}" name="Column14901"/>
    <tableColumn id="14921" xr3:uid="{B0D5CECC-20FE-4316-93A3-EF91EEF1BEC4}" name="Column14902"/>
    <tableColumn id="14922" xr3:uid="{AF5AF127-4482-42CE-9EB9-0FA79FDEE73F}" name="Column14903"/>
    <tableColumn id="14923" xr3:uid="{7E772F67-6FF7-4745-BA5B-0D8522001DE1}" name="Column14904"/>
    <tableColumn id="14924" xr3:uid="{06AAA1B1-864F-4419-93A6-DD180040E334}" name="Column14905"/>
    <tableColumn id="14925" xr3:uid="{94B487D4-1C0E-4069-BC50-6DDA20ED5FBD}" name="Column14906"/>
    <tableColumn id="14926" xr3:uid="{5806DDAF-1CEB-47B8-83C5-21BF6D039D39}" name="Column14907"/>
    <tableColumn id="14927" xr3:uid="{B30CD9F2-305D-4281-B125-A6CCFBD5ABFD}" name="Column14908"/>
    <tableColumn id="14928" xr3:uid="{C046361F-9719-4717-9853-5AB6A2910A78}" name="Column14909"/>
    <tableColumn id="14929" xr3:uid="{20910B09-9F78-4C92-B634-36495FD2AB33}" name="Column14910"/>
    <tableColumn id="14930" xr3:uid="{E6813364-FC99-4E0A-9666-64F2EC6C5EB8}" name="Column14911"/>
    <tableColumn id="14931" xr3:uid="{4AFE529D-7D6B-46C5-9203-F970C3C0EE83}" name="Column14912"/>
    <tableColumn id="14932" xr3:uid="{046AB73B-8D33-4FE9-9581-EB4B7E4E7621}" name="Column14913"/>
    <tableColumn id="14933" xr3:uid="{272A08A8-08C2-4943-B5F9-766B1A21A719}" name="Column14914"/>
    <tableColumn id="14934" xr3:uid="{817F1663-C0CF-4554-B8A9-0BE1E9525586}" name="Column14915"/>
    <tableColumn id="14935" xr3:uid="{DDAF85EF-7BA1-4B5B-A0CA-47707420098F}" name="Column14916"/>
    <tableColumn id="14936" xr3:uid="{7470B8D9-6124-4489-99F0-8C6FC66629D0}" name="Column14917"/>
    <tableColumn id="14937" xr3:uid="{8AD9B032-CAFC-49DA-8040-00286E34A853}" name="Column14918"/>
    <tableColumn id="14938" xr3:uid="{5673E75B-2344-4713-BEF7-FAED5C2C6608}" name="Column14919"/>
    <tableColumn id="14939" xr3:uid="{D1A45158-B02A-490D-BE17-DD764851A712}" name="Column14920"/>
    <tableColumn id="14940" xr3:uid="{6FDE8B0F-A7C4-490F-BF27-5F41497D7DBB}" name="Column14921"/>
    <tableColumn id="14941" xr3:uid="{A245684D-B5F2-4D18-8ED6-12055668B56B}" name="Column14922"/>
    <tableColumn id="14942" xr3:uid="{B3A01B75-E4AE-4FA3-8D17-AC5EC9BD4335}" name="Column14923"/>
    <tableColumn id="14943" xr3:uid="{9D21486A-D8A6-4AAA-AC3A-E37AA5928C16}" name="Column14924"/>
    <tableColumn id="14944" xr3:uid="{10DB564B-07AC-42C1-9B08-8B2B12C87712}" name="Column14925"/>
    <tableColumn id="14945" xr3:uid="{DA2B10A9-7764-4044-8643-C6A98EB340E2}" name="Column14926"/>
    <tableColumn id="14946" xr3:uid="{81ACDE8A-3406-40DB-A329-2202459EF7F5}" name="Column14927"/>
    <tableColumn id="14947" xr3:uid="{266C4542-4BD8-4D12-9E25-2EF3B6E21568}" name="Column14928"/>
    <tableColumn id="14948" xr3:uid="{9600D3A4-AABD-49F0-951F-D271D2AFA243}" name="Column14929"/>
    <tableColumn id="14949" xr3:uid="{5C42E887-2B28-4AD4-979B-2A47C8DBFED6}" name="Column14930"/>
    <tableColumn id="14950" xr3:uid="{0A849855-8687-404B-8E15-0DA3B6E1BDB0}" name="Column14931"/>
    <tableColumn id="14951" xr3:uid="{3A7738FF-9AD8-4FC0-BD18-2A570864B9D0}" name="Column14932"/>
    <tableColumn id="14952" xr3:uid="{AF3AF584-E59B-426E-89CA-6940BE7A7154}" name="Column14933"/>
    <tableColumn id="14953" xr3:uid="{168C6C9D-022E-43F6-BB29-8B37823BA985}" name="Column14934"/>
    <tableColumn id="14954" xr3:uid="{B1F0D383-2ED0-4C17-968A-94D70F0F5CE2}" name="Column14935"/>
    <tableColumn id="14955" xr3:uid="{A1D11403-C2CF-4A1E-AE30-A6F2CAE95A38}" name="Column14936"/>
    <tableColumn id="14956" xr3:uid="{F6A0534C-2DB5-45A7-986B-E2F38C6C57A4}" name="Column14937"/>
    <tableColumn id="14957" xr3:uid="{07F72900-0691-4989-9DA9-5F6FAB0EA736}" name="Column14938"/>
    <tableColumn id="14958" xr3:uid="{808F47BB-7F91-440F-8D7C-C190A8A2D98D}" name="Column14939"/>
    <tableColumn id="14959" xr3:uid="{5BA55ECF-BD1B-42C4-AE35-186E2835D172}" name="Column14940"/>
    <tableColumn id="14960" xr3:uid="{76D1E0B8-D980-488A-A78D-FD51250D9EB3}" name="Column14941"/>
    <tableColumn id="14961" xr3:uid="{B99D1387-41F4-4494-A007-4C865AF8531B}" name="Column14942"/>
    <tableColumn id="14962" xr3:uid="{7240CD07-F84B-4745-93A2-BB321A797F62}" name="Column14943"/>
    <tableColumn id="14963" xr3:uid="{5FF4CCAE-D97D-4D04-BED0-7EBC2BD92895}" name="Column14944"/>
    <tableColumn id="14964" xr3:uid="{119314E5-3840-4E95-987A-F43C4FEE6569}" name="Column14945"/>
    <tableColumn id="14965" xr3:uid="{ECA6FCA0-D06B-4085-B0EA-57F4FDD147AE}" name="Column14946"/>
    <tableColumn id="14966" xr3:uid="{566097EB-86A4-4487-B8FC-BF651FF2656E}" name="Column14947"/>
    <tableColumn id="14967" xr3:uid="{35BEFCB4-04C4-48FB-8AC8-1746C128F0F2}" name="Column14948"/>
    <tableColumn id="14968" xr3:uid="{6956EAA6-18D8-47D6-8F77-6D420CE16E17}" name="Column14949"/>
    <tableColumn id="14969" xr3:uid="{108552EF-ADC8-4122-AF30-D5E802D6028C}" name="Column14950"/>
    <tableColumn id="14970" xr3:uid="{0AA299FF-EE23-4C1E-8103-11E22A90D528}" name="Column14951"/>
    <tableColumn id="14971" xr3:uid="{90C605A8-8E2E-4A0A-A2E5-C905A328EA99}" name="Column14952"/>
    <tableColumn id="14972" xr3:uid="{4814D158-DDA7-4C79-9125-8901368873C7}" name="Column14953"/>
    <tableColumn id="14973" xr3:uid="{8A982F32-5907-4A6C-978D-3927AA3F4929}" name="Column14954"/>
    <tableColumn id="14974" xr3:uid="{E03E9003-38B6-462B-BEE1-D7A76AC0D4D4}" name="Column14955"/>
    <tableColumn id="14975" xr3:uid="{D3531B2E-7A55-4F67-9E3F-645CD0D42B21}" name="Column14956"/>
    <tableColumn id="14976" xr3:uid="{35273BB1-AD16-4A35-8DBB-DFF788231545}" name="Column14957"/>
    <tableColumn id="14977" xr3:uid="{FF3E94E2-FC5F-4C47-9C02-8D6278EBEB45}" name="Column14958"/>
    <tableColumn id="14978" xr3:uid="{BF3110AD-41E5-4523-8BEF-FD4C9F220B8D}" name="Column14959"/>
    <tableColumn id="14979" xr3:uid="{3F183D7A-88BB-4827-8535-54036C496A50}" name="Column14960"/>
    <tableColumn id="14980" xr3:uid="{4790F744-6AF7-4C23-A599-6D1BFA59F317}" name="Column14961"/>
    <tableColumn id="14981" xr3:uid="{159EB544-C4ED-432F-BB37-F11AEB57E51E}" name="Column14962"/>
    <tableColumn id="14982" xr3:uid="{C35FF5AC-66C2-42DF-A695-3040FC4BEE3F}" name="Column14963"/>
    <tableColumn id="14983" xr3:uid="{62F47328-FA8D-432E-9022-A6290A8D5207}" name="Column14964"/>
    <tableColumn id="14984" xr3:uid="{B8475F53-99E7-4B75-B4E7-D61E968B5478}" name="Column14965"/>
    <tableColumn id="14985" xr3:uid="{1F599FF7-8D0B-4A16-9B9E-DB2FE2FB00AB}" name="Column14966"/>
    <tableColumn id="14986" xr3:uid="{8E0D37A9-7434-4C77-9503-742B8023EED1}" name="Column14967"/>
    <tableColumn id="14987" xr3:uid="{083CDDF4-5992-4BCB-8B59-D46EDBB7CB69}" name="Column14968"/>
    <tableColumn id="14988" xr3:uid="{838EF667-505E-4CE5-B338-8AB07F587D6C}" name="Column14969"/>
    <tableColumn id="14989" xr3:uid="{9B3F6F80-C3A5-425C-885F-FA77C253BA9E}" name="Column14970"/>
    <tableColumn id="14990" xr3:uid="{6AE8D40E-8C60-494E-8976-6F5FA47310FF}" name="Column14971"/>
    <tableColumn id="14991" xr3:uid="{4AC6BADA-358C-4649-A29A-AD3F92D1645D}" name="Column14972"/>
    <tableColumn id="14992" xr3:uid="{F726F220-FD3C-453B-9639-B40AA5D9365D}" name="Column14973"/>
    <tableColumn id="14993" xr3:uid="{38924811-F683-467C-9564-9F3403985481}" name="Column14974"/>
    <tableColumn id="14994" xr3:uid="{223B39A7-F09B-48DC-B641-0D48A71ACD66}" name="Column14975"/>
    <tableColumn id="14995" xr3:uid="{ACB285D7-6005-459C-9E58-7E1212D1CC26}" name="Column14976"/>
    <tableColumn id="14996" xr3:uid="{E544EFFD-342A-490F-8159-123F405FB98A}" name="Column14977"/>
    <tableColumn id="14997" xr3:uid="{2F0E537C-DBF3-4F7C-8F9F-34DAC4759E27}" name="Column14978"/>
    <tableColumn id="14998" xr3:uid="{6351E6F3-4657-424A-9845-E657D6C09BAE}" name="Column14979"/>
    <tableColumn id="14999" xr3:uid="{C60B39FF-C84F-4A11-BCC2-AA7D57EC2314}" name="Column14980"/>
    <tableColumn id="15000" xr3:uid="{933AF654-5A72-467F-869B-9D782D13CF5C}" name="Column14981"/>
    <tableColumn id="15001" xr3:uid="{88038389-BE50-4D79-B09B-76F85DA85F98}" name="Column14982"/>
    <tableColumn id="15002" xr3:uid="{1EDBB270-FDA5-4844-9320-6B63671D854D}" name="Column14983"/>
    <tableColumn id="15003" xr3:uid="{6DB82EB4-3F48-423A-8D37-AE88005FFEF4}" name="Column14984"/>
    <tableColumn id="15004" xr3:uid="{9E2483DD-4574-47D6-B860-451028D7D9CD}" name="Column14985"/>
    <tableColumn id="15005" xr3:uid="{15801986-9ED0-4D62-B59F-BE3209FC0AAA}" name="Column14986"/>
    <tableColumn id="15006" xr3:uid="{FEB17840-C8E5-4BC1-BAFE-ADD0CE4DEAF1}" name="Column14987"/>
    <tableColumn id="15007" xr3:uid="{BA080FC1-B6EC-4671-BC43-1BB242E7C936}" name="Column14988"/>
    <tableColumn id="15008" xr3:uid="{C41BD407-680D-4AC1-9DF6-C862ACB0039D}" name="Column14989"/>
    <tableColumn id="15009" xr3:uid="{9CA37A37-A0E8-4A8C-81E8-1B6C6A118D26}" name="Column14990"/>
    <tableColumn id="15010" xr3:uid="{045A2321-3A4A-4356-B8A5-FD798D7569BF}" name="Column14991"/>
    <tableColumn id="15011" xr3:uid="{5406BD4B-44DA-492F-B44A-3B72E6733BEA}" name="Column14992"/>
    <tableColumn id="15012" xr3:uid="{DA1BAA9F-5109-450C-ADB4-DD7419B7D790}" name="Column14993"/>
    <tableColumn id="15013" xr3:uid="{317D3288-128F-4A7E-B22D-5386DE147E50}" name="Column14994"/>
    <tableColumn id="15014" xr3:uid="{4D79F685-8199-451D-8A58-FC250FB5C4C3}" name="Column14995"/>
    <tableColumn id="15015" xr3:uid="{88B59746-EF8B-44CE-BE5C-90ABB3714DDC}" name="Column14996"/>
    <tableColumn id="15016" xr3:uid="{AF95B38F-8EFA-499B-8B7B-D397964195EA}" name="Column14997"/>
    <tableColumn id="15017" xr3:uid="{D5691577-BBF3-4E24-97A1-439A13C113D5}" name="Column14998"/>
    <tableColumn id="15018" xr3:uid="{72025050-4492-4DD7-8F1A-D2D4EE71F9E2}" name="Column14999"/>
    <tableColumn id="15019" xr3:uid="{B6893F00-44FE-45CA-A5C6-9754E45099C5}" name="Column15000"/>
    <tableColumn id="15020" xr3:uid="{3FA1B086-7493-44A4-929E-02A58F196126}" name="Column15001"/>
    <tableColumn id="15021" xr3:uid="{C43A48E1-B5E3-4A55-9067-396AF14477BE}" name="Column15002"/>
    <tableColumn id="15022" xr3:uid="{2CD136F8-B5DE-47A3-A58F-5365A4DF1D54}" name="Column15003"/>
    <tableColumn id="15023" xr3:uid="{D690E966-D372-46B8-BD90-3F01A608DF8B}" name="Column15004"/>
    <tableColumn id="15024" xr3:uid="{B969CBDF-9642-469C-BD45-F823C0248535}" name="Column15005"/>
    <tableColumn id="15025" xr3:uid="{73BDB16C-B25C-49ED-9706-9DB119E25A50}" name="Column15006"/>
    <tableColumn id="15026" xr3:uid="{F1DC7851-3B62-4797-8E74-956B71B011BB}" name="Column15007"/>
    <tableColumn id="15027" xr3:uid="{B5A748C1-C254-4825-9A3B-946B4C2C3188}" name="Column15008"/>
    <tableColumn id="15028" xr3:uid="{6EF1875A-EFDC-4FC6-9430-E296C4E17917}" name="Column15009"/>
    <tableColumn id="15029" xr3:uid="{404B0675-B957-4CCD-8790-A7B7024BF64D}" name="Column15010"/>
    <tableColumn id="15030" xr3:uid="{DE977F60-9765-4FFB-93A6-E8F8EF7CCF11}" name="Column15011"/>
    <tableColumn id="15031" xr3:uid="{74D8A8DC-4DC6-46CA-B4D5-604E40D06A3B}" name="Column15012"/>
    <tableColumn id="15032" xr3:uid="{1347F6BC-7AA4-44DA-9AEE-81A2DFAD23CF}" name="Column15013"/>
    <tableColumn id="15033" xr3:uid="{FCFAD641-9DA3-45FF-A86F-4A9CB4B93751}" name="Column15014"/>
    <tableColumn id="15034" xr3:uid="{C56AA0E6-6CBD-4387-9022-07C65C9F1964}" name="Column15015"/>
    <tableColumn id="15035" xr3:uid="{5406993C-603A-4BCD-936D-B8C6F5FDC037}" name="Column15016"/>
    <tableColumn id="15036" xr3:uid="{E2E97272-3A1A-4037-BD5E-0E1F67EE7214}" name="Column15017"/>
    <tableColumn id="15037" xr3:uid="{4E39FDCC-2EE5-4B52-8174-E2DF5CA28111}" name="Column15018"/>
    <tableColumn id="15038" xr3:uid="{0AD21B3D-0817-47C1-830B-BA492B6704CD}" name="Column15019"/>
    <tableColumn id="15039" xr3:uid="{0510E299-5789-4B17-B843-EA5471A503A8}" name="Column15020"/>
    <tableColumn id="15040" xr3:uid="{CC4B0234-7122-4F46-92D4-1D96835CD68C}" name="Column15021"/>
    <tableColumn id="15041" xr3:uid="{D51ED6A0-9897-484B-A5FD-EB721C740F4D}" name="Column15022"/>
    <tableColumn id="15042" xr3:uid="{EDB24913-4B97-41E3-941F-9D256A123C11}" name="Column15023"/>
    <tableColumn id="15043" xr3:uid="{A5D6853A-823C-44BE-A389-B2BD38E411FE}" name="Column15024"/>
    <tableColumn id="15044" xr3:uid="{F4BBF6A1-C62F-48E9-842A-64E0151DAC82}" name="Column15025"/>
    <tableColumn id="15045" xr3:uid="{4807F3B4-F3AB-4685-B403-F2C84C478333}" name="Column15026"/>
    <tableColumn id="15046" xr3:uid="{CA9E320A-D7BD-4048-B838-15812674539A}" name="Column15027"/>
    <tableColumn id="15047" xr3:uid="{D7AA577E-5717-4C69-9222-275F4234884D}" name="Column15028"/>
    <tableColumn id="15048" xr3:uid="{841B0EEE-A4BE-4CBD-A906-5002ED87D330}" name="Column15029"/>
    <tableColumn id="15049" xr3:uid="{E8387E5E-1038-41D1-9615-AA423AE59FF1}" name="Column15030"/>
    <tableColumn id="15050" xr3:uid="{725ED4D6-9D90-4D0B-A076-19F4EDC2CBFF}" name="Column15031"/>
    <tableColumn id="15051" xr3:uid="{9468D7E4-B23C-4FE4-84D0-051C3962A602}" name="Column15032"/>
    <tableColumn id="15052" xr3:uid="{EBFDEE05-2925-4E41-8183-8A71449300C1}" name="Column15033"/>
    <tableColumn id="15053" xr3:uid="{46CD42D9-20C3-427C-AED6-CE5342AC8799}" name="Column15034"/>
    <tableColumn id="15054" xr3:uid="{8F88B109-E83C-4B17-B9E4-848E77EE230E}" name="Column15035"/>
    <tableColumn id="15055" xr3:uid="{A79D1E8B-FA71-4FD3-9621-26F75A28E46D}" name="Column15036"/>
    <tableColumn id="15056" xr3:uid="{6DD642C6-424B-4B76-86F2-1864F8DB5262}" name="Column15037"/>
    <tableColumn id="15057" xr3:uid="{5715E086-3B0E-4061-8145-C4F5AD0F3F95}" name="Column15038"/>
    <tableColumn id="15058" xr3:uid="{851BA552-2390-4DFA-BAE7-F49694E871CF}" name="Column15039"/>
    <tableColumn id="15059" xr3:uid="{4EC3F981-5009-481F-8790-FD71C1B232DD}" name="Column15040"/>
    <tableColumn id="15060" xr3:uid="{E5AB8398-EF9B-48DD-B8FC-E9E85C5DB8F5}" name="Column15041"/>
    <tableColumn id="15061" xr3:uid="{FEDD1C38-86AA-4F32-B4A5-F8B9C4EDD3A1}" name="Column15042"/>
    <tableColumn id="15062" xr3:uid="{D8F6ACB9-F143-40F4-AD33-4494EC88E569}" name="Column15043"/>
    <tableColumn id="15063" xr3:uid="{8085876D-72AF-4F13-B204-D456F2F312B9}" name="Column15044"/>
    <tableColumn id="15064" xr3:uid="{2373E3E9-48D9-447A-9EBF-1E0E55B91042}" name="Column15045"/>
    <tableColumn id="15065" xr3:uid="{1AB0D885-0641-4CAF-84B3-22A9FA1370BE}" name="Column15046"/>
    <tableColumn id="15066" xr3:uid="{181519BD-FA57-481B-9D51-9DB8DCA864E5}" name="Column15047"/>
    <tableColumn id="15067" xr3:uid="{7D044194-E0BC-411C-ABC4-452F3B7F0196}" name="Column15048"/>
    <tableColumn id="15068" xr3:uid="{599E58AC-2646-46A6-A190-BBD01E3C0941}" name="Column15049"/>
    <tableColumn id="15069" xr3:uid="{3446B341-2198-43E7-ABB0-391519DA9BFA}" name="Column15050"/>
    <tableColumn id="15070" xr3:uid="{0086837D-2675-498E-B1A9-142B6F784D05}" name="Column15051"/>
    <tableColumn id="15071" xr3:uid="{0D66EF9F-33D6-469C-8832-50CCA8B282EF}" name="Column15052"/>
    <tableColumn id="15072" xr3:uid="{46E813F5-7DB2-437C-BDE3-2E33EAD92947}" name="Column15053"/>
    <tableColumn id="15073" xr3:uid="{8D9ECB94-977F-48F9-A3BC-75696EE53DA2}" name="Column15054"/>
    <tableColumn id="15074" xr3:uid="{7C2A348D-DDA8-4DCF-99C1-06C144ED9BAF}" name="Column15055"/>
    <tableColumn id="15075" xr3:uid="{8EC6A72B-339B-480B-BC3B-0BFC439461D2}" name="Column15056"/>
    <tableColumn id="15076" xr3:uid="{E7AAD482-A0DF-4031-B962-2A9F9A42C6B1}" name="Column15057"/>
    <tableColumn id="15077" xr3:uid="{0808A8DC-6652-4E74-8DB2-EAA1EBB1EE94}" name="Column15058"/>
    <tableColumn id="15078" xr3:uid="{B9F0E8B2-843D-4F0C-8BAF-7B7EA4501AFD}" name="Column15059"/>
    <tableColumn id="15079" xr3:uid="{A6302A87-DBC9-4C32-8B3C-F00EE2410222}" name="Column15060"/>
    <tableColumn id="15080" xr3:uid="{F09F7A49-642F-45FF-A1BD-F9B97E670653}" name="Column15061"/>
    <tableColumn id="15081" xr3:uid="{F1C19891-1D88-4580-8BFF-C81248497D44}" name="Column15062"/>
    <tableColumn id="15082" xr3:uid="{B2837F6D-1A25-44D6-A464-695C750FA517}" name="Column15063"/>
    <tableColumn id="15083" xr3:uid="{2B5172C4-89A5-43DE-A79C-19B8FA0EB752}" name="Column15064"/>
    <tableColumn id="15084" xr3:uid="{C4FF977B-F4C7-41B9-A4C7-BD697F27AF91}" name="Column15065"/>
    <tableColumn id="15085" xr3:uid="{CE62F588-3F6F-476E-92A6-C76F137A1F6A}" name="Column15066"/>
    <tableColumn id="15086" xr3:uid="{5D8E339E-66B0-44E6-A897-E2F431D39D66}" name="Column15067"/>
    <tableColumn id="15087" xr3:uid="{AF5320F2-7574-4886-93CD-8D0A27A10321}" name="Column15068"/>
    <tableColumn id="15088" xr3:uid="{D6314E60-6615-46C0-B17E-02219170BFA9}" name="Column15069"/>
    <tableColumn id="15089" xr3:uid="{9799085B-50C1-4CBB-9B2A-1BD50402C677}" name="Column15070"/>
    <tableColumn id="15090" xr3:uid="{D3EB89AA-DB0A-48A8-BEF8-942FD5A6B539}" name="Column15071"/>
    <tableColumn id="15091" xr3:uid="{82CB0284-CCE3-4E50-80F3-D7E51972F021}" name="Column15072"/>
    <tableColumn id="15092" xr3:uid="{1C8BE986-951B-4FDE-A479-EC1D894404FE}" name="Column15073"/>
    <tableColumn id="15093" xr3:uid="{56F672D3-7448-43F7-BE0C-5101B76079CC}" name="Column15074"/>
    <tableColumn id="15094" xr3:uid="{334283AC-93A0-406B-95BA-EB39BFAE1DE8}" name="Column15075"/>
    <tableColumn id="15095" xr3:uid="{E9BD7AF6-DE38-4D91-BC6B-FD94A58C38C3}" name="Column15076"/>
    <tableColumn id="15096" xr3:uid="{2287DE5B-1E44-4A13-A64E-147C0D291A85}" name="Column15077"/>
    <tableColumn id="15097" xr3:uid="{1418A00D-0609-475E-B03A-5E1A9DBB1F25}" name="Column15078"/>
    <tableColumn id="15098" xr3:uid="{BAB0DC37-3DB6-4ADF-B48A-C39CA913754A}" name="Column15079"/>
    <tableColumn id="15099" xr3:uid="{62B7B5F8-0A1C-4D58-8FE6-D93318314FE6}" name="Column15080"/>
    <tableColumn id="15100" xr3:uid="{D54A8955-3E9E-4B7B-8530-B69477244AA8}" name="Column15081"/>
    <tableColumn id="15101" xr3:uid="{497E041A-3121-4053-8EFE-EE699B320554}" name="Column15082"/>
    <tableColumn id="15102" xr3:uid="{5C0C930E-9F45-427F-A9FE-559337206903}" name="Column15083"/>
    <tableColumn id="15103" xr3:uid="{13B97882-075A-4C49-B01A-43934DD2B0AA}" name="Column15084"/>
    <tableColumn id="15104" xr3:uid="{BC578FF7-FE27-49B0-9D7C-AF0DD40130E2}" name="Column15085"/>
    <tableColumn id="15105" xr3:uid="{12B66FB7-012B-4633-99F3-8D96E1EDCCE8}" name="Column15086"/>
    <tableColumn id="15106" xr3:uid="{DC8C8A49-8498-458B-816B-588FCB8645E4}" name="Column15087"/>
    <tableColumn id="15107" xr3:uid="{27270425-E186-4C4C-A4AB-AD08BBD7B426}" name="Column15088"/>
    <tableColumn id="15108" xr3:uid="{CC646803-54FC-4538-B3BC-E11C3A37277B}" name="Column15089"/>
    <tableColumn id="15109" xr3:uid="{76A7A523-06A9-4718-B9E0-9EA65E8337C6}" name="Column15090"/>
    <tableColumn id="15110" xr3:uid="{0001F488-F971-466E-9384-ED67CBAA36DD}" name="Column15091"/>
    <tableColumn id="15111" xr3:uid="{C45F76EC-3794-466E-8175-790872F8EBAC}" name="Column15092"/>
    <tableColumn id="15112" xr3:uid="{88789EF4-34F1-4FB9-A764-278B6F1F139E}" name="Column15093"/>
    <tableColumn id="15113" xr3:uid="{AEB02F71-09BB-46F5-8F6B-B243C776C1A3}" name="Column15094"/>
    <tableColumn id="15114" xr3:uid="{CB70E1F8-B239-415B-B215-8C8E62E7D8BD}" name="Column15095"/>
    <tableColumn id="15115" xr3:uid="{3B7627D5-D524-47EF-8C1A-298D410CFB6F}" name="Column15096"/>
    <tableColumn id="15116" xr3:uid="{809019B2-E630-48F3-81B9-DD388D1E2239}" name="Column15097"/>
    <tableColumn id="15117" xr3:uid="{6B03D7BF-EF28-4E61-83F7-C5087D5A9C7F}" name="Column15098"/>
    <tableColumn id="15118" xr3:uid="{D101A943-66FF-4E0C-901D-6C9F60B30225}" name="Column15099"/>
    <tableColumn id="15119" xr3:uid="{4DCFB77F-CE5F-4B07-AFFA-9A30E3448D38}" name="Column15100"/>
    <tableColumn id="15120" xr3:uid="{C340C3EA-DFA7-47BE-A85B-B544D77AA15B}" name="Column15101"/>
    <tableColumn id="15121" xr3:uid="{3A48926B-29A9-4AFD-878D-49457B9A337B}" name="Column15102"/>
    <tableColumn id="15122" xr3:uid="{79BE4402-CE06-42A9-AB19-D47C5ADC2CB3}" name="Column15103"/>
    <tableColumn id="15123" xr3:uid="{D4150023-10E3-42CF-8371-6328296D56BA}" name="Column15104"/>
    <tableColumn id="15124" xr3:uid="{E277C6CA-DA53-4F25-BB63-208E42AD3012}" name="Column15105"/>
    <tableColumn id="15125" xr3:uid="{8E3A64A1-FB85-479D-85B7-7914D7B03F3E}" name="Column15106"/>
    <tableColumn id="15126" xr3:uid="{CE293213-285E-414E-A626-3B6A8EEE09DE}" name="Column15107"/>
    <tableColumn id="15127" xr3:uid="{36BF0822-58AE-4550-A01F-99F8DB0AE37F}" name="Column15108"/>
    <tableColumn id="15128" xr3:uid="{71505E9F-DB7D-43B8-9913-085020CBE7D0}" name="Column15109"/>
    <tableColumn id="15129" xr3:uid="{C3D9CCAC-02FF-4A3D-8E1E-2019A3578A17}" name="Column15110"/>
    <tableColumn id="15130" xr3:uid="{F07856B9-6D09-4392-805E-7930FEAC1D6A}" name="Column15111"/>
    <tableColumn id="15131" xr3:uid="{240AA332-7822-4D67-94C5-E48CBAB00B0D}" name="Column15112"/>
    <tableColumn id="15132" xr3:uid="{64328449-687F-432E-8509-9E41ABAE7166}" name="Column15113"/>
    <tableColumn id="15133" xr3:uid="{7077748D-6040-4770-8392-18F287D8250C}" name="Column15114"/>
    <tableColumn id="15134" xr3:uid="{262528B3-2418-426A-A81F-5720E12C1240}" name="Column15115"/>
    <tableColumn id="15135" xr3:uid="{E1FA9819-7552-431B-A19E-425E2776B1F1}" name="Column15116"/>
    <tableColumn id="15136" xr3:uid="{5268E18A-5A1D-478F-862E-680471F34BBC}" name="Column15117"/>
    <tableColumn id="15137" xr3:uid="{177AC71C-5A32-4E08-8FEB-83374200C4A5}" name="Column15118"/>
    <tableColumn id="15138" xr3:uid="{6E4C0E15-FCA5-4139-BA70-EDCDBC5DF73D}" name="Column15119"/>
    <tableColumn id="15139" xr3:uid="{9063738F-A895-4498-8A79-ED355FFC4886}" name="Column15120"/>
    <tableColumn id="15140" xr3:uid="{D25CB850-A5F7-4594-AE8A-DECE1B43141A}" name="Column15121"/>
    <tableColumn id="15141" xr3:uid="{DE34BB8D-E742-4AE0-92DD-CE0DAFB2E993}" name="Column15122"/>
    <tableColumn id="15142" xr3:uid="{AB1E616B-06FD-4408-963F-06EB12358B46}" name="Column15123"/>
    <tableColumn id="15143" xr3:uid="{1AEDEE2D-B911-406D-B374-849EC28E35A1}" name="Column15124"/>
    <tableColumn id="15144" xr3:uid="{184F0F5E-E8AB-448B-A21A-14217A1CDD1A}" name="Column15125"/>
    <tableColumn id="15145" xr3:uid="{A01494B6-8A9A-47B9-B71D-8B44D587D669}" name="Column15126"/>
    <tableColumn id="15146" xr3:uid="{AD3C0E19-F3CB-4FE4-8278-7A5300673555}" name="Column15127"/>
    <tableColumn id="15147" xr3:uid="{61F2C466-7302-4054-AE3D-D0AC91170B87}" name="Column15128"/>
    <tableColumn id="15148" xr3:uid="{8800F173-9A02-4B16-8C74-304C3798129B}" name="Column15129"/>
    <tableColumn id="15149" xr3:uid="{C7790E96-534C-44FB-AD09-F92DC4CB0E62}" name="Column15130"/>
    <tableColumn id="15150" xr3:uid="{E550E591-DB0B-442A-9FD3-3DEF1D68616A}" name="Column15131"/>
    <tableColumn id="15151" xr3:uid="{3491D9DF-5838-4317-ACBF-CC32D09DDBE3}" name="Column15132"/>
    <tableColumn id="15152" xr3:uid="{20D3ECD7-01EA-487E-884E-F1AA16220828}" name="Column15133"/>
    <tableColumn id="15153" xr3:uid="{77C79B33-4ACB-4255-B164-E5427033C399}" name="Column15134"/>
    <tableColumn id="15154" xr3:uid="{903C4734-A590-49B3-A0A8-8A0DC625A9FA}" name="Column15135"/>
    <tableColumn id="15155" xr3:uid="{DA282346-F868-4D90-BF50-5173ECEF4304}" name="Column15136"/>
    <tableColumn id="15156" xr3:uid="{CEA33D9D-29BA-4CE9-AD9C-50078127EC74}" name="Column15137"/>
    <tableColumn id="15157" xr3:uid="{B2453705-67E1-416B-9CC1-3F98C713BFA8}" name="Column15138"/>
    <tableColumn id="15158" xr3:uid="{905FE3A0-6859-4C1B-AE57-2A3785BF4064}" name="Column15139"/>
    <tableColumn id="15159" xr3:uid="{00BB723B-73E1-4421-AA18-1E8A14A3B8D3}" name="Column15140"/>
    <tableColumn id="15160" xr3:uid="{EAA74975-60EC-42A1-B357-7D16990A4B38}" name="Column15141"/>
    <tableColumn id="15161" xr3:uid="{501A8D46-DEF7-4D34-BD46-9A051057EF66}" name="Column15142"/>
    <tableColumn id="15162" xr3:uid="{EF28F450-7BCE-4974-B35C-BFEA711DCCAF}" name="Column15143"/>
    <tableColumn id="15163" xr3:uid="{C92F6739-0857-4CC1-A87B-8207F139A11F}" name="Column15144"/>
    <tableColumn id="15164" xr3:uid="{376FCA13-F1C3-4A7E-8945-0341D7FB4A0A}" name="Column15145"/>
    <tableColumn id="15165" xr3:uid="{146AD65D-14A3-404A-8BDF-8AAE2F5BE184}" name="Column15146"/>
    <tableColumn id="15166" xr3:uid="{A6F01BBA-F8B3-4059-9974-6119CFD3CCCB}" name="Column15147"/>
    <tableColumn id="15167" xr3:uid="{9FF07C7C-22E9-4539-91DE-0308C0A67270}" name="Column15148"/>
    <tableColumn id="15168" xr3:uid="{F3F67D52-7AAC-447E-A197-D9189823480C}" name="Column15149"/>
    <tableColumn id="15169" xr3:uid="{3C70B2B0-BC40-401C-876C-B15F894A3FE8}" name="Column15150"/>
    <tableColumn id="15170" xr3:uid="{AB1793D7-B550-4B1D-A8BD-D666B3107B7E}" name="Column15151"/>
    <tableColumn id="15171" xr3:uid="{59EC7487-353D-4656-B3AF-0F28C9C172F4}" name="Column15152"/>
    <tableColumn id="15172" xr3:uid="{C4F73FBA-C0E4-44F3-9AE5-4BA3D4641A26}" name="Column15153"/>
    <tableColumn id="15173" xr3:uid="{85858AE3-5549-4B9B-BE98-E7CAF025F7E3}" name="Column15154"/>
    <tableColumn id="15174" xr3:uid="{F70D5883-9BC3-4368-A057-A3322F5E0D02}" name="Column15155"/>
    <tableColumn id="15175" xr3:uid="{CD429385-D5E0-43EE-8934-19A448FAED6C}" name="Column15156"/>
    <tableColumn id="15176" xr3:uid="{8E28564B-FB47-4143-97C2-496201AEB52A}" name="Column15157"/>
    <tableColumn id="15177" xr3:uid="{8BDD25DC-9857-467B-ABA6-D8BD97212E3C}" name="Column15158"/>
    <tableColumn id="15178" xr3:uid="{0A7FE2DA-72AE-4B60-9CFD-B097A63A5EC2}" name="Column15159"/>
    <tableColumn id="15179" xr3:uid="{6BB69E72-BDA5-4DE9-9C30-4112ABDF37DA}" name="Column15160"/>
    <tableColumn id="15180" xr3:uid="{4E5193D4-EC4A-4F96-860C-84B7A03D7578}" name="Column15161"/>
    <tableColumn id="15181" xr3:uid="{ABBEEDA5-2CBD-4A0B-AB11-8DDA5A2703FD}" name="Column15162"/>
    <tableColumn id="15182" xr3:uid="{715530B0-9EE3-4C0F-B7C3-C137D392B6F2}" name="Column15163"/>
    <tableColumn id="15183" xr3:uid="{4BCEF3CE-D201-41F7-812B-93457D03A15B}" name="Column15164"/>
    <tableColumn id="15184" xr3:uid="{F0809E2D-2E7F-4E49-9E9B-EF81594E44B1}" name="Column15165"/>
    <tableColumn id="15185" xr3:uid="{D066750D-6192-4EE3-9183-52AC8C18A7AE}" name="Column15166"/>
    <tableColumn id="15186" xr3:uid="{290FC474-1A8F-4145-9EC5-9F13FD118927}" name="Column15167"/>
    <tableColumn id="15187" xr3:uid="{0F2A92F6-8B2B-4275-A923-C4A670C0D24D}" name="Column15168"/>
    <tableColumn id="15188" xr3:uid="{125AAEB8-C953-48AB-B53B-785DAF1BF436}" name="Column15169"/>
    <tableColumn id="15189" xr3:uid="{C58707C4-A067-46EF-B625-278B72797CF2}" name="Column15170"/>
    <tableColumn id="15190" xr3:uid="{854D17F6-BF22-4F63-B2C7-2D421C026B85}" name="Column15171"/>
    <tableColumn id="15191" xr3:uid="{9CDD0B58-7E1B-4779-8E52-59F97377ECBB}" name="Column15172"/>
    <tableColumn id="15192" xr3:uid="{ED4645FC-A588-41FF-9CC3-419BDF6BC097}" name="Column15173"/>
    <tableColumn id="15193" xr3:uid="{E4F90D78-C4B3-4F8D-A052-0392E78D8193}" name="Column15174"/>
    <tableColumn id="15194" xr3:uid="{2082BBDC-2979-4BAD-B6F0-ABA76EEB4A6C}" name="Column15175"/>
    <tableColumn id="15195" xr3:uid="{0169C588-CA2A-4157-9192-FE8974612B37}" name="Column15176"/>
    <tableColumn id="15196" xr3:uid="{4C1F6E16-28D6-427B-9463-C32DF6CF0A90}" name="Column15177"/>
    <tableColumn id="15197" xr3:uid="{83D1DD07-BF77-4959-9D5D-57B6F790FC22}" name="Column15178"/>
    <tableColumn id="15198" xr3:uid="{4AC0782A-3476-4664-A879-803FFB62643A}" name="Column15179"/>
    <tableColumn id="15199" xr3:uid="{BCDBADF1-2DED-44B0-A91E-C2F052AB070B}" name="Column15180"/>
    <tableColumn id="15200" xr3:uid="{1B71D55B-C8EB-4676-A186-986208EA5C8F}" name="Column15181"/>
    <tableColumn id="15201" xr3:uid="{3B191A9A-E70D-4DBE-BD73-EDBEE0BC04B6}" name="Column15182"/>
    <tableColumn id="15202" xr3:uid="{35A761FD-D142-47E3-963A-0BA68BAC50B0}" name="Column15183"/>
    <tableColumn id="15203" xr3:uid="{1096D930-1159-42A1-B981-4211D43BEA34}" name="Column15184"/>
    <tableColumn id="15204" xr3:uid="{9D289F49-E30B-4AA8-B412-2DB60769CD38}" name="Column15185"/>
    <tableColumn id="15205" xr3:uid="{42E7530E-8655-4256-9F9B-8FC4839829BB}" name="Column15186"/>
    <tableColumn id="15206" xr3:uid="{CE7BB628-69D9-4C21-9D02-47449E62E2F6}" name="Column15187"/>
    <tableColumn id="15207" xr3:uid="{52264FE2-DA28-4F75-A30E-86CB5D0139F0}" name="Column15188"/>
    <tableColumn id="15208" xr3:uid="{3A8FF09C-FCC1-454F-BDA0-206AC89518EA}" name="Column15189"/>
    <tableColumn id="15209" xr3:uid="{392C808C-D368-474D-B5AC-3EC5B3D96D62}" name="Column15190"/>
    <tableColumn id="15210" xr3:uid="{B7130B7A-FE25-4797-8476-1BC4A2E2EA3A}" name="Column15191"/>
    <tableColumn id="15211" xr3:uid="{D3A3E7BA-DC6B-4B01-92B2-10C874505CDB}" name="Column15192"/>
    <tableColumn id="15212" xr3:uid="{7467A514-964B-4A13-B129-755105C5E045}" name="Column15193"/>
    <tableColumn id="15213" xr3:uid="{3D49F49F-E47D-4624-AC96-50BD6427425E}" name="Column15194"/>
    <tableColumn id="15214" xr3:uid="{07C71E27-61F4-4E6E-8385-5365EB27C81C}" name="Column15195"/>
    <tableColumn id="15215" xr3:uid="{400B7F98-C518-4367-A9FC-F6FFE1764006}" name="Column15196"/>
    <tableColumn id="15216" xr3:uid="{DD59F1D7-ED38-456A-971E-61DAF685BC9F}" name="Column15197"/>
    <tableColumn id="15217" xr3:uid="{5009BCD3-2A50-4492-9585-BF63129F555C}" name="Column15198"/>
    <tableColumn id="15218" xr3:uid="{1679453D-B0E4-4C32-B192-A1DEC4EEB964}" name="Column15199"/>
    <tableColumn id="15219" xr3:uid="{E3713111-3431-4913-BE7D-095FCF8B98F1}" name="Column15200"/>
    <tableColumn id="15220" xr3:uid="{548CB357-0AB5-411B-AA91-F6C042A7E579}" name="Column15201"/>
    <tableColumn id="15221" xr3:uid="{00963157-BD8A-4182-A9E9-DA6051ECCC28}" name="Column15202"/>
    <tableColumn id="15222" xr3:uid="{05C8AFED-8C57-42A1-97CA-A2C8E3AE21D3}" name="Column15203"/>
    <tableColumn id="15223" xr3:uid="{AD533114-8FB1-418D-8350-090E29256B68}" name="Column15204"/>
    <tableColumn id="15224" xr3:uid="{40DDDFC0-028F-4B54-AAA9-3955D107ED53}" name="Column15205"/>
    <tableColumn id="15225" xr3:uid="{A529803E-3FD6-4EA7-8C78-F45D46A2C4AE}" name="Column15206"/>
    <tableColumn id="15226" xr3:uid="{A5AC8ADB-4E05-4CD0-A552-B0EEE218704C}" name="Column15207"/>
    <tableColumn id="15227" xr3:uid="{3AF86F48-D457-47A4-85A1-B3C9FFF344C0}" name="Column15208"/>
    <tableColumn id="15228" xr3:uid="{61AD6677-5AED-42B5-9BC7-1DE781820EFF}" name="Column15209"/>
    <tableColumn id="15229" xr3:uid="{40183A90-6807-4995-8CC9-1130B812A62B}" name="Column15210"/>
    <tableColumn id="15230" xr3:uid="{FB0D7A55-80CC-428E-9EDD-45A456285C14}" name="Column15211"/>
    <tableColumn id="15231" xr3:uid="{54C33A31-B515-49D3-BAD8-B740C5A2C2CD}" name="Column15212"/>
    <tableColumn id="15232" xr3:uid="{E6A6E83B-7A55-4F58-BD74-E20FDDB806BD}" name="Column15213"/>
    <tableColumn id="15233" xr3:uid="{1A4BA6F2-4005-4D32-9B6F-F27F0DC3A1D8}" name="Column15214"/>
    <tableColumn id="15234" xr3:uid="{A5E3DE11-1A4D-44F7-9A2B-F3F8E0588DE4}" name="Column15215"/>
    <tableColumn id="15235" xr3:uid="{68C992F1-5144-4652-9C87-64D87E4AECE6}" name="Column15216"/>
    <tableColumn id="15236" xr3:uid="{4A2B6D63-20E1-41A0-9C9C-64DB5A5D8892}" name="Column15217"/>
    <tableColumn id="15237" xr3:uid="{F2243DD7-8BAB-4198-88A9-412E81105002}" name="Column15218"/>
    <tableColumn id="15238" xr3:uid="{E33904EC-BF86-4EEE-ABA9-5ED543CF13C2}" name="Column15219"/>
    <tableColumn id="15239" xr3:uid="{D6DD616C-7A3A-49CE-ABDE-262FAE7A7AA1}" name="Column15220"/>
    <tableColumn id="15240" xr3:uid="{E1C99F08-51C2-45A3-BC05-722A60C76F78}" name="Column15221"/>
    <tableColumn id="15241" xr3:uid="{9539A820-194B-4683-B4B9-0671C6FC4CBD}" name="Column15222"/>
    <tableColumn id="15242" xr3:uid="{71C81CA3-76B1-4FFB-833B-11BD0E3DD706}" name="Column15223"/>
    <tableColumn id="15243" xr3:uid="{79608EC9-0AC8-43E3-8C38-9EF7D3F54090}" name="Column15224"/>
    <tableColumn id="15244" xr3:uid="{03D1E3D4-04C0-4BED-8E48-9655F4D14820}" name="Column15225"/>
    <tableColumn id="15245" xr3:uid="{6755B6F8-F5C6-477D-ABC5-B260474D5E86}" name="Column15226"/>
    <tableColumn id="15246" xr3:uid="{B8DD0E79-214A-4503-A4F9-CAF5FA448DAF}" name="Column15227"/>
    <tableColumn id="15247" xr3:uid="{3DF43EAD-BCCE-491E-A983-2761E2BAE946}" name="Column15228"/>
    <tableColumn id="15248" xr3:uid="{30766807-306E-4C12-A0B8-03D880D73679}" name="Column15229"/>
    <tableColumn id="15249" xr3:uid="{CB730370-DED0-48AF-BAC3-A8886356993A}" name="Column15230"/>
    <tableColumn id="15250" xr3:uid="{DDA4AE7D-6A94-4342-9E36-20406E9A4AF1}" name="Column15231"/>
    <tableColumn id="15251" xr3:uid="{B34899C0-4080-43C1-9E9A-E75FDCE1D039}" name="Column15232"/>
    <tableColumn id="15252" xr3:uid="{7079BC00-F2F3-42FD-B413-C8E921462DE0}" name="Column15233"/>
    <tableColumn id="15253" xr3:uid="{1CCDA20C-D8D2-4F23-8AFE-FF7B7EA90775}" name="Column15234"/>
    <tableColumn id="15254" xr3:uid="{0271782D-9524-4203-9897-C94F1BFE5EEA}" name="Column15235"/>
    <tableColumn id="15255" xr3:uid="{7E63D7C2-FC46-47FD-9B27-42708A805CC8}" name="Column15236"/>
    <tableColumn id="15256" xr3:uid="{F1242DE2-61DA-4064-B5F8-C7282739B619}" name="Column15237"/>
    <tableColumn id="15257" xr3:uid="{1B7E1435-1DE7-496B-9E34-53080B6ADEAA}" name="Column15238"/>
    <tableColumn id="15258" xr3:uid="{099CF833-93AF-4887-9F7A-8CDE85483019}" name="Column15239"/>
    <tableColumn id="15259" xr3:uid="{E129F17C-DD3F-4AF5-8E8D-39E6D73AB511}" name="Column15240"/>
    <tableColumn id="15260" xr3:uid="{EBF5652F-42EE-42EA-A15A-983BD1ABF275}" name="Column15241"/>
    <tableColumn id="15261" xr3:uid="{39E40EF9-0841-4541-8996-ADAFD8DF52DF}" name="Column15242"/>
    <tableColumn id="15262" xr3:uid="{041B36F2-595B-4E00-B9FE-F4FD97445BDE}" name="Column15243"/>
    <tableColumn id="15263" xr3:uid="{A4F586AD-EDAB-49DF-9D81-90195B5E5DEB}" name="Column15244"/>
    <tableColumn id="15264" xr3:uid="{68899AED-FAFC-4F1B-94CB-583D22C55753}" name="Column15245"/>
    <tableColumn id="15265" xr3:uid="{6CD4DEF8-D7C9-4A87-BC99-3E60873F452A}" name="Column15246"/>
    <tableColumn id="15266" xr3:uid="{EB7D1FB6-AE46-41CA-802D-B6B9F932F4E6}" name="Column15247"/>
    <tableColumn id="15267" xr3:uid="{ED0C788C-B970-4FDB-8D5D-477925BB6FE5}" name="Column15248"/>
    <tableColumn id="15268" xr3:uid="{733EC26D-A4C1-45C2-BA23-F858C0672947}" name="Column15249"/>
    <tableColumn id="15269" xr3:uid="{830C709B-946C-46D3-926E-B0F841DCD538}" name="Column15250"/>
    <tableColumn id="15270" xr3:uid="{CC0B004C-FA7E-43C0-8696-A270DDCD9683}" name="Column15251"/>
    <tableColumn id="15271" xr3:uid="{D0C10417-8F08-41E3-A8AB-4286D43ED692}" name="Column15252"/>
    <tableColumn id="15272" xr3:uid="{A23462CE-8F87-4B6D-817A-1EF28A658D3F}" name="Column15253"/>
    <tableColumn id="15273" xr3:uid="{56601A51-EA2F-4B1E-931B-FAFFBC39CD70}" name="Column15254"/>
    <tableColumn id="15274" xr3:uid="{2A417D81-56DD-4F56-B553-103797041C8B}" name="Column15255"/>
    <tableColumn id="15275" xr3:uid="{418E0200-23CB-46D1-A39C-D04A9C92E2F3}" name="Column15256"/>
    <tableColumn id="15276" xr3:uid="{0FF8DFE3-74A6-4911-80A8-856DD846D32F}" name="Column15257"/>
    <tableColumn id="15277" xr3:uid="{90C45954-D52D-4676-93E9-82CA05E7A28B}" name="Column15258"/>
    <tableColumn id="15278" xr3:uid="{BB614C90-A9EA-4140-BF9D-13FB6E4F9A24}" name="Column15259"/>
    <tableColumn id="15279" xr3:uid="{101EB15A-6CF1-4839-995B-D495E982E248}" name="Column15260"/>
    <tableColumn id="15280" xr3:uid="{80B986F8-878C-478B-BE3E-40B3CE2BC483}" name="Column15261"/>
    <tableColumn id="15281" xr3:uid="{4B56D898-21E8-4BB8-90CB-A373FBF8F099}" name="Column15262"/>
    <tableColumn id="15282" xr3:uid="{A42236ED-75E9-4DBF-94B4-1CB06D5DA57A}" name="Column15263"/>
    <tableColumn id="15283" xr3:uid="{77099228-2BEE-4294-94D2-AB9AE4BE671D}" name="Column15264"/>
    <tableColumn id="15284" xr3:uid="{B7D633B7-85ED-497E-81FF-A724FE096195}" name="Column15265"/>
    <tableColumn id="15285" xr3:uid="{92F6188B-96B6-455D-8A2E-D8CE65E7532D}" name="Column15266"/>
    <tableColumn id="15286" xr3:uid="{06EE04A8-DF42-466D-B3D5-2135F79DEC15}" name="Column15267"/>
    <tableColumn id="15287" xr3:uid="{12C31AE9-A70F-4DEC-B367-591E4AF4E57C}" name="Column15268"/>
    <tableColumn id="15288" xr3:uid="{ADA99CA9-A38E-4017-B136-DC15F9FE87F3}" name="Column15269"/>
    <tableColumn id="15289" xr3:uid="{58A59E1D-D819-4400-A492-2259E5178D7F}" name="Column15270"/>
    <tableColumn id="15290" xr3:uid="{34BFBFBB-10A2-4208-9407-38EBFA522EF9}" name="Column15271"/>
    <tableColumn id="15291" xr3:uid="{49328329-E313-45E7-A431-939973582684}" name="Column15272"/>
    <tableColumn id="15292" xr3:uid="{9FE8C813-259F-4D4D-B1EC-A7385501C08B}" name="Column15273"/>
    <tableColumn id="15293" xr3:uid="{B9ACF59D-D49F-475C-9C72-F1E523B08BFC}" name="Column15274"/>
    <tableColumn id="15294" xr3:uid="{02E1B4B1-C926-4174-891E-DE28FC2593AF}" name="Column15275"/>
    <tableColumn id="15295" xr3:uid="{E75639A4-914D-4E01-8680-19B28D08A28B}" name="Column15276"/>
    <tableColumn id="15296" xr3:uid="{3E82A134-95D0-40DB-BD7C-8C30BEC4495E}" name="Column15277"/>
    <tableColumn id="15297" xr3:uid="{B7486682-F48F-431C-B9A9-AC6393EEEB39}" name="Column15278"/>
    <tableColumn id="15298" xr3:uid="{FCE957FC-D228-4383-A5DB-E4417CAE23E3}" name="Column15279"/>
    <tableColumn id="15299" xr3:uid="{1074AF10-EAB7-4F7B-9604-72BA24AEF1C0}" name="Column15280"/>
    <tableColumn id="15300" xr3:uid="{C57C447F-94C5-44B2-93E2-033D7374DCF4}" name="Column15281"/>
    <tableColumn id="15301" xr3:uid="{4AA9B439-FF92-47A0-84A7-7663A57F5DFE}" name="Column15282"/>
    <tableColumn id="15302" xr3:uid="{1B2A503D-DCF4-4E4F-8B56-63FC8E04E63F}" name="Column15283"/>
    <tableColumn id="15303" xr3:uid="{25255E48-FF4A-4FB4-805F-AE8977C3908C}" name="Column15284"/>
    <tableColumn id="15304" xr3:uid="{BD842402-ADEA-4E66-B272-859302B5331E}" name="Column15285"/>
    <tableColumn id="15305" xr3:uid="{53D5D4CE-3121-46D8-B4E6-F35265E980A7}" name="Column15286"/>
    <tableColumn id="15306" xr3:uid="{ABF01D89-AC07-429D-9CBC-666BB9E0C6AA}" name="Column15287"/>
    <tableColumn id="15307" xr3:uid="{4650C186-79A2-4BEE-882C-39855B1A63B4}" name="Column15288"/>
    <tableColumn id="15308" xr3:uid="{9859D8EF-9DEC-423B-AF9A-D7EA80E7CD90}" name="Column15289"/>
    <tableColumn id="15309" xr3:uid="{6E686CA2-401D-4C63-AF00-6176D0ED3395}" name="Column15290"/>
    <tableColumn id="15310" xr3:uid="{A6FD3133-F353-4ADF-A4D4-710DF74329C7}" name="Column15291"/>
    <tableColumn id="15311" xr3:uid="{2D3D083F-8001-440E-BAD1-922E6D359F66}" name="Column15292"/>
    <tableColumn id="15312" xr3:uid="{CF53C0DA-D1B5-441C-AD79-E9D6BB331183}" name="Column15293"/>
    <tableColumn id="15313" xr3:uid="{8D3DD187-4BBE-45AB-BFA7-3E4FBD732FA3}" name="Column15294"/>
    <tableColumn id="15314" xr3:uid="{F477C6CC-3F26-471B-B887-B91EBB9EAB2A}" name="Column15295"/>
    <tableColumn id="15315" xr3:uid="{FEB35CAF-8CD8-4401-B540-14CDBB3258C6}" name="Column15296"/>
    <tableColumn id="15316" xr3:uid="{FC59A12D-88D1-43B3-8451-686FCF24BB4A}" name="Column15297"/>
    <tableColumn id="15317" xr3:uid="{C478AFCE-5B36-4026-A15A-F0F881EE0483}" name="Column15298"/>
    <tableColumn id="15318" xr3:uid="{BCBB0C49-41A4-463B-9529-B9EC07C3E3CB}" name="Column15299"/>
    <tableColumn id="15319" xr3:uid="{9EA83F32-07AA-4895-A2A1-A1A84E72387F}" name="Column15300"/>
    <tableColumn id="15320" xr3:uid="{050990DF-6566-40AF-BBC0-AC70348DD833}" name="Column15301"/>
    <tableColumn id="15321" xr3:uid="{1351EF77-BF25-4696-AB43-8212058A1C88}" name="Column15302"/>
    <tableColumn id="15322" xr3:uid="{C0A49E2E-65F9-4027-ABAB-4D118B6986B3}" name="Column15303"/>
    <tableColumn id="15323" xr3:uid="{B044169E-4C1D-40FA-BCA5-48DD47E16878}" name="Column15304"/>
    <tableColumn id="15324" xr3:uid="{6E69D043-1F4F-40F4-8FE3-5EDD06F2E677}" name="Column15305"/>
    <tableColumn id="15325" xr3:uid="{19955A05-87E8-422F-9735-55DF9D384ABA}" name="Column15306"/>
    <tableColumn id="15326" xr3:uid="{9E7606EF-01D1-4AF4-9737-416A28A55140}" name="Column15307"/>
    <tableColumn id="15327" xr3:uid="{82BD5853-E1F6-455A-8AB5-F1FCF1B82483}" name="Column15308"/>
    <tableColumn id="15328" xr3:uid="{4072C96F-F0D3-479F-9524-A9CF5282F6F7}" name="Column15309"/>
    <tableColumn id="15329" xr3:uid="{8F7BCA3F-CC3A-445E-8807-AB9C3C8BB180}" name="Column15310"/>
    <tableColumn id="15330" xr3:uid="{36C99B30-BFAF-4DF6-91C7-DE53CDC077FA}" name="Column15311"/>
    <tableColumn id="15331" xr3:uid="{8312DA11-1AC1-42B5-BC46-061E8ECDA9F1}" name="Column15312"/>
    <tableColumn id="15332" xr3:uid="{FD4B1E00-D8B6-4DF6-AA3D-7249810A2CC1}" name="Column15313"/>
    <tableColumn id="15333" xr3:uid="{9C0E03C1-882F-4EE9-B9A4-5EEF12C9897D}" name="Column15314"/>
    <tableColumn id="15334" xr3:uid="{649499BF-B350-439B-9A21-0E80262F552B}" name="Column15315"/>
    <tableColumn id="15335" xr3:uid="{4523D6BE-ED88-4402-A988-5653BBCD336C}" name="Column15316"/>
    <tableColumn id="15336" xr3:uid="{B1167415-FDAE-4E50-9406-8005C106A301}" name="Column15317"/>
    <tableColumn id="15337" xr3:uid="{04FA85F1-1870-4E48-8CC0-DF08C3DF2AA8}" name="Column15318"/>
    <tableColumn id="15338" xr3:uid="{0737A548-AE37-4E14-A984-DE5527209D21}" name="Column15319"/>
    <tableColumn id="15339" xr3:uid="{C6286F07-AED1-4F0C-8260-DD40A55CDD34}" name="Column15320"/>
    <tableColumn id="15340" xr3:uid="{D22C4994-ABA0-4578-B522-F74CEB903CBC}" name="Column15321"/>
    <tableColumn id="15341" xr3:uid="{A11EADC1-43F3-446C-B82D-E64ABB0D4C8A}" name="Column15322"/>
    <tableColumn id="15342" xr3:uid="{5FC7B294-A5CC-4FBD-9211-2C797918593B}" name="Column15323"/>
    <tableColumn id="15343" xr3:uid="{250F997F-2E4B-4BBB-B416-7FD3E8259E3B}" name="Column15324"/>
    <tableColumn id="15344" xr3:uid="{CA5D1FB5-B5F0-40CB-A378-67692AA244C3}" name="Column15325"/>
    <tableColumn id="15345" xr3:uid="{43C25717-4037-4F8B-9FB7-455EB548D6CA}" name="Column15326"/>
    <tableColumn id="15346" xr3:uid="{1D97CD8B-1EB3-458C-8EF8-E0A5A9B00CE1}" name="Column15327"/>
    <tableColumn id="15347" xr3:uid="{117D48BD-A745-43E9-B509-6D62521447DC}" name="Column15328"/>
    <tableColumn id="15348" xr3:uid="{8F5C8F8C-E114-47C0-89DC-89749213F29C}" name="Column15329"/>
    <tableColumn id="15349" xr3:uid="{C987E02D-7E42-43EB-BB1A-59950A253913}" name="Column15330"/>
    <tableColumn id="15350" xr3:uid="{4CDFA3EB-A9A6-4B79-888A-2C7E57B4C3AA}" name="Column15331"/>
    <tableColumn id="15351" xr3:uid="{73CDA9E9-3FE6-4EE5-8D7F-9619E5851DE0}" name="Column15332"/>
    <tableColumn id="15352" xr3:uid="{AA7BB44E-51CA-435A-BD08-906D2227E691}" name="Column15333"/>
    <tableColumn id="15353" xr3:uid="{2BD8FC90-4DB9-4925-99AA-1FE6BC539AB6}" name="Column15334"/>
    <tableColumn id="15354" xr3:uid="{6BF21F2E-0EE8-4C95-B0B3-C9F09975EB73}" name="Column15335"/>
    <tableColumn id="15355" xr3:uid="{D5001995-0AB5-40DA-B9D7-91BFBD8127CE}" name="Column15336"/>
    <tableColumn id="15356" xr3:uid="{36740908-B5CA-4D8B-8B40-C4CDFB705F0E}" name="Column15337"/>
    <tableColumn id="15357" xr3:uid="{CAB53330-FD96-4109-914B-8584265E8AA8}" name="Column15338"/>
    <tableColumn id="15358" xr3:uid="{D18B263A-1151-490B-83EB-434FF4B13231}" name="Column15339"/>
    <tableColumn id="15359" xr3:uid="{FB331C72-CDFB-4EC6-983B-9EFF2940660C}" name="Column15340"/>
    <tableColumn id="15360" xr3:uid="{62E816DC-D095-49ED-938E-A74F605CFC26}" name="Column15341"/>
    <tableColumn id="15361" xr3:uid="{40B37009-3C6E-4124-8490-3C2488FFD6FB}" name="Column15342"/>
    <tableColumn id="15362" xr3:uid="{11745A89-B093-4035-8134-D4F94B6DFD43}" name="Column15343"/>
    <tableColumn id="15363" xr3:uid="{E97606BB-00A6-4480-90F7-6A1146E54DEA}" name="Column15344"/>
    <tableColumn id="15364" xr3:uid="{C7CCD0F8-5E7B-4845-9DD1-CB016193BBAE}" name="Column15345"/>
    <tableColumn id="15365" xr3:uid="{165E84E5-FEC0-4176-BDC2-E4376B7B70FF}" name="Column15346"/>
    <tableColumn id="15366" xr3:uid="{4137BDD2-6908-4D03-A0E2-265EB54CD338}" name="Column15347"/>
    <tableColumn id="15367" xr3:uid="{63EA021B-3CEF-4DF1-88DD-9C7C9516A6E4}" name="Column15348"/>
    <tableColumn id="15368" xr3:uid="{B58FC349-50E4-4D7C-984C-5939E7794FB1}" name="Column15349"/>
    <tableColumn id="15369" xr3:uid="{A6544FCF-D6A5-460F-B050-2F774A1DCC2A}" name="Column15350"/>
    <tableColumn id="15370" xr3:uid="{019FBEC0-78B2-4B13-90F0-5188A2E8DFB6}" name="Column15351"/>
    <tableColumn id="15371" xr3:uid="{B9DA1E58-CE15-4F7A-8823-00B5B000D90A}" name="Column15352"/>
    <tableColumn id="15372" xr3:uid="{D77EA572-F26D-475C-AAF6-32C9A7129BBE}" name="Column15353"/>
    <tableColumn id="15373" xr3:uid="{6CEF53B9-D983-44AE-98F8-CB62DA6A418E}" name="Column15354"/>
    <tableColumn id="15374" xr3:uid="{2E7812FB-6B7B-429F-A3E7-3BD270719114}" name="Column15355"/>
    <tableColumn id="15375" xr3:uid="{A4018114-5AC3-4645-A094-C0CD72164019}" name="Column15356"/>
    <tableColumn id="15376" xr3:uid="{1D0F121B-C479-48AC-A0D2-6268A27544AE}" name="Column15357"/>
    <tableColumn id="15377" xr3:uid="{6267325C-836E-40CF-A818-D18317504F4F}" name="Column15358"/>
    <tableColumn id="15378" xr3:uid="{A7A32024-AC8E-4555-BA75-DE1C4FE751EF}" name="Column15359"/>
    <tableColumn id="15379" xr3:uid="{84D112C3-04FB-4F1F-9BA4-63529F7DB208}" name="Column15360"/>
    <tableColumn id="15380" xr3:uid="{004A3F0A-ECCA-454D-9E2F-C68219B6FD5A}" name="Column15361"/>
    <tableColumn id="15381" xr3:uid="{05F98B4B-E291-48A6-974D-79C02D6CB277}" name="Column15362"/>
    <tableColumn id="15382" xr3:uid="{2A4369E2-F6D5-42B9-B115-9F336D895406}" name="Column15363"/>
    <tableColumn id="15383" xr3:uid="{CE4F7C62-D00B-420D-AE81-5A5DCF2CDC35}" name="Column15364"/>
    <tableColumn id="15384" xr3:uid="{3773C295-9B88-4540-8B32-BF4AEF95BFDD}" name="Column15365"/>
    <tableColumn id="15385" xr3:uid="{8ABF945A-3F3B-4C5B-907D-E28783C23225}" name="Column15366"/>
    <tableColumn id="15386" xr3:uid="{B8875C37-D07E-4EB6-9047-8E22980E49EF}" name="Column15367"/>
    <tableColumn id="15387" xr3:uid="{DC0125D3-8192-4805-9A45-E49908C7FA90}" name="Column15368"/>
    <tableColumn id="15388" xr3:uid="{7012158F-9469-45ED-8056-E310D34603D6}" name="Column15369"/>
    <tableColumn id="15389" xr3:uid="{79908239-D727-4FC3-89EE-AB43B21F861E}" name="Column15370"/>
    <tableColumn id="15390" xr3:uid="{B6DC00B2-6340-4FA0-8811-5EE5BA075B96}" name="Column15371"/>
    <tableColumn id="15391" xr3:uid="{3F2A9974-035F-4C4B-A504-3D0870BFDB34}" name="Column15372"/>
    <tableColumn id="15392" xr3:uid="{08118518-579D-46A6-B6F1-A8D48E5B3EB5}" name="Column15373"/>
    <tableColumn id="15393" xr3:uid="{38F89B61-66FB-4441-98F7-8B4FB279CDD8}" name="Column15374"/>
    <tableColumn id="15394" xr3:uid="{9BEB50D7-C52F-4E63-B148-3801E3E0AFC0}" name="Column15375"/>
    <tableColumn id="15395" xr3:uid="{7261F9D0-1013-45D7-B41D-A02ADC2A9807}" name="Column15376"/>
    <tableColumn id="15396" xr3:uid="{202350E7-59EF-4B3B-AC90-F0AB95696CD8}" name="Column15377"/>
    <tableColumn id="15397" xr3:uid="{01F75F96-D9E2-4D03-A792-45D41D988442}" name="Column15378"/>
    <tableColumn id="15398" xr3:uid="{C54ABEA7-8E37-44C0-8A7C-0CC83EE4047E}" name="Column15379"/>
    <tableColumn id="15399" xr3:uid="{C477B6CA-E667-45E6-90FE-F6240655683D}" name="Column15380"/>
    <tableColumn id="15400" xr3:uid="{E0B8FDDA-1A8C-4ACF-A829-34E55E76489B}" name="Column15381"/>
    <tableColumn id="15401" xr3:uid="{2DE1E4D2-4F9B-416D-80B9-1A02798F29A8}" name="Column15382"/>
    <tableColumn id="15402" xr3:uid="{AD67C85F-00E8-45E6-B4E8-798EFB18E563}" name="Column15383"/>
    <tableColumn id="15403" xr3:uid="{BDF5ED10-288F-49A7-8409-35B8E20083FF}" name="Column15384"/>
    <tableColumn id="15404" xr3:uid="{976BA192-7C16-4E9C-8BC6-B185C11ECC0F}" name="Column15385"/>
    <tableColumn id="15405" xr3:uid="{86F9EFE3-0CD5-4A7A-A1AA-594B44D81057}" name="Column15386"/>
    <tableColumn id="15406" xr3:uid="{3CFA950D-6D55-4924-82CE-7A34A508B61C}" name="Column15387"/>
    <tableColumn id="15407" xr3:uid="{A5E243E9-97EA-4B43-AD19-BE0481E6E696}" name="Column15388"/>
    <tableColumn id="15408" xr3:uid="{24954B64-E447-4B3B-A147-46AEADA2C458}" name="Column15389"/>
    <tableColumn id="15409" xr3:uid="{527332D3-BB99-4375-B6CC-DA6D8920DFF9}" name="Column15390"/>
    <tableColumn id="15410" xr3:uid="{173F0A7A-1E80-4CC7-B08B-7800507C14B5}" name="Column15391"/>
    <tableColumn id="15411" xr3:uid="{B1A415B2-9B7F-434E-B234-53DC622AD51B}" name="Column15392"/>
    <tableColumn id="15412" xr3:uid="{993F41C9-C9F9-4DA4-A598-1C41CF39CBF1}" name="Column15393"/>
    <tableColumn id="15413" xr3:uid="{8A92A96B-01F9-4581-9A6A-4E51B7AB0BBC}" name="Column15394"/>
    <tableColumn id="15414" xr3:uid="{CC8B5ACB-9B7E-4AE9-B17D-9C76071F0921}" name="Column15395"/>
    <tableColumn id="15415" xr3:uid="{A16D0961-F7E6-4004-B8AE-C191518C1AB5}" name="Column15396"/>
    <tableColumn id="15416" xr3:uid="{21F280ED-8817-4987-8C04-2CDC3C553E7F}" name="Column15397"/>
    <tableColumn id="15417" xr3:uid="{5D7A64A3-160F-4164-8D91-EF7BB25B37B1}" name="Column15398"/>
    <tableColumn id="15418" xr3:uid="{06600F90-82AE-4B7E-B911-5B4F144977E9}" name="Column15399"/>
    <tableColumn id="15419" xr3:uid="{37B6D3FF-6B85-47D2-9606-29F594DF184B}" name="Column15400"/>
    <tableColumn id="15420" xr3:uid="{F548BC13-F8AA-446A-82DB-189948E8706D}" name="Column15401"/>
    <tableColumn id="15421" xr3:uid="{056C026A-4704-47D4-85E3-E1DC69937486}" name="Column15402"/>
    <tableColumn id="15422" xr3:uid="{4D2E623E-0D54-465D-B441-2DC44E5EA529}" name="Column15403"/>
    <tableColumn id="15423" xr3:uid="{0B25DF15-F2D7-47DF-9316-3C054469786A}" name="Column15404"/>
    <tableColumn id="15424" xr3:uid="{4011F776-8D8A-4676-830C-F2BD397B4D07}" name="Column15405"/>
    <tableColumn id="15425" xr3:uid="{865642BE-08BD-4719-BA4B-85CFBA3DB92E}" name="Column15406"/>
    <tableColumn id="15426" xr3:uid="{DEE275CE-3B28-4B5D-B889-4762C29BB302}" name="Column15407"/>
    <tableColumn id="15427" xr3:uid="{843FF3AF-4E8D-4BF1-BF2E-F21C33474F75}" name="Column15408"/>
    <tableColumn id="15428" xr3:uid="{8E7D2048-37C1-46B2-8231-5C7F80BC8754}" name="Column15409"/>
    <tableColumn id="15429" xr3:uid="{79C9E677-FA27-4BCB-B1FA-D48A975C377F}" name="Column15410"/>
    <tableColumn id="15430" xr3:uid="{A04CE3C8-ACB7-4339-BDDF-395F33440BA8}" name="Column15411"/>
    <tableColumn id="15431" xr3:uid="{A7B60B0B-14C4-483E-8337-1EFF7625BDB0}" name="Column15412"/>
    <tableColumn id="15432" xr3:uid="{09041969-B840-4A7A-A802-62C7B1ED42DC}" name="Column15413"/>
    <tableColumn id="15433" xr3:uid="{9D01C149-F166-4799-9FBF-F5511DB3A513}" name="Column15414"/>
    <tableColumn id="15434" xr3:uid="{BB90D240-6FEB-4865-99DD-7D01471DAEBC}" name="Column15415"/>
    <tableColumn id="15435" xr3:uid="{5EDA1AEC-1686-4C24-B179-A8B6C0A1C5E2}" name="Column15416"/>
    <tableColumn id="15436" xr3:uid="{22AEE624-26F1-4990-8C38-39A5EBE1795F}" name="Column15417"/>
    <tableColumn id="15437" xr3:uid="{FFC45716-EFCC-49F1-A9CA-B81A5CF06FE4}" name="Column15418"/>
    <tableColumn id="15438" xr3:uid="{56CF6046-ADB8-4283-AEA3-281498A04151}" name="Column15419"/>
    <tableColumn id="15439" xr3:uid="{A67680C4-E36F-4BDB-A692-38C72C8D0045}" name="Column15420"/>
    <tableColumn id="15440" xr3:uid="{57082BF1-258E-4580-8E4D-FA864AEFB510}" name="Column15421"/>
    <tableColumn id="15441" xr3:uid="{393D7999-3241-4468-A6F8-B51A5E292E4F}" name="Column15422"/>
    <tableColumn id="15442" xr3:uid="{C0D204A2-64C6-46E6-AA9B-C74A67BE1F3E}" name="Column15423"/>
    <tableColumn id="15443" xr3:uid="{34078974-4BC2-4390-B662-4CCF8FFA4777}" name="Column15424"/>
    <tableColumn id="15444" xr3:uid="{500C3B3D-9518-48D1-B17E-CDEEB50C6031}" name="Column15425"/>
    <tableColumn id="15445" xr3:uid="{CE269297-21CE-4388-B7EA-AF1E22DA5112}" name="Column15426"/>
    <tableColumn id="15446" xr3:uid="{1A0C0930-FFE8-45CC-BB81-7C7F42FD404C}" name="Column15427"/>
    <tableColumn id="15447" xr3:uid="{01C31031-C903-46D7-BFEB-737F92561FB2}" name="Column15428"/>
    <tableColumn id="15448" xr3:uid="{11018DF6-D011-4696-A687-03E5F5314C57}" name="Column15429"/>
    <tableColumn id="15449" xr3:uid="{6A0A5BC4-D565-4BFB-8FF9-4D94152342CB}" name="Column15430"/>
    <tableColumn id="15450" xr3:uid="{740B5785-B6BA-438B-A941-5BDE3895A34A}" name="Column15431"/>
    <tableColumn id="15451" xr3:uid="{C68DA252-8F5F-4B7E-AEB3-16154F908AF8}" name="Column15432"/>
    <tableColumn id="15452" xr3:uid="{E8FAF26A-6BA4-4655-B340-889771767FE1}" name="Column15433"/>
    <tableColumn id="15453" xr3:uid="{34F2F121-7C15-4ABC-9E49-9F62F3098083}" name="Column15434"/>
    <tableColumn id="15454" xr3:uid="{29BD3E19-AA0F-4429-B5F3-4C2C7A238D99}" name="Column15435"/>
    <tableColumn id="15455" xr3:uid="{8C273FC1-7535-43C4-A777-A1C341B86FC9}" name="Column15436"/>
    <tableColumn id="15456" xr3:uid="{46DE8B2C-46FE-43B6-8293-9D9C9CBAF145}" name="Column15437"/>
    <tableColumn id="15457" xr3:uid="{D7A5E018-8BB6-4C40-8D3E-80E222693936}" name="Column15438"/>
    <tableColumn id="15458" xr3:uid="{36EB9277-B927-4821-A302-B7073FB14407}" name="Column15439"/>
    <tableColumn id="15459" xr3:uid="{DC58B63E-4135-41BD-81A4-008B302609B7}" name="Column15440"/>
    <tableColumn id="15460" xr3:uid="{4B82993C-B315-49B9-A33E-C5C432BE3651}" name="Column15441"/>
    <tableColumn id="15461" xr3:uid="{AB75DB35-D635-4AE1-95C3-5B48B010A60A}" name="Column15442"/>
    <tableColumn id="15462" xr3:uid="{548EC2D5-9407-42EC-9828-245003C43B52}" name="Column15443"/>
    <tableColumn id="15463" xr3:uid="{B2497116-0E5F-4A59-903B-E0114237CDAF}" name="Column15444"/>
    <tableColumn id="15464" xr3:uid="{DC4935B6-A68B-42E4-BB85-E0046E931063}" name="Column15445"/>
    <tableColumn id="15465" xr3:uid="{4457F528-5223-4F53-82D4-1446CA481871}" name="Column15446"/>
    <tableColumn id="15466" xr3:uid="{AFD698EF-274A-430E-81EE-7EC8D36EB8E7}" name="Column15447"/>
    <tableColumn id="15467" xr3:uid="{2DE2E284-A48E-4BAE-AE4E-712C96A5BEBD}" name="Column15448"/>
    <tableColumn id="15468" xr3:uid="{70A3CC6A-B2C9-4408-BC34-6D88C17876E2}" name="Column15449"/>
    <tableColumn id="15469" xr3:uid="{0D9345BE-A13A-424A-82C2-4E9CF02DA1DB}" name="Column15450"/>
    <tableColumn id="15470" xr3:uid="{79FD98BC-EB96-4D2E-B707-56B69D5916F3}" name="Column15451"/>
    <tableColumn id="15471" xr3:uid="{4348930A-D7A1-45DE-82C9-78663C38B14D}" name="Column15452"/>
    <tableColumn id="15472" xr3:uid="{BC9E521B-3ADC-4D01-BCBA-03DE5449D603}" name="Column15453"/>
    <tableColumn id="15473" xr3:uid="{8DFD3A87-9359-4BB4-9A6D-529753F7D3EB}" name="Column15454"/>
    <tableColumn id="15474" xr3:uid="{370652EE-F691-43E6-96C7-FDC7D893ECCA}" name="Column15455"/>
    <tableColumn id="15475" xr3:uid="{7C4FE785-E0BE-4204-B2A2-7C25536FCF5D}" name="Column15456"/>
    <tableColumn id="15476" xr3:uid="{875D6E5E-79FD-4707-853A-3CC92A7B7ABF}" name="Column15457"/>
    <tableColumn id="15477" xr3:uid="{B56B7EE3-75C1-4B23-95D7-B6FF4D25C6CA}" name="Column15458"/>
    <tableColumn id="15478" xr3:uid="{BB0CE9A0-3C7A-4509-8A64-6E0298649B4C}" name="Column15459"/>
    <tableColumn id="15479" xr3:uid="{C618F424-0654-4B48-B918-EE2A37588C17}" name="Column15460"/>
    <tableColumn id="15480" xr3:uid="{05F9E359-D4E7-46FE-8953-6ECA76E0ED39}" name="Column15461"/>
    <tableColumn id="15481" xr3:uid="{C8E851F9-EB19-4834-97DC-F303FDCD4026}" name="Column15462"/>
    <tableColumn id="15482" xr3:uid="{98F65C63-1201-4B75-B1B6-F4A9BBB04CD7}" name="Column15463"/>
    <tableColumn id="15483" xr3:uid="{E14B30B1-02FB-4642-8229-DB596D98EB7A}" name="Column15464"/>
    <tableColumn id="15484" xr3:uid="{EC42FC10-B494-44F5-815C-6BFB4B75E25D}" name="Column15465"/>
    <tableColumn id="15485" xr3:uid="{4D519B90-E180-4875-A937-44012939E556}" name="Column15466"/>
    <tableColumn id="15486" xr3:uid="{6DB90307-111B-47A8-A4CC-D51C546D72DB}" name="Column15467"/>
    <tableColumn id="15487" xr3:uid="{857DB617-70E6-406F-9B7A-E078672E21F1}" name="Column15468"/>
    <tableColumn id="15488" xr3:uid="{1A49EC74-848B-46F3-8D21-41DF238FB220}" name="Column15469"/>
    <tableColumn id="15489" xr3:uid="{A499299D-C271-4C9C-AAAC-EEA7037AA7CD}" name="Column15470"/>
    <tableColumn id="15490" xr3:uid="{8A9DCB85-BEE4-46AB-B207-DC841BFFFE92}" name="Column15471"/>
    <tableColumn id="15491" xr3:uid="{ADE53E17-EA35-4004-A294-3E23C2625767}" name="Column15472"/>
    <tableColumn id="15492" xr3:uid="{B5670C75-ED3B-49FF-815E-0B51404EB9AE}" name="Column15473"/>
    <tableColumn id="15493" xr3:uid="{21480A84-8728-4F51-8F0E-42C1DB11ABCD}" name="Column15474"/>
    <tableColumn id="15494" xr3:uid="{234D2B1B-FDA5-4A26-9F9B-868358F3C29D}" name="Column15475"/>
    <tableColumn id="15495" xr3:uid="{64368E0F-5225-420F-A591-77FEADB6DD88}" name="Column15476"/>
    <tableColumn id="15496" xr3:uid="{7403FBE0-7D03-4809-9044-217F8FED2297}" name="Column15477"/>
    <tableColumn id="15497" xr3:uid="{C4DDD6D3-C804-4EAD-8F59-E2F96C6F09DF}" name="Column15478"/>
    <tableColumn id="15498" xr3:uid="{661B97C6-C9D0-4E91-AB0E-BCDA909E7761}" name="Column15479"/>
    <tableColumn id="15499" xr3:uid="{1391B162-521F-4F17-A671-181B1E2A523E}" name="Column15480"/>
    <tableColumn id="15500" xr3:uid="{C88FE59B-BDEA-4926-AFCF-470B55008539}" name="Column15481"/>
    <tableColumn id="15501" xr3:uid="{FBF86378-C359-4C2C-8DCE-930F24B574F5}" name="Column15482"/>
    <tableColumn id="15502" xr3:uid="{8B2BDAA1-8312-4F22-BE27-E43E0A2D8903}" name="Column15483"/>
    <tableColumn id="15503" xr3:uid="{069267BC-20C6-433E-BEDE-9F025D82F9B7}" name="Column15484"/>
    <tableColumn id="15504" xr3:uid="{02078080-9764-4F00-A18B-C763EEB197E2}" name="Column15485"/>
    <tableColumn id="15505" xr3:uid="{4FE24C6A-EF37-4B8D-ABFE-E1BD387EC6F8}" name="Column15486"/>
    <tableColumn id="15506" xr3:uid="{28386093-54DA-49FD-ACD9-EE1E453F693F}" name="Column15487"/>
    <tableColumn id="15507" xr3:uid="{6E72CD86-D6FF-496F-BBC8-3B455C7E2297}" name="Column15488"/>
    <tableColumn id="15508" xr3:uid="{24A25F77-E803-4300-B52E-A2E659743D5C}" name="Column15489"/>
    <tableColumn id="15509" xr3:uid="{D57FBC83-140C-4560-9DB8-138E2EB72637}" name="Column15490"/>
    <tableColumn id="15510" xr3:uid="{4E0B3678-07B7-410C-9C2D-1F7B0AA45E91}" name="Column15491"/>
    <tableColumn id="15511" xr3:uid="{8D6D2651-38E7-4D90-8F43-6FE665DF5D44}" name="Column15492"/>
    <tableColumn id="15512" xr3:uid="{8C5F57EA-A55B-4256-99C6-F5C3B34BCF14}" name="Column15493"/>
    <tableColumn id="15513" xr3:uid="{5524FECA-E749-4DF9-B083-FE1A347FFF55}" name="Column15494"/>
    <tableColumn id="15514" xr3:uid="{C7C4579C-6F94-4995-A741-F1AA737D0E66}" name="Column15495"/>
    <tableColumn id="15515" xr3:uid="{1F77781E-8E87-4FA3-A4B5-CA506858FA89}" name="Column15496"/>
    <tableColumn id="15516" xr3:uid="{040E0717-8E87-40CD-B337-3D2ACC5362F7}" name="Column15497"/>
    <tableColumn id="15517" xr3:uid="{13E25EF7-A4B2-4785-B725-B8B27786558A}" name="Column15498"/>
    <tableColumn id="15518" xr3:uid="{D5882C1C-AA3F-49FC-A9BA-25A990B554FC}" name="Column15499"/>
    <tableColumn id="15519" xr3:uid="{8A015D04-DC34-4646-87BA-3699D0236537}" name="Column15500"/>
    <tableColumn id="15520" xr3:uid="{68C140D8-3B6F-4D20-9717-46F84EB798FC}" name="Column15501"/>
    <tableColumn id="15521" xr3:uid="{97B6C206-E437-4672-9AEA-BC660CA1F9CF}" name="Column15502"/>
    <tableColumn id="15522" xr3:uid="{2DF91E85-A243-4DF8-B66D-BEBEC2C4FE1E}" name="Column15503"/>
    <tableColumn id="15523" xr3:uid="{76FAC375-A4D3-4E71-ADCB-40D760705E12}" name="Column15504"/>
    <tableColumn id="15524" xr3:uid="{EA2CFEBA-F900-492B-876D-46900D6CF463}" name="Column15505"/>
    <tableColumn id="15525" xr3:uid="{E3AD3A19-C22B-4C10-9860-DE52F0BAEA25}" name="Column15506"/>
    <tableColumn id="15526" xr3:uid="{3613A559-4801-47C2-A4AF-0E08859AD44B}" name="Column15507"/>
    <tableColumn id="15527" xr3:uid="{29951D71-71D0-4DB7-9437-4E7D39344E2B}" name="Column15508"/>
    <tableColumn id="15528" xr3:uid="{44150CFA-68CA-4FD4-82F9-2CE668978F99}" name="Column15509"/>
    <tableColumn id="15529" xr3:uid="{0F24EF67-B097-4D9B-A4DF-B6D1DF7AA5A3}" name="Column15510"/>
    <tableColumn id="15530" xr3:uid="{70983A46-71B2-43BF-83BF-DB0DDEE77012}" name="Column15511"/>
    <tableColumn id="15531" xr3:uid="{896CC191-C9D0-4655-96B7-7B19EAB086CC}" name="Column15512"/>
    <tableColumn id="15532" xr3:uid="{CA2DFF81-C184-4009-9D60-3F24BD924937}" name="Column15513"/>
    <tableColumn id="15533" xr3:uid="{D574F296-99F9-43F1-9478-C5135AF18E7D}" name="Column15514"/>
    <tableColumn id="15534" xr3:uid="{735A06EA-ACDC-4EF8-B5AE-396CE8437A3A}" name="Column15515"/>
    <tableColumn id="15535" xr3:uid="{5D88A558-76EA-4EC2-A11E-84BF27BB8557}" name="Column15516"/>
    <tableColumn id="15536" xr3:uid="{9BAD4DE9-CF35-47D1-91F1-088773FF48B3}" name="Column15517"/>
    <tableColumn id="15537" xr3:uid="{33025DDB-EEE0-4F95-8D8E-25375018C6AC}" name="Column15518"/>
    <tableColumn id="15538" xr3:uid="{5430B060-1E48-4FA1-8E37-9AC47292E159}" name="Column15519"/>
    <tableColumn id="15539" xr3:uid="{B1F2B9C4-DFC9-44A7-B01A-E96E7F57D0C3}" name="Column15520"/>
    <tableColumn id="15540" xr3:uid="{7ED954CC-A810-4A05-B320-BC7EB4FD7BB2}" name="Column15521"/>
    <tableColumn id="15541" xr3:uid="{0EFE3EC3-E6FA-462B-BC6B-1E279C0249EE}" name="Column15522"/>
    <tableColumn id="15542" xr3:uid="{F4820EBF-8462-482B-B991-3911ED3811D6}" name="Column15523"/>
    <tableColumn id="15543" xr3:uid="{553A07EA-E190-4C81-AE12-8821DDB5655C}" name="Column15524"/>
    <tableColumn id="15544" xr3:uid="{0341DEE0-E61E-4557-9079-BFB304CA719A}" name="Column15525"/>
    <tableColumn id="15545" xr3:uid="{0CD8FBDA-B078-499A-82E2-3FDBFF93DB68}" name="Column15526"/>
    <tableColumn id="15546" xr3:uid="{A2294B24-BA52-4AF6-B2E9-30170D184317}" name="Column15527"/>
    <tableColumn id="15547" xr3:uid="{5296D25B-6897-4982-8345-2BC75524C939}" name="Column15528"/>
    <tableColumn id="15548" xr3:uid="{7ED2CD9C-AF3C-4470-838A-97F82F8CB628}" name="Column15529"/>
    <tableColumn id="15549" xr3:uid="{4E81E053-DF6E-4083-B099-7FB1A58BE101}" name="Column15530"/>
    <tableColumn id="15550" xr3:uid="{D9071A97-6AF2-4FD6-B034-5DB6D7BA9065}" name="Column15531"/>
    <tableColumn id="15551" xr3:uid="{005E6FD7-F0BE-4013-9253-D72D71946CCD}" name="Column15532"/>
    <tableColumn id="15552" xr3:uid="{FDB3788C-2B43-48EC-A37C-4C5768696124}" name="Column15533"/>
    <tableColumn id="15553" xr3:uid="{3770CF80-1D4A-40E6-88DF-741250B011C1}" name="Column15534"/>
    <tableColumn id="15554" xr3:uid="{E40BAAE7-8B09-4000-BD16-54AA0F22275E}" name="Column15535"/>
    <tableColumn id="15555" xr3:uid="{9CE79FC7-0B7A-48CB-BDFC-93DB969EBDE4}" name="Column15536"/>
    <tableColumn id="15556" xr3:uid="{A16F2375-C2A5-4B4B-BA93-702795D04BB6}" name="Column15537"/>
    <tableColumn id="15557" xr3:uid="{5CC959C9-9E50-4590-815F-C77E98C35A69}" name="Column15538"/>
    <tableColumn id="15558" xr3:uid="{E5314DF8-4573-4A49-A8EE-E4E3B3714794}" name="Column15539"/>
    <tableColumn id="15559" xr3:uid="{7C26B146-6ADB-46B2-95E3-5C0CCA24E206}" name="Column15540"/>
    <tableColumn id="15560" xr3:uid="{796BBAD3-7E2E-4730-AE50-ED3198791A96}" name="Column15541"/>
    <tableColumn id="15561" xr3:uid="{3888B32A-FA15-44A4-80E0-686F962E69C4}" name="Column15542"/>
    <tableColumn id="15562" xr3:uid="{48448F54-6183-4EA0-884A-8403A606F9B8}" name="Column15543"/>
    <tableColumn id="15563" xr3:uid="{54C97D23-166F-42B8-95E9-C9D51516FBAE}" name="Column15544"/>
    <tableColumn id="15564" xr3:uid="{3AA035CA-D937-4D34-9B01-9ECD41A39026}" name="Column15545"/>
    <tableColumn id="15565" xr3:uid="{353346B4-1758-42ED-AAB1-11C33B6A26BD}" name="Column15546"/>
    <tableColumn id="15566" xr3:uid="{E74DE9F8-001A-439B-AF20-859147525874}" name="Column15547"/>
    <tableColumn id="15567" xr3:uid="{D1820FAF-43FB-45B5-97F4-C4F315446A0E}" name="Column15548"/>
    <tableColumn id="15568" xr3:uid="{57C9F6AD-6F15-4567-A538-9C3BE59F34AE}" name="Column15549"/>
    <tableColumn id="15569" xr3:uid="{D117E7DA-EC1E-47BE-9C8C-A0BE59D01713}" name="Column15550"/>
    <tableColumn id="15570" xr3:uid="{2F7CA217-A3BE-4FA9-8505-69CBA7C5E1CC}" name="Column15551"/>
    <tableColumn id="15571" xr3:uid="{8C5B066D-1EA6-4552-BA10-7B74223B9E18}" name="Column15552"/>
    <tableColumn id="15572" xr3:uid="{20460F3A-95BC-48BA-A8F2-38F15AE08A16}" name="Column15553"/>
    <tableColumn id="15573" xr3:uid="{A231EFB9-B9D1-428B-9EF9-855887B76FB3}" name="Column15554"/>
    <tableColumn id="15574" xr3:uid="{DF9D5DB7-E4CC-4CDF-82D5-5F2781C422AF}" name="Column15555"/>
    <tableColumn id="15575" xr3:uid="{1D8A14A3-E647-4AEA-BA86-CC719ADBB6E0}" name="Column15556"/>
    <tableColumn id="15576" xr3:uid="{F6563709-AB09-405D-A36E-A3770F615965}" name="Column15557"/>
    <tableColumn id="15577" xr3:uid="{F068B2F6-C952-49C3-A8D1-E797612E9429}" name="Column15558"/>
    <tableColumn id="15578" xr3:uid="{E6372B13-A152-4103-B935-D78E315B216F}" name="Column15559"/>
    <tableColumn id="15579" xr3:uid="{91B2BB42-D045-4167-8B2C-07A279CE8B79}" name="Column15560"/>
    <tableColumn id="15580" xr3:uid="{6FCB2A15-2066-4FB5-9F07-E5920329973F}" name="Column15561"/>
    <tableColumn id="15581" xr3:uid="{3D34E930-D40D-4AD7-9B7A-E4AD8D534E3A}" name="Column15562"/>
    <tableColumn id="15582" xr3:uid="{AD4E743B-D010-4C09-B128-8237EDF44035}" name="Column15563"/>
    <tableColumn id="15583" xr3:uid="{FC6CA4F1-B07B-4505-9B5B-49F1DFDDA0E6}" name="Column15564"/>
    <tableColumn id="15584" xr3:uid="{0371368C-4167-4A6C-8DA2-3CBCCCB8EF1A}" name="Column15565"/>
    <tableColumn id="15585" xr3:uid="{2BC32B3F-0E31-48A9-8FD2-F91BBC8DE0E0}" name="Column15566"/>
    <tableColumn id="15586" xr3:uid="{D4E12C9C-A335-43AA-871E-A98C80ED7329}" name="Column15567"/>
    <tableColumn id="15587" xr3:uid="{20224DDE-2502-4AC0-9C04-AD19121B84DA}" name="Column15568"/>
    <tableColumn id="15588" xr3:uid="{5E1CAFD4-417D-497E-BC70-100A09F4E1EE}" name="Column15569"/>
    <tableColumn id="15589" xr3:uid="{07655EAF-79E4-45B2-81AB-D5B88FE166F9}" name="Column15570"/>
    <tableColumn id="15590" xr3:uid="{02D05435-E06E-46FD-8C0A-BB50735AAA5A}" name="Column15571"/>
    <tableColumn id="15591" xr3:uid="{160E8D4E-1CC0-4763-B57B-5EB786B3F665}" name="Column15572"/>
    <tableColumn id="15592" xr3:uid="{FAB0F066-F995-4205-8CF7-C72DFF47BA8E}" name="Column15573"/>
    <tableColumn id="15593" xr3:uid="{E8BD8D36-70C2-4886-9451-1A22BA8D89B2}" name="Column15574"/>
    <tableColumn id="15594" xr3:uid="{B6ACADC3-5B7B-416D-8AB7-14E22729F66F}" name="Column15575"/>
    <tableColumn id="15595" xr3:uid="{9FAD2163-86FC-4FC7-917C-2D20D52F00B1}" name="Column15576"/>
    <tableColumn id="15596" xr3:uid="{111F7C4B-62DF-4F36-987E-BA1D1187433E}" name="Column15577"/>
    <tableColumn id="15597" xr3:uid="{86A057FC-2DFC-4C1B-BD0E-0D7C8F9C9ECF}" name="Column15578"/>
    <tableColumn id="15598" xr3:uid="{73DD35DD-44DF-43BC-995F-9B17975380BC}" name="Column15579"/>
    <tableColumn id="15599" xr3:uid="{D549216F-E414-4EA9-A750-57A98B6D67D0}" name="Column15580"/>
    <tableColumn id="15600" xr3:uid="{4446679F-E1FE-4633-A09B-5AEA789401D8}" name="Column15581"/>
    <tableColumn id="15601" xr3:uid="{08A32CF0-C048-45CF-A3A9-F4F1073EE39F}" name="Column15582"/>
    <tableColumn id="15602" xr3:uid="{AA07468A-F9A2-4B22-A7A0-C789884C8E73}" name="Column15583"/>
    <tableColumn id="15603" xr3:uid="{5A841B9B-32E2-45AE-A469-9A86ADEC87F3}" name="Column15584"/>
    <tableColumn id="15604" xr3:uid="{3BEBB8B5-A8E2-4814-B842-9AF953DB37DA}" name="Column15585"/>
    <tableColumn id="15605" xr3:uid="{319F0BCC-64B3-47EB-A346-A565EA1029D4}" name="Column15586"/>
    <tableColumn id="15606" xr3:uid="{9FA342BD-9016-4737-A7BA-84875D168532}" name="Column15587"/>
    <tableColumn id="15607" xr3:uid="{267FA67C-94A0-4FC6-BB18-D03EC9BE7EC4}" name="Column15588"/>
    <tableColumn id="15608" xr3:uid="{E5510247-3238-49C1-836B-892FB129D5B7}" name="Column15589"/>
    <tableColumn id="15609" xr3:uid="{BA0C5F0A-20BC-4934-8F98-6FEF1CD0ED43}" name="Column15590"/>
    <tableColumn id="15610" xr3:uid="{27F24506-ECBA-4B04-AB28-AA45E22019AA}" name="Column15591"/>
    <tableColumn id="15611" xr3:uid="{02F284D0-F900-4F53-81AD-2CFF122CA9D4}" name="Column15592"/>
    <tableColumn id="15612" xr3:uid="{FCA71071-D67B-4931-9172-9ED7D6A8272B}" name="Column15593"/>
    <tableColumn id="15613" xr3:uid="{23BB433F-57FB-48A2-80CB-7ABDC691D0FA}" name="Column15594"/>
    <tableColumn id="15614" xr3:uid="{B84937F3-1D81-4B2F-A840-940EE313B00B}" name="Column15595"/>
    <tableColumn id="15615" xr3:uid="{9C259391-1DE9-4C63-A9CC-03728253F93E}" name="Column15596"/>
    <tableColumn id="15616" xr3:uid="{BA0EE1DD-CA2E-49FD-A52D-C75ACBC043CF}" name="Column15597"/>
    <tableColumn id="15617" xr3:uid="{3CD34511-0349-4630-9264-A58941AD7729}" name="Column15598"/>
    <tableColumn id="15618" xr3:uid="{266B68E5-BBFE-4C13-8B2E-EB7A40717AE0}" name="Column15599"/>
    <tableColumn id="15619" xr3:uid="{F0F1C13E-5B9A-4CB5-9B6D-32B8CC3BBDF3}" name="Column15600"/>
    <tableColumn id="15620" xr3:uid="{EA804ACF-8AFB-4E7B-B664-E6808CA20288}" name="Column15601"/>
    <tableColumn id="15621" xr3:uid="{DB9071D2-AF1C-47A1-8752-9C6A7F59ACED}" name="Column15602"/>
    <tableColumn id="15622" xr3:uid="{3E2BFAC5-0EAE-46BF-A05D-BD575E710C9E}" name="Column15603"/>
    <tableColumn id="15623" xr3:uid="{2662792F-AD95-44A5-9E3E-774C50978D45}" name="Column15604"/>
    <tableColumn id="15624" xr3:uid="{A90C529F-E338-44E2-AC17-66044D205404}" name="Column15605"/>
    <tableColumn id="15625" xr3:uid="{22F4F73D-D71D-48EA-85FE-C6BE4924041E}" name="Column15606"/>
    <tableColumn id="15626" xr3:uid="{D419EFC5-0A3F-4C85-961C-24AFA804BA1B}" name="Column15607"/>
    <tableColumn id="15627" xr3:uid="{DB0E143E-6BA8-4544-8DA0-862F7B3351AE}" name="Column15608"/>
    <tableColumn id="15628" xr3:uid="{2F3D9067-5BC6-427C-9608-522970D8AC84}" name="Column15609"/>
    <tableColumn id="15629" xr3:uid="{6FB3B2CA-22AF-42F9-879D-91584281FF9D}" name="Column15610"/>
    <tableColumn id="15630" xr3:uid="{6D17DFF8-9BB0-4DB0-9C2E-AA6FB197D882}" name="Column15611"/>
    <tableColumn id="15631" xr3:uid="{7EF53709-6654-4025-91C6-E9931104E877}" name="Column15612"/>
    <tableColumn id="15632" xr3:uid="{95EF1D49-4853-4AEA-8BF8-A5720614F142}" name="Column15613"/>
    <tableColumn id="15633" xr3:uid="{9FE86414-D2ED-44A8-9459-4369D1F0CBCF}" name="Column15614"/>
    <tableColumn id="15634" xr3:uid="{F4217015-5553-4EAB-9324-8F620F02D7B3}" name="Column15615"/>
    <tableColumn id="15635" xr3:uid="{70D52D1E-F397-40A9-B9E4-5B70B1C0A365}" name="Column15616"/>
    <tableColumn id="15636" xr3:uid="{C3670DED-0B07-4DC1-A333-CFEC7E60B6E3}" name="Column15617"/>
    <tableColumn id="15637" xr3:uid="{08AC559C-9722-4A79-A76B-599A31D69DB3}" name="Column15618"/>
    <tableColumn id="15638" xr3:uid="{88920136-1D0C-4CDE-B6C5-B29F366623AB}" name="Column15619"/>
    <tableColumn id="15639" xr3:uid="{2C6E950B-B396-490E-A1E6-A61EA5A250AD}" name="Column15620"/>
    <tableColumn id="15640" xr3:uid="{F15C74BA-9DA2-4BEA-8A69-8E2B622A332A}" name="Column15621"/>
    <tableColumn id="15641" xr3:uid="{9F3A88ED-EDB9-42C3-BD51-73E80804AB8A}" name="Column15622"/>
    <tableColumn id="15642" xr3:uid="{C4C577E5-560C-41E6-8B11-0515F35F63D7}" name="Column15623"/>
    <tableColumn id="15643" xr3:uid="{90E10F44-904B-4C94-B8AC-AAF70C4F9DE8}" name="Column15624"/>
    <tableColumn id="15644" xr3:uid="{65AA32CC-5A70-4F84-9FE9-1D9971855D48}" name="Column15625"/>
    <tableColumn id="15645" xr3:uid="{74649757-4965-41F8-A68B-62842F434F4F}" name="Column15626"/>
    <tableColumn id="15646" xr3:uid="{0C0A1BC8-023E-4534-AA4C-574ECC6CB70C}" name="Column15627"/>
    <tableColumn id="15647" xr3:uid="{D5A639F4-9F03-42F4-82E3-8917594EB5C3}" name="Column15628"/>
    <tableColumn id="15648" xr3:uid="{038B7CFD-097A-4F5D-BFFE-62FF852C372C}" name="Column15629"/>
    <tableColumn id="15649" xr3:uid="{2131DD2D-5268-4F80-BCD0-5E0A77F84521}" name="Column15630"/>
    <tableColumn id="15650" xr3:uid="{B728F183-36CC-4F3F-B387-0F122471776E}" name="Column15631"/>
    <tableColumn id="15651" xr3:uid="{9942F53B-520B-4F48-BA82-54EF6AE7C457}" name="Column15632"/>
    <tableColumn id="15652" xr3:uid="{24416F19-EFF6-454F-958B-BD9FAF6DD54B}" name="Column15633"/>
    <tableColumn id="15653" xr3:uid="{4DC2EC6A-B68C-47CA-BFE0-E532E71F5440}" name="Column15634"/>
    <tableColumn id="15654" xr3:uid="{D36625C6-3170-4768-82CA-8DAFA0C814B9}" name="Column15635"/>
    <tableColumn id="15655" xr3:uid="{FA77513A-2A5D-4D93-A917-589BCF4D2EB3}" name="Column15636"/>
    <tableColumn id="15656" xr3:uid="{66FF3A8D-BBF3-4B17-AC5B-6CDE2D75F1B3}" name="Column15637"/>
    <tableColumn id="15657" xr3:uid="{90C3E4DD-E1F2-41AF-AF87-1381C3479EBE}" name="Column15638"/>
    <tableColumn id="15658" xr3:uid="{C77EBCD0-4F3D-4D03-B47D-1D2D211E14B7}" name="Column15639"/>
    <tableColumn id="15659" xr3:uid="{3A2D1BC6-E817-48AC-BAC4-6FAF12E219EF}" name="Column15640"/>
    <tableColumn id="15660" xr3:uid="{2EB26E5E-F552-47D8-8FF0-A3CB585E2108}" name="Column15641"/>
    <tableColumn id="15661" xr3:uid="{1E222E42-E7D5-48EB-8FAC-FF438A0CB166}" name="Column15642"/>
    <tableColumn id="15662" xr3:uid="{7247AF96-E992-4A84-8C6D-3E6AF20A77B5}" name="Column15643"/>
    <tableColumn id="15663" xr3:uid="{2F4C9B5A-E827-4F39-BB64-657E74919711}" name="Column15644"/>
    <tableColumn id="15664" xr3:uid="{7526585B-6FE7-46B7-B196-DC677F5F2698}" name="Column15645"/>
    <tableColumn id="15665" xr3:uid="{FACEDF65-122D-4BDD-9B41-26968D2B3151}" name="Column15646"/>
    <tableColumn id="15666" xr3:uid="{44A136FA-BB07-4455-B8C2-2D9F547E6D42}" name="Column15647"/>
    <tableColumn id="15667" xr3:uid="{E1394105-BFDA-4D76-AF45-95FFBC50005C}" name="Column15648"/>
    <tableColumn id="15668" xr3:uid="{344B125C-EDF8-4153-B121-F1F09036B181}" name="Column15649"/>
    <tableColumn id="15669" xr3:uid="{7087DF57-864A-4103-9864-2505C94B8A91}" name="Column15650"/>
    <tableColumn id="15670" xr3:uid="{EBC3D72C-6704-4CFE-8E1C-88D0090F7CC7}" name="Column15651"/>
    <tableColumn id="15671" xr3:uid="{134C45BA-1A52-434B-8EBF-4D707318FEAF}" name="Column15652"/>
    <tableColumn id="15672" xr3:uid="{75D7EC4A-A362-4117-A7FD-BD9B49750828}" name="Column15653"/>
    <tableColumn id="15673" xr3:uid="{D6596144-0324-4E59-934A-51BC7FA8DE3E}" name="Column15654"/>
    <tableColumn id="15674" xr3:uid="{778D4FCC-9471-46FA-A6A0-509287BC73A4}" name="Column15655"/>
    <tableColumn id="15675" xr3:uid="{37E49DF7-D363-4426-AE77-0111B745FC0B}" name="Column15656"/>
    <tableColumn id="15676" xr3:uid="{CDE85CFC-6905-44C9-9D60-43D50CAE23FF}" name="Column15657"/>
    <tableColumn id="15677" xr3:uid="{7512B674-CBBE-4635-9370-AFBA833CF6EE}" name="Column15658"/>
    <tableColumn id="15678" xr3:uid="{53B83417-604F-4C53-A666-25FB3243A8E1}" name="Column15659"/>
    <tableColumn id="15679" xr3:uid="{518FBDFD-0A71-4565-9C15-E7D1EA2C3BB9}" name="Column15660"/>
    <tableColumn id="15680" xr3:uid="{46BD7320-0FA9-4D39-9EA6-73B54245EDA6}" name="Column15661"/>
    <tableColumn id="15681" xr3:uid="{FA36FA88-9313-4B13-A3F2-3B54483D23BE}" name="Column15662"/>
    <tableColumn id="15682" xr3:uid="{285CA1F3-6769-434E-94CC-E94B1A516811}" name="Column15663"/>
    <tableColumn id="15683" xr3:uid="{07695245-D7D5-40A7-B68D-15920F63DA2B}" name="Column15664"/>
    <tableColumn id="15684" xr3:uid="{941E88AC-7FAC-4C45-984F-05D07F2F0A1C}" name="Column15665"/>
    <tableColumn id="15685" xr3:uid="{09848C7A-2255-44F6-95F9-4F2211CAB32D}" name="Column15666"/>
    <tableColumn id="15686" xr3:uid="{ABE06B70-A575-4AF4-B24C-3B310C07C59B}" name="Column15667"/>
    <tableColumn id="15687" xr3:uid="{AEB929A9-1722-4789-BFAD-84AE1448A39E}" name="Column15668"/>
    <tableColumn id="15688" xr3:uid="{3BD49068-A443-4AF1-83FC-116F15E3E939}" name="Column15669"/>
    <tableColumn id="15689" xr3:uid="{2315DAB5-6CA1-48FD-B01B-2ACB3E0DFDFA}" name="Column15670"/>
    <tableColumn id="15690" xr3:uid="{78A9EB6F-E4A5-415D-ADDD-DBB91C24C121}" name="Column15671"/>
    <tableColumn id="15691" xr3:uid="{47C7174C-BDE6-4624-BCF7-86B84962BD04}" name="Column15672"/>
    <tableColumn id="15692" xr3:uid="{C693FA95-EA90-40E9-9D03-2EB737BEB2A3}" name="Column15673"/>
    <tableColumn id="15693" xr3:uid="{C35C9F97-8F05-4D29-9C0E-E724E939A411}" name="Column15674"/>
    <tableColumn id="15694" xr3:uid="{464970F3-B6BF-4C52-A3D0-341E59F50A1F}" name="Column15675"/>
    <tableColumn id="15695" xr3:uid="{D2627485-68DC-44BA-8E5B-876316E3C1DD}" name="Column15676"/>
    <tableColumn id="15696" xr3:uid="{4DE4E717-3DFD-43BB-B50B-352F58C697A8}" name="Column15677"/>
    <tableColumn id="15697" xr3:uid="{35C0C618-DE41-4666-9754-F61DE121ECAC}" name="Column15678"/>
    <tableColumn id="15698" xr3:uid="{4CB79A1E-20E4-488A-BCF1-E15E54184DB0}" name="Column15679"/>
    <tableColumn id="15699" xr3:uid="{F274B340-1188-41B4-B6E3-8C4013058281}" name="Column15680"/>
    <tableColumn id="15700" xr3:uid="{5E9E4FC2-EC2F-4545-9A30-4BAA7C465AC6}" name="Column15681"/>
    <tableColumn id="15701" xr3:uid="{A17E489F-D153-414B-A532-82369AF7490A}" name="Column15682"/>
    <tableColumn id="15702" xr3:uid="{2E0EB9E7-AA6B-414B-ACB6-F5CEFB745A47}" name="Column15683"/>
    <tableColumn id="15703" xr3:uid="{D603ED04-0A13-46FF-B11F-94D91BDBF887}" name="Column15684"/>
    <tableColumn id="15704" xr3:uid="{1120910E-7A5F-4222-89E5-EB7401E25B64}" name="Column15685"/>
    <tableColumn id="15705" xr3:uid="{10AE84DF-F7E0-4AA4-965F-3898585C0E67}" name="Column15686"/>
    <tableColumn id="15706" xr3:uid="{AB0C8C6C-7D57-42BC-86FA-D80D180C3F42}" name="Column15687"/>
    <tableColumn id="15707" xr3:uid="{8BA505DB-3A99-4C39-AE83-BCA4F1A7746B}" name="Column15688"/>
    <tableColumn id="15708" xr3:uid="{2CB54FFF-1E60-4820-A31A-C25822E2938B}" name="Column15689"/>
    <tableColumn id="15709" xr3:uid="{0900AC16-4007-4120-939E-58C21186D972}" name="Column15690"/>
    <tableColumn id="15710" xr3:uid="{3E95BD5A-DA07-44F7-8676-558FCBF626E9}" name="Column15691"/>
    <tableColumn id="15711" xr3:uid="{7573AB0E-A7B1-41A6-B414-C00D2E881F93}" name="Column15692"/>
    <tableColumn id="15712" xr3:uid="{464F52BE-F73D-4455-8408-4D93D1D80CC1}" name="Column15693"/>
    <tableColumn id="15713" xr3:uid="{233F34C0-BD3E-42FF-AB7B-7094316E8619}" name="Column15694"/>
    <tableColumn id="15714" xr3:uid="{DB19BFA2-7C9D-4461-B79D-E306A6BB784C}" name="Column15695"/>
    <tableColumn id="15715" xr3:uid="{9BAC62D2-FD79-4D41-8CF8-FC697C7133F3}" name="Column15696"/>
    <tableColumn id="15716" xr3:uid="{9CF94C13-E477-45C8-BEEE-1872F0D4252B}" name="Column15697"/>
    <tableColumn id="15717" xr3:uid="{EE7C12C7-CF83-48A2-9AB5-1A9A5CE4F939}" name="Column15698"/>
    <tableColumn id="15718" xr3:uid="{D3937750-6CE4-4E39-8BB8-36EB2833CC5E}" name="Column15699"/>
    <tableColumn id="15719" xr3:uid="{CE8235D2-A6A0-4A94-873E-9916DBB47C68}" name="Column15700"/>
    <tableColumn id="15720" xr3:uid="{A468407D-C4DB-4E5B-8F44-65A8C06F716F}" name="Column15701"/>
    <tableColumn id="15721" xr3:uid="{3FFE9FEC-C762-4E0A-8F78-A3B971792AB3}" name="Column15702"/>
    <tableColumn id="15722" xr3:uid="{14CEB6E3-3515-4707-BB2E-CC16D6F89EFD}" name="Column15703"/>
    <tableColumn id="15723" xr3:uid="{E0E924CD-8008-4386-8DF2-03045793D9FA}" name="Column15704"/>
    <tableColumn id="15724" xr3:uid="{D270558C-7F9B-43C7-A134-50969427A839}" name="Column15705"/>
    <tableColumn id="15725" xr3:uid="{55EBD98C-26DE-4950-A005-A7E5DF2025FA}" name="Column15706"/>
    <tableColumn id="15726" xr3:uid="{233A6857-361F-4CFD-BBCB-61567EAD34D9}" name="Column15707"/>
    <tableColumn id="15727" xr3:uid="{583EBF71-3D76-4B33-808A-1A249D4E1D8E}" name="Column15708"/>
    <tableColumn id="15728" xr3:uid="{AF1385B4-41BD-4424-8037-994E1396DB4F}" name="Column15709"/>
    <tableColumn id="15729" xr3:uid="{0D01154E-58F6-4B06-8D6C-2C45852C9DD3}" name="Column15710"/>
    <tableColumn id="15730" xr3:uid="{290489FC-9DA6-490C-8134-B68B0EF30FD2}" name="Column15711"/>
    <tableColumn id="15731" xr3:uid="{FB1042DA-62DF-455F-82E8-276B21B38AAB}" name="Column15712"/>
    <tableColumn id="15732" xr3:uid="{B5318B6D-AB49-4643-B3B6-6E7BB38A5092}" name="Column15713"/>
    <tableColumn id="15733" xr3:uid="{4477B948-A215-4C35-BCA8-C85BD2B99CFA}" name="Column15714"/>
    <tableColumn id="15734" xr3:uid="{FCB7D664-59BC-40D3-BA21-8DF3A5DF7FD7}" name="Column15715"/>
    <tableColumn id="15735" xr3:uid="{07925F46-753F-4C6A-8A41-6F691995E723}" name="Column15716"/>
    <tableColumn id="15736" xr3:uid="{DDD15DDB-96D5-4D19-A3B8-8E99816ED6D7}" name="Column15717"/>
    <tableColumn id="15737" xr3:uid="{C16896C9-EC75-4177-AF99-5DD0F438D35E}" name="Column15718"/>
    <tableColumn id="15738" xr3:uid="{C28C94E1-E2FD-47C6-BABC-CB749AB9736E}" name="Column15719"/>
    <tableColumn id="15739" xr3:uid="{5F3804ED-15B8-4423-A731-589DD27CBE2D}" name="Column15720"/>
    <tableColumn id="15740" xr3:uid="{1F9A6C30-13B5-49A5-B94D-F506F217EF94}" name="Column15721"/>
    <tableColumn id="15741" xr3:uid="{8062E836-EAF5-48EF-A1DA-277339BD2588}" name="Column15722"/>
    <tableColumn id="15742" xr3:uid="{505285A2-5FD7-4F22-B0AD-AD72B898AF26}" name="Column15723"/>
    <tableColumn id="15743" xr3:uid="{85DFC445-E9FA-4510-8201-FB99245CC45D}" name="Column15724"/>
    <tableColumn id="15744" xr3:uid="{A4BEB382-A566-4DDE-ACBE-9681FDE36F45}" name="Column15725"/>
    <tableColumn id="15745" xr3:uid="{9E24E2F8-0F39-41C3-977E-3247A516BEBD}" name="Column15726"/>
    <tableColumn id="15746" xr3:uid="{08953864-DDE9-455F-8E45-872988D2DA92}" name="Column15727"/>
    <tableColumn id="15747" xr3:uid="{F2707344-5A87-4F97-A049-0A9FABB767EA}" name="Column15728"/>
    <tableColumn id="15748" xr3:uid="{B16A6DAA-313C-4AC8-804A-7B729F4050B7}" name="Column15729"/>
    <tableColumn id="15749" xr3:uid="{510E5608-2C50-4C2A-9E2A-253521F39F4D}" name="Column15730"/>
    <tableColumn id="15750" xr3:uid="{150FD170-C102-4741-95E9-1F2EF6F01866}" name="Column15731"/>
    <tableColumn id="15751" xr3:uid="{7F4A135F-7BCE-4449-8DE5-539D0209C292}" name="Column15732"/>
    <tableColumn id="15752" xr3:uid="{EA5ED97F-4A50-4E17-9F80-046E39C0FD73}" name="Column15733"/>
    <tableColumn id="15753" xr3:uid="{B59C33D6-82EF-40F9-9A30-4A7FAE104C27}" name="Column15734"/>
    <tableColumn id="15754" xr3:uid="{8636D214-6E03-44EB-A506-8957110BBDC4}" name="Column15735"/>
    <tableColumn id="15755" xr3:uid="{FE40A1BA-4B8F-435F-86F3-7C69FCC508AD}" name="Column15736"/>
    <tableColumn id="15756" xr3:uid="{579518D0-9F8F-4871-BF02-1BB642E3E4C2}" name="Column15737"/>
    <tableColumn id="15757" xr3:uid="{6D48D54F-55F3-4137-A8DE-BC370342214A}" name="Column15738"/>
    <tableColumn id="15758" xr3:uid="{6215B299-02F6-4663-9B6E-5D94650EE30E}" name="Column15739"/>
    <tableColumn id="15759" xr3:uid="{38AF7568-4009-4585-AD9C-A5F46AE67E56}" name="Column15740"/>
    <tableColumn id="15760" xr3:uid="{FCF117E8-4726-4F99-8E11-167F22BF73AC}" name="Column15741"/>
    <tableColumn id="15761" xr3:uid="{F617FFE0-CD20-4076-ABB7-DA0778BF54D9}" name="Column15742"/>
    <tableColumn id="15762" xr3:uid="{51612917-D2D8-470D-B421-22931245D74D}" name="Column15743"/>
    <tableColumn id="15763" xr3:uid="{1C5FEB35-462C-4751-9967-B6723C44D4D6}" name="Column15744"/>
    <tableColumn id="15764" xr3:uid="{C113F369-A98A-4866-9D16-9A8107743AC7}" name="Column15745"/>
    <tableColumn id="15765" xr3:uid="{F3A7CA63-A892-482D-82BB-F5DCD2F4A553}" name="Column15746"/>
    <tableColumn id="15766" xr3:uid="{B2EFAA85-1753-4875-92DB-8D6188B5E878}" name="Column15747"/>
    <tableColumn id="15767" xr3:uid="{BB391A01-9E67-4B85-A3D6-E54D137D44C8}" name="Column15748"/>
    <tableColumn id="15768" xr3:uid="{86FC636F-FFD3-4B2A-B97F-0116DB0041B3}" name="Column15749"/>
    <tableColumn id="15769" xr3:uid="{B277591D-B323-4357-9EC4-DC91BAE7ED6C}" name="Column15750"/>
    <tableColumn id="15770" xr3:uid="{3DA21FF9-B6CB-4B26-9D03-AA1094BB5C0E}" name="Column15751"/>
    <tableColumn id="15771" xr3:uid="{A5F1087C-394C-4E59-8CB1-C1BAB5265A48}" name="Column15752"/>
    <tableColumn id="15772" xr3:uid="{AB3805EF-D553-4580-81E9-3DC4412DBE11}" name="Column15753"/>
    <tableColumn id="15773" xr3:uid="{B2D6595C-1CB0-4023-AE36-1804A60FCEB7}" name="Column15754"/>
    <tableColumn id="15774" xr3:uid="{F7C31E8B-B01D-47A7-9F5C-7723F8ECBE75}" name="Column15755"/>
    <tableColumn id="15775" xr3:uid="{D56BA432-0FBB-4BC9-B8F1-D9D4305D6885}" name="Column15756"/>
    <tableColumn id="15776" xr3:uid="{8BD7B2E2-0FCC-46D1-941F-F713805870E5}" name="Column15757"/>
    <tableColumn id="15777" xr3:uid="{6C359520-9B0A-45C1-BA15-1DF63FF169F5}" name="Column15758"/>
    <tableColumn id="15778" xr3:uid="{2C8119BB-5FA7-40BC-8F10-58DA28A9B9D4}" name="Column15759"/>
    <tableColumn id="15779" xr3:uid="{F333D193-95B8-455D-B90C-CD54A5DC6C6C}" name="Column15760"/>
    <tableColumn id="15780" xr3:uid="{673E6AE3-1ADD-414E-BCB3-0ACE72BBA71D}" name="Column15761"/>
    <tableColumn id="15781" xr3:uid="{5D6A2981-2F9B-4A0A-A65D-933879D1B2C8}" name="Column15762"/>
    <tableColumn id="15782" xr3:uid="{3713E148-2154-432E-AF9B-86648368BC53}" name="Column15763"/>
    <tableColumn id="15783" xr3:uid="{57DDFD60-0A97-4B48-93B9-0B2324AD8912}" name="Column15764"/>
    <tableColumn id="15784" xr3:uid="{C90C351A-D9BF-4AE6-813B-CA4281C9578E}" name="Column15765"/>
    <tableColumn id="15785" xr3:uid="{FBCF48ED-2F31-4BC1-97F1-7FB8AD668D94}" name="Column15766"/>
    <tableColumn id="15786" xr3:uid="{FD60B89F-8CFD-4C1E-B938-30FABD9CED36}" name="Column15767"/>
    <tableColumn id="15787" xr3:uid="{4F86DFF1-4DF9-4871-998F-88A2AD7F976F}" name="Column15768"/>
    <tableColumn id="15788" xr3:uid="{D3FEA68C-C976-46D6-89BB-6AE8D3D22D3F}" name="Column15769"/>
    <tableColumn id="15789" xr3:uid="{B3B3BAE7-FC79-4D0C-A14A-4364BA7FF22E}" name="Column15770"/>
    <tableColumn id="15790" xr3:uid="{396A9D61-523E-4E49-8397-0F100DC9C460}" name="Column15771"/>
    <tableColumn id="15791" xr3:uid="{ACF31021-6F61-458A-8E5F-9334275F9FD1}" name="Column15772"/>
    <tableColumn id="15792" xr3:uid="{1B04AEFC-7088-42DA-B377-1CCB586A6533}" name="Column15773"/>
    <tableColumn id="15793" xr3:uid="{B9007E68-0B95-4A28-821A-0B34AD926E7D}" name="Column15774"/>
    <tableColumn id="15794" xr3:uid="{56CF27D3-BA8D-495B-860E-FBBD2D983162}" name="Column15775"/>
    <tableColumn id="15795" xr3:uid="{AD854A06-AE23-491A-AD2A-AD427A7801D2}" name="Column15776"/>
    <tableColumn id="15796" xr3:uid="{2C934D1C-CBA2-4E23-A3E2-51331E91076C}" name="Column15777"/>
    <tableColumn id="15797" xr3:uid="{4F8D92CA-BC89-452A-A48E-519B2C0ED4BE}" name="Column15778"/>
    <tableColumn id="15798" xr3:uid="{08B388E5-561A-4EBB-89C0-E3B75E86A08C}" name="Column15779"/>
    <tableColumn id="15799" xr3:uid="{ECE9CA5F-EFF8-4CDC-84F0-D1E8AAFBBAC0}" name="Column15780"/>
    <tableColumn id="15800" xr3:uid="{4B4048FF-A752-4CF5-83E7-6E0158A541DE}" name="Column15781"/>
    <tableColumn id="15801" xr3:uid="{55D45B58-7D9E-4D5C-B56C-39684551FE5C}" name="Column15782"/>
    <tableColumn id="15802" xr3:uid="{1F842477-9B37-4972-8B56-D15DC8B85F8B}" name="Column15783"/>
    <tableColumn id="15803" xr3:uid="{197E49F1-73C5-49D8-AA56-056E69681C01}" name="Column15784"/>
    <tableColumn id="15804" xr3:uid="{D5A247CC-E1C2-4E69-97BD-F6855BE6B04F}" name="Column15785"/>
    <tableColumn id="15805" xr3:uid="{DF523BD0-15F2-44F1-8C8D-A3249747A0A0}" name="Column15786"/>
    <tableColumn id="15806" xr3:uid="{2024977A-D5D4-48AC-B518-1476B0366D40}" name="Column15787"/>
    <tableColumn id="15807" xr3:uid="{7CD5E346-E6C6-4C33-9B43-3F4CCFDEBB8A}" name="Column15788"/>
    <tableColumn id="15808" xr3:uid="{A4077B5D-7A95-4AF7-A544-6E3FDE282B40}" name="Column15789"/>
    <tableColumn id="15809" xr3:uid="{D8127A78-8A89-41E9-A78A-720023C48750}" name="Column15790"/>
    <tableColumn id="15810" xr3:uid="{790B9AA4-44D4-4620-A55A-BB893A7F2143}" name="Column15791"/>
    <tableColumn id="15811" xr3:uid="{59DE7589-0FAA-4BE7-8897-B04FDF1D3470}" name="Column15792"/>
    <tableColumn id="15812" xr3:uid="{30CAAA48-0F8A-491A-A3AF-1095B2E7450D}" name="Column15793"/>
    <tableColumn id="15813" xr3:uid="{3C85F37C-FFAF-45AF-9D2D-672DAF9DA1AC}" name="Column15794"/>
    <tableColumn id="15814" xr3:uid="{2551FF12-97C9-48BA-AC78-A929A5942258}" name="Column15795"/>
    <tableColumn id="15815" xr3:uid="{17EB440B-CA40-4500-85B4-4E5BEB9EA5A9}" name="Column15796"/>
    <tableColumn id="15816" xr3:uid="{AB795819-9948-46CA-868E-CE48A21AA568}" name="Column15797"/>
    <tableColumn id="15817" xr3:uid="{D4257E32-1FBA-4B1C-A753-9A7838F2255D}" name="Column15798"/>
    <tableColumn id="15818" xr3:uid="{30B53FE4-9FDE-4A6C-A8B7-D36A701C94B4}" name="Column15799"/>
    <tableColumn id="15819" xr3:uid="{756D65EE-DE03-4FBA-B9D3-30D9B8F6591B}" name="Column15800"/>
    <tableColumn id="15820" xr3:uid="{DE8EEFB0-A57A-4527-9918-14AC014E8913}" name="Column15801"/>
    <tableColumn id="15821" xr3:uid="{725351D0-AE84-47A4-96AE-37725C99F0A9}" name="Column15802"/>
    <tableColumn id="15822" xr3:uid="{755D6B74-A977-47B2-888B-8B77BE118449}" name="Column15803"/>
    <tableColumn id="15823" xr3:uid="{2499B0A5-21A3-4FA1-B4F6-A90F2668A8DB}" name="Column15804"/>
    <tableColumn id="15824" xr3:uid="{5E622300-1D2A-4B2C-8967-C5AF51B013ED}" name="Column15805"/>
    <tableColumn id="15825" xr3:uid="{818B2148-7FB7-4D34-B0C2-CE81BD285947}" name="Column15806"/>
    <tableColumn id="15826" xr3:uid="{AD12FA24-8A3B-4BAC-A313-2E9994DD6C64}" name="Column15807"/>
    <tableColumn id="15827" xr3:uid="{56A90D9F-4336-4C42-AEF9-20B6DC40C0E5}" name="Column15808"/>
    <tableColumn id="15828" xr3:uid="{5BB1E506-D413-4C3B-9F15-4868D744EA39}" name="Column15809"/>
    <tableColumn id="15829" xr3:uid="{905D03EB-8E69-4D92-8336-7D9B01A7946C}" name="Column15810"/>
    <tableColumn id="15830" xr3:uid="{C5DF4464-26BF-43B1-81D2-D11618F86285}" name="Column15811"/>
    <tableColumn id="15831" xr3:uid="{05E23BCA-8B74-4750-9A67-18B69BBA15B7}" name="Column15812"/>
    <tableColumn id="15832" xr3:uid="{AA887ADF-96D5-4506-915C-71C4760B5410}" name="Column15813"/>
    <tableColumn id="15833" xr3:uid="{8C14A1A6-D16B-4F9B-B56F-AD7E7D419E68}" name="Column15814"/>
    <tableColumn id="15834" xr3:uid="{DE86D4F3-578A-4433-9C69-85348DF3369B}" name="Column15815"/>
    <tableColumn id="15835" xr3:uid="{FBB7735F-828B-4E15-8F3A-5130AE2D6C2D}" name="Column15816"/>
    <tableColumn id="15836" xr3:uid="{F6DF2F2D-9E7E-4E2E-94B9-366C52051C11}" name="Column15817"/>
    <tableColumn id="15837" xr3:uid="{067FC952-396D-49E3-869D-AF6B76580C2B}" name="Column15818"/>
    <tableColumn id="15838" xr3:uid="{7D89BD33-2D26-4FD2-A275-791AEA6D348A}" name="Column15819"/>
    <tableColumn id="15839" xr3:uid="{BDF58899-029E-4B01-A4BD-B9EF6D5413EC}" name="Column15820"/>
    <tableColumn id="15840" xr3:uid="{2517AD0D-3C06-432A-B90B-358099D3F78C}" name="Column15821"/>
    <tableColumn id="15841" xr3:uid="{3EBB9280-1378-4982-8753-EA432AA0F4C2}" name="Column15822"/>
    <tableColumn id="15842" xr3:uid="{9EB09DFE-2C11-4625-B0C3-A6621259AD54}" name="Column15823"/>
    <tableColumn id="15843" xr3:uid="{8C7B9A55-5F77-48BF-B09D-A1B5CE0D6E93}" name="Column15824"/>
    <tableColumn id="15844" xr3:uid="{CBF7F676-A1DA-409A-A7F1-422BCF9569EA}" name="Column15825"/>
    <tableColumn id="15845" xr3:uid="{D12127EC-5E8D-421E-B078-22B90461A9D4}" name="Column15826"/>
    <tableColumn id="15846" xr3:uid="{D39ADF15-57CF-4311-BD72-752919A8880D}" name="Column15827"/>
    <tableColumn id="15847" xr3:uid="{55D9A819-7650-4E2B-AF02-75455B877874}" name="Column15828"/>
    <tableColumn id="15848" xr3:uid="{F17D9F32-C115-4369-9573-63C3A3543EF0}" name="Column15829"/>
    <tableColumn id="15849" xr3:uid="{D27AB1B4-8C83-4AF7-9FC9-65EAD82DBB93}" name="Column15830"/>
    <tableColumn id="15850" xr3:uid="{01E6EA6E-0CE5-4031-B6B8-FB2074FF4AE3}" name="Column15831"/>
    <tableColumn id="15851" xr3:uid="{D79546F6-DCD0-4EDA-B4DD-2EC4F13FEBAB}" name="Column15832"/>
    <tableColumn id="15852" xr3:uid="{5F83B976-E78B-4171-84CE-1F33AFBE1AD2}" name="Column15833"/>
    <tableColumn id="15853" xr3:uid="{8FB5BC18-EE26-41A0-B082-1C2371DC3A8F}" name="Column15834"/>
    <tableColumn id="15854" xr3:uid="{E233A3BA-6C19-4085-849F-6D908F67AE3E}" name="Column15835"/>
    <tableColumn id="15855" xr3:uid="{6164A156-6F8E-4DAC-AAE0-CA5C4FC15F12}" name="Column15836"/>
    <tableColumn id="15856" xr3:uid="{5FCE0F8F-61AA-4FEF-A8D3-0E171B9AA986}" name="Column15837"/>
    <tableColumn id="15857" xr3:uid="{022D7F72-2E8D-42AD-89A0-D0CD5F819193}" name="Column15838"/>
    <tableColumn id="15858" xr3:uid="{A94D26D5-70D4-4908-B61C-A01D055265EC}" name="Column15839"/>
    <tableColumn id="15859" xr3:uid="{E94174D6-151D-42D2-B9D3-06FFE287B3F3}" name="Column15840"/>
    <tableColumn id="15860" xr3:uid="{19A61457-7777-4B1B-8621-6507D09C54C1}" name="Column15841"/>
    <tableColumn id="15861" xr3:uid="{EBF1C9D1-D4F1-4F75-ACC1-8A571799FB59}" name="Column15842"/>
    <tableColumn id="15862" xr3:uid="{200731AA-5251-4158-8610-F6945E61833C}" name="Column15843"/>
    <tableColumn id="15863" xr3:uid="{CA882CC1-A0F9-4D25-86AC-819EA71CBCC5}" name="Column15844"/>
    <tableColumn id="15864" xr3:uid="{BB50C7F2-3D60-49B5-8732-E896D4FAB577}" name="Column15845"/>
    <tableColumn id="15865" xr3:uid="{860A6F42-7D78-4663-91BF-B72CFDF2C25B}" name="Column15846"/>
    <tableColumn id="15866" xr3:uid="{5F81491C-88DD-4147-AB6B-5A6A2F2B0997}" name="Column15847"/>
    <tableColumn id="15867" xr3:uid="{A3C0233B-E4B3-4D65-A079-7683CC0D8145}" name="Column15848"/>
    <tableColumn id="15868" xr3:uid="{9998D306-120A-4481-A62E-0EC363CA014D}" name="Column15849"/>
    <tableColumn id="15869" xr3:uid="{A3EE670C-AF36-46D7-818E-A4B94179822B}" name="Column15850"/>
    <tableColumn id="15870" xr3:uid="{4019B7F8-6BAD-4378-A48C-5E32E5811FA2}" name="Column15851"/>
    <tableColumn id="15871" xr3:uid="{FDFBA8A6-44D5-416E-97DC-847040328D71}" name="Column15852"/>
    <tableColumn id="15872" xr3:uid="{2EF0436C-97B7-48A9-8B4F-E10362349B29}" name="Column15853"/>
    <tableColumn id="15873" xr3:uid="{F437532A-0F83-4BBC-9282-EBA6033C25BB}" name="Column15854"/>
    <tableColumn id="15874" xr3:uid="{4ABE9F12-DE7F-475B-9D53-B1C05C3DDAD2}" name="Column15855"/>
    <tableColumn id="15875" xr3:uid="{7238E183-9C91-43AD-99B8-C58AFE4C075E}" name="Column15856"/>
    <tableColumn id="15876" xr3:uid="{E393C813-2A24-4B88-A01B-F4BDA9F9352D}" name="Column15857"/>
    <tableColumn id="15877" xr3:uid="{D3A4C541-9E75-4A1F-8F63-D488D677B42E}" name="Column15858"/>
    <tableColumn id="15878" xr3:uid="{76B33E23-0F26-4ED4-9790-7A552DBC82BB}" name="Column15859"/>
    <tableColumn id="15879" xr3:uid="{4BA62FFF-0769-4DD1-93F6-47350912A887}" name="Column15860"/>
    <tableColumn id="15880" xr3:uid="{13F104AD-730B-484E-8416-8A713CC98CC0}" name="Column15861"/>
    <tableColumn id="15881" xr3:uid="{C70FB487-7BBC-496E-8286-F4995193E5DC}" name="Column15862"/>
    <tableColumn id="15882" xr3:uid="{69F704A4-9E05-41E0-BABF-04A1321BC182}" name="Column15863"/>
    <tableColumn id="15883" xr3:uid="{FE47433D-91BB-4C8C-B494-2A0ED71E24AD}" name="Column15864"/>
    <tableColumn id="15884" xr3:uid="{09B4A371-83B0-41F9-819A-EE64582D1344}" name="Column15865"/>
    <tableColumn id="15885" xr3:uid="{1B7ED6AD-6A2F-46AC-9D0A-D5801EBED15E}" name="Column15866"/>
    <tableColumn id="15886" xr3:uid="{F8B4340F-C336-4D1D-9202-A52D0E2100EA}" name="Column15867"/>
    <tableColumn id="15887" xr3:uid="{594BE73D-5B15-4BE9-996D-4F6A0BBF82A8}" name="Column15868"/>
    <tableColumn id="15888" xr3:uid="{75E7190E-74A3-4579-B149-11416B46FE5C}" name="Column15869"/>
    <tableColumn id="15889" xr3:uid="{5DF18360-7F7D-4D65-AFF9-6EA06FD761CA}" name="Column15870"/>
    <tableColumn id="15890" xr3:uid="{3F071125-5983-4F8A-9FAA-3B726B60ADED}" name="Column15871"/>
    <tableColumn id="15891" xr3:uid="{63ACF31A-4C88-4632-A862-FBFFE35F1D67}" name="Column15872"/>
    <tableColumn id="15892" xr3:uid="{F20914D7-E56C-45F0-928D-C59C41A54BEB}" name="Column15873"/>
    <tableColumn id="15893" xr3:uid="{FB1C8A9B-6E6D-4BCB-A069-F325B0AD14EB}" name="Column15874"/>
    <tableColumn id="15894" xr3:uid="{C418B4B8-C859-41E6-AD2A-CD426F7B8E5E}" name="Column15875"/>
    <tableColumn id="15895" xr3:uid="{5951B05C-713A-4336-9568-4B6F839EE3AC}" name="Column15876"/>
    <tableColumn id="15896" xr3:uid="{6D10BA37-4E65-4F29-B00A-2F74757DD1DC}" name="Column15877"/>
    <tableColumn id="15897" xr3:uid="{3741AC6E-15CA-4928-8AC8-6588AD4A878C}" name="Column15878"/>
    <tableColumn id="15898" xr3:uid="{23B15A01-5CD0-4D6F-820B-C63D8764F2AF}" name="Column15879"/>
    <tableColumn id="15899" xr3:uid="{EF996F1B-4095-431F-A484-4AF7495179DA}" name="Column15880"/>
    <tableColumn id="15900" xr3:uid="{081A10E4-D159-4A93-8F05-ED06FFCE939C}" name="Column15881"/>
    <tableColumn id="15901" xr3:uid="{1B7E0CAB-80CD-40E0-8BCE-34D229336EA9}" name="Column15882"/>
    <tableColumn id="15902" xr3:uid="{757A407E-EAD2-41EF-8F65-7A6B048D00A4}" name="Column15883"/>
    <tableColumn id="15903" xr3:uid="{73B040CC-0E93-4E61-8E40-25D0538C35FE}" name="Column15884"/>
    <tableColumn id="15904" xr3:uid="{259CEDC4-B7E8-486D-A940-D993E5887A72}" name="Column15885"/>
    <tableColumn id="15905" xr3:uid="{29C0CC1C-7C22-49C7-87A6-8544B0ACB1F7}" name="Column15886"/>
    <tableColumn id="15906" xr3:uid="{57BB3E95-AB23-4E5E-AC07-720F83F497E0}" name="Column15887"/>
    <tableColumn id="15907" xr3:uid="{122C6309-948A-4371-BCF5-0DE0FF2FE7D1}" name="Column15888"/>
    <tableColumn id="15908" xr3:uid="{8A518F64-2AAA-43B3-9D23-A6C6F4A8E37E}" name="Column15889"/>
    <tableColumn id="15909" xr3:uid="{71F1D94A-BA8B-410E-9DB4-D0FAA476E2E0}" name="Column15890"/>
    <tableColumn id="15910" xr3:uid="{D0846711-17E3-4822-BC8B-DDE9C05476ED}" name="Column15891"/>
    <tableColumn id="15911" xr3:uid="{09D4661A-52C5-41C1-9335-D2B780794368}" name="Column15892"/>
    <tableColumn id="15912" xr3:uid="{2AE4CEF8-C941-4069-B9E7-DD16D4F9A6F2}" name="Column15893"/>
    <tableColumn id="15913" xr3:uid="{65B7D89E-69A6-4BA7-927A-5F6C147DEE86}" name="Column15894"/>
    <tableColumn id="15914" xr3:uid="{8AE596E6-D2AC-4B8C-BA52-9D907A382DA3}" name="Column15895"/>
    <tableColumn id="15915" xr3:uid="{B34665E0-94C8-4631-9BE1-D38872E274EE}" name="Column15896"/>
    <tableColumn id="15916" xr3:uid="{3AB5599B-0567-4715-8EBD-F2FEE44446F9}" name="Column15897"/>
    <tableColumn id="15917" xr3:uid="{E103B066-12DB-430C-B2CC-522EB2270BCF}" name="Column15898"/>
    <tableColumn id="15918" xr3:uid="{EA038340-A2C5-4965-AB3E-43D51B8C67E4}" name="Column15899"/>
    <tableColumn id="15919" xr3:uid="{42811612-96F6-4122-B073-98AD5428EBF2}" name="Column15900"/>
    <tableColumn id="15920" xr3:uid="{0416D5B6-669F-41EE-A449-B0C41C7C15B9}" name="Column15901"/>
    <tableColumn id="15921" xr3:uid="{EFDD5D5B-F3D9-4F1C-BCAC-BBF6E4A4FEE1}" name="Column15902"/>
    <tableColumn id="15922" xr3:uid="{9511F401-5F0D-4267-AFCD-F06701F3AC44}" name="Column15903"/>
    <tableColumn id="15923" xr3:uid="{55B0EF77-2256-4781-BD69-39BCFABB2112}" name="Column15904"/>
    <tableColumn id="15924" xr3:uid="{4E5A95A5-A622-45E5-A4EF-4F613B26A2A8}" name="Column15905"/>
    <tableColumn id="15925" xr3:uid="{F92F17AE-98A6-4EB4-AD0C-68FAF7365ADF}" name="Column15906"/>
    <tableColumn id="15926" xr3:uid="{4928ACC7-9E66-41B4-905C-A7BE8C3C09A4}" name="Column15907"/>
    <tableColumn id="15927" xr3:uid="{652E386E-9FB9-4E33-BC03-8696F9B98522}" name="Column15908"/>
    <tableColumn id="15928" xr3:uid="{E2523E91-1B61-46F4-8BBB-84842969410B}" name="Column15909"/>
    <tableColumn id="15929" xr3:uid="{6B631C92-EAE7-4CB2-9637-D5A24C3A4284}" name="Column15910"/>
    <tableColumn id="15930" xr3:uid="{ED655167-CD87-47FB-8D56-06F3846E5E79}" name="Column15911"/>
    <tableColumn id="15931" xr3:uid="{B6FC3BD1-5027-42AE-B02B-5322DFECB55E}" name="Column15912"/>
    <tableColumn id="15932" xr3:uid="{DEC4B2F6-7EBD-49E3-840B-AE1457E0CB5B}" name="Column15913"/>
    <tableColumn id="15933" xr3:uid="{8DF9B64B-F91A-41C7-B5B0-542D42579664}" name="Column15914"/>
    <tableColumn id="15934" xr3:uid="{07E8D4A4-FAFB-4022-A3E5-59A4CCE397EC}" name="Column15915"/>
    <tableColumn id="15935" xr3:uid="{23BD617E-D55B-4333-BA5E-5506CAC603AC}" name="Column15916"/>
    <tableColumn id="15936" xr3:uid="{7F13EE6B-FE11-448F-841B-5E23D822F573}" name="Column15917"/>
    <tableColumn id="15937" xr3:uid="{3B93EE90-AF6E-4F58-9D90-16A550F58F33}" name="Column15918"/>
    <tableColumn id="15938" xr3:uid="{07927E47-49FF-4101-9764-21845E2FEE33}" name="Column15919"/>
    <tableColumn id="15939" xr3:uid="{EC942B53-1A06-45F2-9E49-7E8BF1C36BF9}" name="Column15920"/>
    <tableColumn id="15940" xr3:uid="{BBCB288A-B5CF-47E9-8552-F4BDDDF336A4}" name="Column15921"/>
    <tableColumn id="15941" xr3:uid="{618E6F3F-7A57-44B5-AE6B-2F87977ACF93}" name="Column15922"/>
    <tableColumn id="15942" xr3:uid="{CDFCB234-B4B3-4059-B288-D85358DF8CB5}" name="Column15923"/>
    <tableColumn id="15943" xr3:uid="{04651B1D-2E28-4137-8240-87121C913722}" name="Column15924"/>
    <tableColumn id="15944" xr3:uid="{7071B73C-F592-4201-A883-462CF2BF68E2}" name="Column15925"/>
    <tableColumn id="15945" xr3:uid="{416B5630-6CCC-429A-A20D-48956FE81648}" name="Column15926"/>
    <tableColumn id="15946" xr3:uid="{5577F268-E409-4A1E-A5F3-E533C833D89D}" name="Column15927"/>
    <tableColumn id="15947" xr3:uid="{D4A8A384-CBC7-41D5-B537-17ACAA74C5E2}" name="Column15928"/>
    <tableColumn id="15948" xr3:uid="{14505A46-7EA9-4077-B348-9464C8EF7D3F}" name="Column15929"/>
    <tableColumn id="15949" xr3:uid="{E4ECFF69-670F-4E2A-83AC-79534B2B9435}" name="Column15930"/>
    <tableColumn id="15950" xr3:uid="{C5751CD4-20DF-456F-984B-C18A30C3AC3A}" name="Column15931"/>
    <tableColumn id="15951" xr3:uid="{560B2AFC-30AF-400A-BB7F-EB47CED6BB6F}" name="Column15932"/>
    <tableColumn id="15952" xr3:uid="{B390BA12-4FA2-4227-9DC9-8C0B0E8DDB72}" name="Column15933"/>
    <tableColumn id="15953" xr3:uid="{4FAC09C3-6B85-4FEF-9AB0-2529254CDBB8}" name="Column15934"/>
    <tableColumn id="15954" xr3:uid="{F9E9652A-ABB5-431B-90BE-8E1B158A7B4C}" name="Column15935"/>
    <tableColumn id="15955" xr3:uid="{65163AA3-6B6B-4F55-892A-EDE36694FD40}" name="Column15936"/>
    <tableColumn id="15956" xr3:uid="{71D91C10-E90F-4424-8BAB-A87B115215B7}" name="Column15937"/>
    <tableColumn id="15957" xr3:uid="{05D03EED-11C1-4326-AD60-9F2EC71BCEEC}" name="Column15938"/>
    <tableColumn id="15958" xr3:uid="{51C5FEEC-31EC-4E3A-BDE6-BB5FAC22102E}" name="Column15939"/>
    <tableColumn id="15959" xr3:uid="{4B484A5A-7016-4DF6-8751-A5E5189AE771}" name="Column15940"/>
    <tableColumn id="15960" xr3:uid="{88443381-EF73-45DA-9683-F356F7684BD8}" name="Column15941"/>
    <tableColumn id="15961" xr3:uid="{917DD231-9781-4086-9461-5E8FBD60B98A}" name="Column15942"/>
    <tableColumn id="15962" xr3:uid="{786F4577-E94D-42BA-9A91-DA0AE77A6B5E}" name="Column15943"/>
    <tableColumn id="15963" xr3:uid="{C53FC753-3026-4D7C-B47E-7D0F252E8185}" name="Column15944"/>
    <tableColumn id="15964" xr3:uid="{61389D13-198D-4492-90C2-47847E95FDDE}" name="Column15945"/>
    <tableColumn id="15965" xr3:uid="{DBE3C599-7822-4608-8DA1-8D9E15E6DF18}" name="Column15946"/>
    <tableColumn id="15966" xr3:uid="{E0DE1D64-EB90-458A-BC5F-827D4A2EB7C0}" name="Column15947"/>
    <tableColumn id="15967" xr3:uid="{1EB85982-07B8-4FDD-AF65-D4DD19A6DE05}" name="Column15948"/>
    <tableColumn id="15968" xr3:uid="{7150DB48-286C-470E-9CC6-8210F2CE8C17}" name="Column15949"/>
    <tableColumn id="15969" xr3:uid="{A679DBD6-8996-41B5-83C4-B8F91C266B12}" name="Column15950"/>
    <tableColumn id="15970" xr3:uid="{6AB52013-B618-4FC5-93BA-37427175AE6B}" name="Column15951"/>
    <tableColumn id="15971" xr3:uid="{934E0D49-962A-466D-A542-3038C0BCC3EC}" name="Column15952"/>
    <tableColumn id="15972" xr3:uid="{1307D4D6-46FC-4E8B-B819-E03800423714}" name="Column15953"/>
    <tableColumn id="15973" xr3:uid="{472DCF0E-3421-404C-8167-D690F3B0C995}" name="Column15954"/>
    <tableColumn id="15974" xr3:uid="{EEA6666D-8790-4B71-9070-7AB5C5130876}" name="Column15955"/>
    <tableColumn id="15975" xr3:uid="{E5210098-C4AB-40AA-B56F-E0BA753BE02C}" name="Column15956"/>
    <tableColumn id="15976" xr3:uid="{4DD8E8A7-F946-4636-B66A-616468434EB9}" name="Column15957"/>
    <tableColumn id="15977" xr3:uid="{06AD4F9F-AB19-46D8-B6D1-FB436FFD3289}" name="Column15958"/>
    <tableColumn id="15978" xr3:uid="{EFF6FB13-391A-4E17-8D48-424CA60DA74D}" name="Column15959"/>
    <tableColumn id="15979" xr3:uid="{D25E1578-7313-40FE-AAE5-2B439366EEDD}" name="Column15960"/>
    <tableColumn id="15980" xr3:uid="{78F32383-9AC2-4435-8BF2-A6B3F716FD2E}" name="Column15961"/>
    <tableColumn id="15981" xr3:uid="{C4117BC7-CDE7-4E39-8ABE-20D27332C4F2}" name="Column15962"/>
    <tableColumn id="15982" xr3:uid="{6CBC92E9-CDC9-48E8-96E9-E0E3B0420EA0}" name="Column15963"/>
    <tableColumn id="15983" xr3:uid="{B9977EA0-37EA-498A-A2C3-76DE6684696A}" name="Column15964"/>
    <tableColumn id="15984" xr3:uid="{0BAF6709-AB0B-4D38-BB41-9BFAB64B9D8E}" name="Column15965"/>
    <tableColumn id="15985" xr3:uid="{6EB67068-340E-4F3A-821A-C4AC3F26A271}" name="Column15966"/>
    <tableColumn id="15986" xr3:uid="{22BB6254-EEBF-4255-A7F3-8DFBD22DB227}" name="Column15967"/>
    <tableColumn id="15987" xr3:uid="{EA5FFF2D-B7EB-4883-A0DE-BF556D9D4429}" name="Column15968"/>
    <tableColumn id="15988" xr3:uid="{201EF897-7B22-44A8-8420-C74693A26F5C}" name="Column15969"/>
    <tableColumn id="15989" xr3:uid="{2CDC941A-6DD8-4527-9F73-A6720C99DA55}" name="Column15970"/>
    <tableColumn id="15990" xr3:uid="{7A0AAF98-7BD4-45F1-9C2A-A6A3443BE3EF}" name="Column15971"/>
    <tableColumn id="15991" xr3:uid="{3EF7DDA3-5097-41C7-A7DB-7CE5C0483711}" name="Column15972"/>
    <tableColumn id="15992" xr3:uid="{2BFB98D7-28B9-4D62-8A14-7FE7259F3C96}" name="Column15973"/>
    <tableColumn id="15993" xr3:uid="{0BED3D4F-3D46-443B-AC5C-98AD528D8F9A}" name="Column15974"/>
    <tableColumn id="15994" xr3:uid="{8EA27608-CE80-4EF1-8006-653EF073029C}" name="Column15975"/>
    <tableColumn id="15995" xr3:uid="{6851E67C-19B9-4935-BC88-CF60EF8B8F59}" name="Column15976"/>
    <tableColumn id="15996" xr3:uid="{F0626DA6-9AE9-4B9A-9BB9-E58358A3C9A0}" name="Column15977"/>
    <tableColumn id="15997" xr3:uid="{94C3A096-F4B7-419F-AA38-DCEFA8A1E9BB}" name="Column15978"/>
    <tableColumn id="15998" xr3:uid="{A99D77E0-BD14-4298-A4E6-1233C22BC878}" name="Column15979"/>
    <tableColumn id="15999" xr3:uid="{27F5517D-7EFD-4593-AA15-9B6F35B3F096}" name="Column15980"/>
    <tableColumn id="16000" xr3:uid="{62B30759-AF04-47F7-90E3-55E066573865}" name="Column15981"/>
    <tableColumn id="16001" xr3:uid="{EDCC837E-DE8A-4CE7-B6BB-D0BEDB871449}" name="Column15982"/>
    <tableColumn id="16002" xr3:uid="{50CC7A8C-554C-4698-BF2D-3A43460D5031}" name="Column15983"/>
    <tableColumn id="16003" xr3:uid="{6270686E-0B6C-45B2-9C88-D833C1C3F645}" name="Column15984"/>
    <tableColumn id="16004" xr3:uid="{DA730CDF-870B-445E-969F-880AFA841249}" name="Column15985"/>
    <tableColumn id="16005" xr3:uid="{C2697263-8C8C-481E-92DD-8DDED2FD4C77}" name="Column15986"/>
    <tableColumn id="16006" xr3:uid="{F6CE496D-EA8E-4AF6-AE1D-7FDCDC829A83}" name="Column15987"/>
    <tableColumn id="16007" xr3:uid="{08B77A08-B098-496A-97DF-7712DAECDB6C}" name="Column15988"/>
    <tableColumn id="16008" xr3:uid="{EE4C2307-238B-4DDE-A0F8-7BA2A54CAA5B}" name="Column15989"/>
    <tableColumn id="16009" xr3:uid="{0D9D261E-AC75-42DC-8409-8D72AE7CC128}" name="Column15990"/>
    <tableColumn id="16010" xr3:uid="{F88B7598-C4BA-4643-A6D0-BCB82BFE025C}" name="Column15991"/>
    <tableColumn id="16011" xr3:uid="{F146D756-7BD9-4E0E-B1D6-942439FC3773}" name="Column15992"/>
    <tableColumn id="16012" xr3:uid="{5D2E3B49-A20E-4D49-9A63-0DC575833B8B}" name="Column15993"/>
    <tableColumn id="16013" xr3:uid="{D43AE478-F450-4130-BF4B-40D166C9F3BF}" name="Column15994"/>
    <tableColumn id="16014" xr3:uid="{EE1B86D7-FC29-4AAF-8F71-ACA3B90B48C8}" name="Column15995"/>
    <tableColumn id="16015" xr3:uid="{65DAEDD2-24CF-496C-85A1-C5A68E7B5348}" name="Column15996"/>
    <tableColumn id="16016" xr3:uid="{9FB6BFB3-627A-47C1-9DD1-B6300EB26C76}" name="Column15997"/>
    <tableColumn id="16017" xr3:uid="{B21D8908-57E4-4C45-B09F-EFE30C5914E7}" name="Column15998"/>
    <tableColumn id="16018" xr3:uid="{DB48293B-FF12-4EC5-A507-0624E35BAB1D}" name="Column15999"/>
    <tableColumn id="16019" xr3:uid="{B44CF82F-0205-4BDE-BABE-093039A9EEE3}" name="Column16000"/>
    <tableColumn id="16020" xr3:uid="{4E11A20B-0817-4F21-B81F-236785F6A1E8}" name="Column16001"/>
    <tableColumn id="16021" xr3:uid="{AD474922-D7D4-44D5-9410-E5EDAAB8B355}" name="Column16002"/>
    <tableColumn id="16022" xr3:uid="{CAE1C9DD-3F20-411D-9B4E-4C1890063B9F}" name="Column16003"/>
    <tableColumn id="16023" xr3:uid="{C14AABE2-2047-49CA-95B6-2ED59D444AE8}" name="Column16004"/>
    <tableColumn id="16024" xr3:uid="{C5F96FEE-D3AD-427B-BC4E-3735FC18BB07}" name="Column16005"/>
    <tableColumn id="16025" xr3:uid="{18F8D2BC-7410-4C9C-BC45-CC3604D026CD}" name="Column16006"/>
    <tableColumn id="16026" xr3:uid="{C3C0CFE0-AE85-4731-8AE6-22B87A1C22A3}" name="Column16007"/>
    <tableColumn id="16027" xr3:uid="{FA42F041-A13A-46AF-8B56-6465CFAF5DD5}" name="Column16008"/>
    <tableColumn id="16028" xr3:uid="{6676B994-0232-4318-A636-8D384F281B7A}" name="Column16009"/>
    <tableColumn id="16029" xr3:uid="{3EFD5BDE-F10D-4A12-9F40-7B3C614C2C51}" name="Column16010"/>
    <tableColumn id="16030" xr3:uid="{B2F31608-4708-47F6-9B85-0E89423B1B55}" name="Column16011"/>
    <tableColumn id="16031" xr3:uid="{D04B46E8-F3D8-4658-9DFD-6BE9170F7DC4}" name="Column16012"/>
    <tableColumn id="16032" xr3:uid="{926AFD25-0171-45B0-AFE7-EB2B98E932A2}" name="Column16013"/>
    <tableColumn id="16033" xr3:uid="{383D1925-9508-44AB-A06F-65982CED67E6}" name="Column16014"/>
    <tableColumn id="16034" xr3:uid="{78F1731A-44BC-428B-B697-43DE5E673B74}" name="Column16015"/>
    <tableColumn id="16035" xr3:uid="{DBCA3FA3-756A-42A1-9318-1CF169570BC9}" name="Column16016"/>
    <tableColumn id="16036" xr3:uid="{7BC2BCEA-C39F-456B-8155-128678934463}" name="Column16017"/>
    <tableColumn id="16037" xr3:uid="{1F201999-0AEE-4F18-AEAB-948D103C7D82}" name="Column16018"/>
    <tableColumn id="16038" xr3:uid="{9B561594-DE4A-48A9-9C68-62834067643A}" name="Column16019"/>
    <tableColumn id="16039" xr3:uid="{AAD1C035-C75A-44B8-B126-627F00801DDC}" name="Column16020"/>
    <tableColumn id="16040" xr3:uid="{CEE9CC20-62F9-4DAF-8F82-291D8835C829}" name="Column16021"/>
    <tableColumn id="16041" xr3:uid="{F06A4F9F-58F2-40B6-93FF-9778B8FD5377}" name="Column16022"/>
    <tableColumn id="16042" xr3:uid="{1DD0B1D8-4929-4F02-94F3-89BF4D586796}" name="Column16023"/>
    <tableColumn id="16043" xr3:uid="{1A25EF66-484D-4A9A-B864-D1DBC5862B44}" name="Column16024"/>
    <tableColumn id="16044" xr3:uid="{FF8805BC-523B-43ED-946C-7E342DDC80FA}" name="Column16025"/>
    <tableColumn id="16045" xr3:uid="{BD445C36-62DE-459E-9AFE-0AFE21347D17}" name="Column16026"/>
    <tableColumn id="16046" xr3:uid="{4BAEE9A7-5D05-4C2E-AD2C-C2C948B9E026}" name="Column16027"/>
    <tableColumn id="16047" xr3:uid="{29DA43C8-FD87-435D-B60A-BECF9984E96D}" name="Column16028"/>
    <tableColumn id="16048" xr3:uid="{CBF89708-8C09-4629-B3DC-D8D6D08DFAE7}" name="Column16029"/>
    <tableColumn id="16049" xr3:uid="{55F42327-06CD-4986-A6D5-C8E9FB4112C6}" name="Column16030"/>
    <tableColumn id="16050" xr3:uid="{C86030F4-CB23-4AE6-9BD3-A58C3744DA8E}" name="Column16031"/>
    <tableColumn id="16051" xr3:uid="{5D8C223E-1D2E-4CEF-AB70-BAA9BC47855E}" name="Column16032"/>
    <tableColumn id="16052" xr3:uid="{EF3CE45A-7FDC-4D96-B525-B8A3B6214639}" name="Column16033"/>
    <tableColumn id="16053" xr3:uid="{11C9A115-0A73-4D83-B776-C38C05B7126B}" name="Column16034"/>
    <tableColumn id="16054" xr3:uid="{2C4B6E27-3488-4598-B970-F4F437B81D99}" name="Column16035"/>
    <tableColumn id="16055" xr3:uid="{81F6F9E9-14D6-4328-821C-3DED47F99AC5}" name="Column16036"/>
    <tableColumn id="16056" xr3:uid="{23C63103-22D9-42DD-AA14-A5ED7DCAB3DB}" name="Column16037"/>
    <tableColumn id="16057" xr3:uid="{5762135F-C6AC-4BD8-A3FC-AD5C17B3A8B4}" name="Column16038"/>
    <tableColumn id="16058" xr3:uid="{CD9D4922-2772-4A05-9D2F-1431E7C2182E}" name="Column16039"/>
    <tableColumn id="16059" xr3:uid="{CD46BCC7-007E-4051-8FB9-213B48E863D9}" name="Column16040"/>
    <tableColumn id="16060" xr3:uid="{AC5BADE8-A338-40C5-B028-48A92C176BA7}" name="Column16041"/>
    <tableColumn id="16061" xr3:uid="{34ACDCAE-AD1D-4ADA-9898-21BD3684C0E7}" name="Column16042"/>
    <tableColumn id="16062" xr3:uid="{4AE9C29D-3A60-4653-8D82-07903CC36AB2}" name="Column16043"/>
    <tableColumn id="16063" xr3:uid="{54459923-D970-4718-B2FF-D460F0F2A505}" name="Column16044"/>
    <tableColumn id="16064" xr3:uid="{7E25D3AB-F077-4A82-9BD7-418DE2D5B1FD}" name="Column16045"/>
    <tableColumn id="16065" xr3:uid="{808D2933-E286-475C-9A95-F000E20AF3F9}" name="Column16046"/>
    <tableColumn id="16066" xr3:uid="{3FC5F8BB-9B50-4ADD-8F3C-9724E414FAB0}" name="Column16047"/>
    <tableColumn id="16067" xr3:uid="{969DE5B4-0625-4B04-8FE5-EAA57BD13A9A}" name="Column16048"/>
    <tableColumn id="16068" xr3:uid="{2BDAE657-DB4F-435C-B566-B265AF6D6D7D}" name="Column16049"/>
    <tableColumn id="16069" xr3:uid="{7AAE0FC0-6D2D-4699-848B-47F48DFF2EE0}" name="Column16050"/>
    <tableColumn id="16070" xr3:uid="{CFA41AFE-332D-44CC-848F-D34EFA469CFF}" name="Column16051"/>
    <tableColumn id="16071" xr3:uid="{C043CF82-15B6-4224-874D-9DBE3A3961D7}" name="Column16052"/>
    <tableColumn id="16072" xr3:uid="{F86987AC-BB15-4E69-86C7-2DF44F6B7DEA}" name="Column16053"/>
    <tableColumn id="16073" xr3:uid="{7730B6B9-168C-41CD-B34B-10E2F3D30CCA}" name="Column16054"/>
    <tableColumn id="16074" xr3:uid="{7CD254D1-4275-4994-941E-DD6B0CB65948}" name="Column16055"/>
    <tableColumn id="16075" xr3:uid="{FA8461C8-8F98-42C1-9106-075958FFE14F}" name="Column16056"/>
    <tableColumn id="16076" xr3:uid="{301166A0-75FF-4700-BEF1-5D1F6EC5C7CF}" name="Column16057"/>
    <tableColumn id="16077" xr3:uid="{8CB13E71-119D-40D5-A678-41C8C97977E6}" name="Column16058"/>
    <tableColumn id="16078" xr3:uid="{ACBD020C-1B32-4DE5-84B1-C5729CAC45C1}" name="Column16059"/>
    <tableColumn id="16079" xr3:uid="{C2CAF2CD-A8E0-451E-9E1A-B30D0EB6622B}" name="Column16060"/>
    <tableColumn id="16080" xr3:uid="{3EEE4687-87C7-4403-8668-F8179694F424}" name="Column16061"/>
    <tableColumn id="16081" xr3:uid="{B3073932-B730-4216-95C8-17F90661C4FD}" name="Column16062"/>
    <tableColumn id="16082" xr3:uid="{CAA9A595-4ACA-40BC-B792-0F4F8D2E78A8}" name="Column16063"/>
    <tableColumn id="16083" xr3:uid="{7771625D-0F38-4546-8E59-5626FB188DAF}" name="Column16064"/>
    <tableColumn id="16084" xr3:uid="{8FD2E0CC-A99C-4A31-99F9-0556D412CDAD}" name="Column16065"/>
    <tableColumn id="16085" xr3:uid="{724EADA2-F7AC-45D4-8512-72BB3934A3A6}" name="Column16066"/>
    <tableColumn id="16086" xr3:uid="{85C0665A-3A52-43FD-84B6-FF1255F68219}" name="Column16067"/>
    <tableColumn id="16087" xr3:uid="{557CA5C6-9483-412A-9DF9-EACFAF0F53A6}" name="Column16068"/>
    <tableColumn id="16088" xr3:uid="{915620DB-712A-4C05-9363-38AB0743655C}" name="Column16069"/>
    <tableColumn id="16089" xr3:uid="{50D1B904-243A-454A-AFA9-75A39CF75DB3}" name="Column16070"/>
    <tableColumn id="16090" xr3:uid="{198DC7E0-B4DC-4EAD-B307-EF3D92FD18C7}" name="Column16071"/>
    <tableColumn id="16091" xr3:uid="{8AEA9C1D-D7CD-4A50-8B1E-682998C45B0E}" name="Column16072"/>
    <tableColumn id="16092" xr3:uid="{852FE3C7-F72D-47F1-806C-053C34CC0177}" name="Column16073"/>
    <tableColumn id="16093" xr3:uid="{666316E2-FB6A-42C4-A230-B0C6B213D37C}" name="Column16074"/>
    <tableColumn id="16094" xr3:uid="{F97BEC12-9AA4-45B8-BBC6-EAA17A301655}" name="Column16075"/>
    <tableColumn id="16095" xr3:uid="{4F89A75A-4BBA-4CCE-B94F-DCD56ABA7CD9}" name="Column16076"/>
    <tableColumn id="16096" xr3:uid="{B6803780-E7CF-4FD5-90EE-4EAC354962EA}" name="Column16077"/>
    <tableColumn id="16097" xr3:uid="{A866D344-7ECC-4A03-8B7D-6BA45254F31E}" name="Column16078"/>
    <tableColumn id="16098" xr3:uid="{2CAC6199-8829-4CF0-8F21-6B6388DB1064}" name="Column16079"/>
    <tableColumn id="16099" xr3:uid="{02AC341B-A0A8-4383-AFB6-739FE509D972}" name="Column16080"/>
    <tableColumn id="16100" xr3:uid="{CC9B647B-C46F-473E-9A75-1160BC5AA576}" name="Column16081"/>
    <tableColumn id="16101" xr3:uid="{19E87598-FD71-4F04-A757-957D7C5BB030}" name="Column16082"/>
    <tableColumn id="16102" xr3:uid="{E59C0E90-FA8B-4EF5-85C3-3481882F0E44}" name="Column16083"/>
    <tableColumn id="16103" xr3:uid="{87011087-047A-45A6-B103-B099626E2F98}" name="Column16084"/>
    <tableColumn id="16104" xr3:uid="{9C473786-FB9D-4757-9E4B-3A0CBAD5FF40}" name="Column16085"/>
    <tableColumn id="16105" xr3:uid="{26C85236-7908-425B-9FB4-BAD0216C83EB}" name="Column16086"/>
    <tableColumn id="16106" xr3:uid="{8AB29A90-D6ED-45CC-8C15-51567CD5EA2B}" name="Column16087"/>
    <tableColumn id="16107" xr3:uid="{48DD38E8-BBFD-4561-B46D-B780AC2EB5A3}" name="Column16088"/>
    <tableColumn id="16108" xr3:uid="{A321FE1F-ECAB-4396-8FBE-3E2BE757CB42}" name="Column16089"/>
    <tableColumn id="16109" xr3:uid="{B28A2848-D656-4CFB-9799-6D942B9F8A35}" name="Column16090"/>
    <tableColumn id="16110" xr3:uid="{51EDF9A5-8982-4566-B571-76A83E815E31}" name="Column16091"/>
    <tableColumn id="16111" xr3:uid="{4CEEB063-0FE5-4905-9400-140B4BB4877D}" name="Column16092"/>
    <tableColumn id="16112" xr3:uid="{47176907-32D7-4476-A359-1D66CF477F47}" name="Column16093"/>
    <tableColumn id="16113" xr3:uid="{3B2812A0-3B79-49ED-B30B-97619DE3E320}" name="Column16094"/>
    <tableColumn id="16114" xr3:uid="{9AC75342-ABC6-4B00-8FC6-841B34B08D69}" name="Column16095"/>
    <tableColumn id="16115" xr3:uid="{C3BB9223-290A-40AB-B111-433A7DCEB333}" name="Column16096"/>
    <tableColumn id="16116" xr3:uid="{DB48256C-865F-4E4F-8015-237A60D0B353}" name="Column16097"/>
    <tableColumn id="16117" xr3:uid="{E59A731C-E6A2-4FB0-8321-760FB039F73F}" name="Column16098"/>
    <tableColumn id="16118" xr3:uid="{F98A4F11-8185-4150-BF1C-BB03BAFD6A07}" name="Column16099"/>
    <tableColumn id="16119" xr3:uid="{97BD84F1-DED6-4228-A245-6D335518AB4D}" name="Column16100"/>
    <tableColumn id="16120" xr3:uid="{9FD467E5-B348-4E49-B6DF-1E51C2533655}" name="Column16101"/>
    <tableColumn id="16121" xr3:uid="{59A160E5-F74A-4B7A-B884-0E336550BFBC}" name="Column16102"/>
    <tableColumn id="16122" xr3:uid="{409C4F43-67B5-4A93-AF74-D6F2813ED0A7}" name="Column16103"/>
    <tableColumn id="16123" xr3:uid="{C2D0EEE5-1079-47CB-89FC-F085AC6D5F5E}" name="Column16104"/>
    <tableColumn id="16124" xr3:uid="{BED4691B-08D1-4178-9874-46041440C76F}" name="Column16105"/>
    <tableColumn id="16125" xr3:uid="{FEFCB3E2-A55D-45D4-B18E-CDE67EF84C05}" name="Column16106"/>
    <tableColumn id="16126" xr3:uid="{D2E6A315-5D7E-45CC-BE0E-A3AB8D9DAFC9}" name="Column16107"/>
    <tableColumn id="16127" xr3:uid="{B18449BF-53A4-452E-9339-BD7D006804A7}" name="Column16108"/>
    <tableColumn id="16128" xr3:uid="{B47A1D86-A73A-42FE-80E2-A3918D1B0FC1}" name="Column16109"/>
    <tableColumn id="16129" xr3:uid="{699C136B-D884-4B84-8219-4155E03B2DF6}" name="Column16110"/>
    <tableColumn id="16130" xr3:uid="{03D022A0-916C-4025-8962-C689FB07F93F}" name="Column16111"/>
    <tableColumn id="16131" xr3:uid="{7F38E0FA-7EB0-4D45-B339-D76428E675EF}" name="Column16112"/>
    <tableColumn id="16132" xr3:uid="{4E8D213D-702D-4D30-8AE8-0DC6912A6190}" name="Column16113"/>
    <tableColumn id="16133" xr3:uid="{B8649030-B821-4141-A44E-E54E3E0E6F63}" name="Column16114"/>
    <tableColumn id="16134" xr3:uid="{345F3CC0-F040-40DD-B01D-F980405AB427}" name="Column16115"/>
    <tableColumn id="16135" xr3:uid="{5F7BE7DF-6337-426C-839E-124E432D0A75}" name="Column16116"/>
    <tableColumn id="16136" xr3:uid="{C281930C-148D-49EF-AE1B-EEBB652425CC}" name="Column16117"/>
    <tableColumn id="16137" xr3:uid="{297AC2C6-570A-4FA9-9BA4-632C3010ACD0}" name="Column16118"/>
    <tableColumn id="16138" xr3:uid="{377FFB8F-1356-4C09-A0D4-36DC09DE2873}" name="Column16119"/>
    <tableColumn id="16139" xr3:uid="{F0B391DF-C2EA-43F4-B16E-5EECA37F50A0}" name="Column16120"/>
    <tableColumn id="16140" xr3:uid="{5FCF9078-F74D-49F3-96D7-B46B7190EB65}" name="Column16121"/>
    <tableColumn id="16141" xr3:uid="{5E0947C1-D5E0-4ED6-8FA3-5E2341769012}" name="Column16122"/>
    <tableColumn id="16142" xr3:uid="{22E6D9CC-5403-4DDF-9009-C6CDB23FE8A3}" name="Column16123"/>
    <tableColumn id="16143" xr3:uid="{B704042C-5B50-445E-B1E3-E761A80CC16B}" name="Column16124"/>
    <tableColumn id="16144" xr3:uid="{85CFBCDA-9052-4004-8120-02BB8498873C}" name="Column16125"/>
    <tableColumn id="16145" xr3:uid="{5BF5354D-9F9C-4F23-8B4B-36269E95F5CF}" name="Column16126"/>
    <tableColumn id="16146" xr3:uid="{AB771E70-254B-4602-86BC-DA01FFCDBD17}" name="Column16127"/>
    <tableColumn id="16147" xr3:uid="{CD729AF6-4A11-4E24-AE7C-B6C0B6E863DD}" name="Column16128"/>
    <tableColumn id="16148" xr3:uid="{DFDE0F8C-78E6-495E-89DA-18FAFA0A0E10}" name="Column16129"/>
    <tableColumn id="16149" xr3:uid="{DBAD03C1-95F1-458F-9744-E9EAC4D114BF}" name="Column16130"/>
    <tableColumn id="16150" xr3:uid="{94B7A88C-38C0-4BA7-AA68-8DA3E5B0FC98}" name="Column16131"/>
    <tableColumn id="16151" xr3:uid="{B8E2B222-C30E-4CDF-9F90-497006C7718E}" name="Column16132"/>
    <tableColumn id="16152" xr3:uid="{6DDE293D-B4D3-4DAE-AB72-513D29351886}" name="Column16133"/>
    <tableColumn id="16153" xr3:uid="{12F100FC-2119-412B-A565-A906E1BBE8BB}" name="Column16134"/>
    <tableColumn id="16154" xr3:uid="{8DDB111D-D0A6-487D-93B2-942A0158D907}" name="Column16135"/>
    <tableColumn id="16155" xr3:uid="{FCF5C2FC-3604-432C-93A1-4A25E786072D}" name="Column16136"/>
    <tableColumn id="16156" xr3:uid="{5D33EC27-BA1C-4987-AEEB-9A7D8BE84504}" name="Column16137"/>
    <tableColumn id="16157" xr3:uid="{4E7E6F68-C3E2-4068-B9EA-9F60651DE556}" name="Column16138"/>
    <tableColumn id="16158" xr3:uid="{F8515B7D-B4C0-4525-A98A-406775ED7979}" name="Column16139"/>
    <tableColumn id="16159" xr3:uid="{6B1B7951-1ECF-41A6-B8CD-D7565A15747A}" name="Column16140"/>
    <tableColumn id="16160" xr3:uid="{5F599490-684F-4572-B542-2EAE51DFBC2F}" name="Column16141"/>
    <tableColumn id="16161" xr3:uid="{61953DAB-A954-411F-BB58-66C75D9176FE}" name="Column16142"/>
    <tableColumn id="16162" xr3:uid="{71353DCE-C916-45D0-B771-008FD90FFF51}" name="Column16143"/>
    <tableColumn id="16163" xr3:uid="{DDA372B1-447E-47F2-9716-17C6C491F4F0}" name="Column16144"/>
    <tableColumn id="16164" xr3:uid="{F81C0B11-217A-48A1-BDA6-393FF1B61CB5}" name="Column16145"/>
    <tableColumn id="16165" xr3:uid="{F4C681A2-26D8-42AE-B585-E3AFED5DE499}" name="Column16146"/>
    <tableColumn id="16166" xr3:uid="{9755DB87-EE8F-4AE6-A5D8-24273AEC3AF1}" name="Column16147"/>
    <tableColumn id="16167" xr3:uid="{3A351024-BC24-45F9-9F0A-9F3D29A5B564}" name="Column16148"/>
    <tableColumn id="16168" xr3:uid="{063FEE78-FFA1-489C-881B-FAC92F9FD4DB}" name="Column16149"/>
    <tableColumn id="16169" xr3:uid="{2F01A7AA-7642-4925-AB2A-201494F73494}" name="Column16150"/>
    <tableColumn id="16170" xr3:uid="{E839825D-C11E-4EEC-88F1-35FEB88B5E86}" name="Column16151"/>
    <tableColumn id="16171" xr3:uid="{7A435F09-0DA2-408C-9EEE-C183561C3DB7}" name="Column16152"/>
    <tableColumn id="16172" xr3:uid="{1898D9CD-C2E3-41A0-B07A-6E5B9CF5E460}" name="Column16153"/>
    <tableColumn id="16173" xr3:uid="{D619B9FF-DA82-4712-B080-31DE0471A3FB}" name="Column16154"/>
    <tableColumn id="16174" xr3:uid="{5371959E-D672-4496-A7D0-DF56C3B774C1}" name="Column16155"/>
    <tableColumn id="16175" xr3:uid="{6919F3E2-9A2F-4427-92E6-F686FFA239A6}" name="Column16156"/>
    <tableColumn id="16176" xr3:uid="{7981FD5F-E19B-4680-A81C-02B93732E8C5}" name="Column16157"/>
    <tableColumn id="16177" xr3:uid="{FDBF95B6-F07C-47A7-BB51-1842580B75D9}" name="Column16158"/>
    <tableColumn id="16178" xr3:uid="{3098062B-B6E5-4CBA-8290-4E9B1F7D25A8}" name="Column16159"/>
    <tableColumn id="16179" xr3:uid="{96694163-8AA5-4A22-9B31-B0A1FA0179BF}" name="Column16160"/>
    <tableColumn id="16180" xr3:uid="{A8B1AD08-7559-468F-B370-045F3AD42DA2}" name="Column16161"/>
    <tableColumn id="16181" xr3:uid="{0F9EB63D-C4DF-4CA0-9B8A-4A05F56F6B77}" name="Column16162"/>
    <tableColumn id="16182" xr3:uid="{50D7EB8B-44E2-4573-A096-616AC0BBEFB2}" name="Column16163"/>
    <tableColumn id="16183" xr3:uid="{07F9DF8B-CFD9-45CB-A52E-D9B4A954DF07}" name="Column16164"/>
    <tableColumn id="16184" xr3:uid="{347E227B-7371-4CCC-978E-621E5D72C5CD}" name="Column16165"/>
    <tableColumn id="16185" xr3:uid="{7004D655-0E62-4884-BE86-DE9F1F10E235}" name="Column16166"/>
    <tableColumn id="16186" xr3:uid="{5AEEC8DC-06EB-41E6-A5B4-C50D0CE10869}" name="Column16167"/>
    <tableColumn id="16187" xr3:uid="{5BFF3C9C-23A2-4310-94E8-4F06DD28FF7C}" name="Column16168"/>
    <tableColumn id="16188" xr3:uid="{0277DCFB-8AEC-4C32-995B-E2291E533A4D}" name="Column16169"/>
    <tableColumn id="16189" xr3:uid="{BDAB446A-C415-472B-B4B1-764DB18F308D}" name="Column16170"/>
    <tableColumn id="16190" xr3:uid="{E77037E5-DDED-4579-BB4C-6EFE23E39568}" name="Column16171"/>
    <tableColumn id="16191" xr3:uid="{1545845D-F150-4F75-B94F-9CF0EB46F265}" name="Column16172"/>
    <tableColumn id="16192" xr3:uid="{6A7D4EFC-F1B4-4977-93A4-C3229EAB1698}" name="Column16173"/>
    <tableColumn id="16193" xr3:uid="{2D444A7C-547F-413E-BC28-6D7409526B01}" name="Column16174"/>
    <tableColumn id="16194" xr3:uid="{F52CED0E-99D1-4DBD-8222-06FCC1FBBEC4}" name="Column16175"/>
    <tableColumn id="16195" xr3:uid="{DC9C6A6A-1969-477B-B1BC-34B78CBCFE92}" name="Column16176"/>
    <tableColumn id="16196" xr3:uid="{78FF81D4-7437-4326-89FE-56ED1E7AA826}" name="Column16177"/>
    <tableColumn id="16197" xr3:uid="{523ABFA3-5684-4644-AF80-9C1573525EE4}" name="Column16178"/>
    <tableColumn id="16198" xr3:uid="{B37E960D-1C5B-467E-94A7-16D2C99457C0}" name="Column16179"/>
    <tableColumn id="16199" xr3:uid="{7A934B77-D9CF-4731-B519-9A1439BC7BB3}" name="Column16180"/>
    <tableColumn id="16200" xr3:uid="{DE646F2F-9675-4A89-A653-F26EA191BBCD}" name="Column16181"/>
    <tableColumn id="16201" xr3:uid="{52A03206-0D27-4CB1-9AD6-E64032AD18B1}" name="Column16182"/>
    <tableColumn id="16202" xr3:uid="{9B4545E8-1E45-4B54-A4A8-A15CD36F4EDA}" name="Column16183"/>
    <tableColumn id="16203" xr3:uid="{DE597BB1-EB14-495D-8E37-06FABA2C0EAC}" name="Column16184"/>
    <tableColumn id="16204" xr3:uid="{96CC29CC-6433-45C0-BDA5-3455C43902EB}" name="Column16185"/>
    <tableColumn id="16205" xr3:uid="{62208AC7-FBEA-43F8-B32E-795AB927432E}" name="Column16186"/>
    <tableColumn id="16206" xr3:uid="{CFEFF63A-B690-40BF-9171-E71FA350E184}" name="Column16187"/>
    <tableColumn id="16207" xr3:uid="{18745AEF-CBE6-4B8E-B93F-FF3977ABF654}" name="Column16188"/>
    <tableColumn id="16208" xr3:uid="{3867992E-7520-4AA6-9EB3-4EEBD6264AEB}" name="Column16189"/>
    <tableColumn id="16209" xr3:uid="{08ED944D-7C57-4274-9F95-55CEA1726548}" name="Column16190"/>
    <tableColumn id="16210" xr3:uid="{9B23DFE9-C3AD-40CE-99BB-6D4E5B6FE38D}" name="Column16191"/>
    <tableColumn id="16211" xr3:uid="{A2613552-0429-48BA-86BB-BA2E9D24DB63}" name="Column16192"/>
    <tableColumn id="16212" xr3:uid="{85E4161D-2CEB-4437-8694-211310BB2C04}" name="Column16193"/>
    <tableColumn id="16213" xr3:uid="{9CA94DAF-0A68-4318-AAD2-0722A70457A7}" name="Column16194"/>
    <tableColumn id="16214" xr3:uid="{D09F7729-4A10-473A-91C5-9792AB8A4481}" name="Column16195"/>
    <tableColumn id="16215" xr3:uid="{6614558F-4F99-41D4-9FE2-AFD08560F0E2}" name="Column16196"/>
    <tableColumn id="16216" xr3:uid="{9EF7A91F-1C31-47C0-B2E4-C57FA095C68E}" name="Column16197"/>
    <tableColumn id="16217" xr3:uid="{509FDB3C-F9D9-49B2-AA86-A06FB76838DD}" name="Column16198"/>
    <tableColumn id="16218" xr3:uid="{19EAB639-2CBC-4534-95B2-5C8EF7D77FAD}" name="Column16199"/>
    <tableColumn id="16219" xr3:uid="{46D1400A-AA6C-4782-BABA-0868D2A62FD3}" name="Column16200"/>
    <tableColumn id="16220" xr3:uid="{8D8AA11F-DD0B-45C1-BEC7-3CBDAB14B586}" name="Column16201"/>
    <tableColumn id="16221" xr3:uid="{94B2FDB7-6D77-4828-88B6-8A9E4BAD0695}" name="Column16202"/>
    <tableColumn id="16222" xr3:uid="{B2B52E4E-CDD9-41D4-A280-277EFD48422A}" name="Column16203"/>
    <tableColumn id="16223" xr3:uid="{4F8357E8-051F-4E80-A088-EBA22EC1D396}" name="Column16204"/>
    <tableColumn id="16224" xr3:uid="{B8EAC13F-9391-4840-9B05-C99B0474C635}" name="Column16205"/>
    <tableColumn id="16225" xr3:uid="{BAAF4B12-E856-45FF-B55E-190D3B105002}" name="Column16206"/>
    <tableColumn id="16226" xr3:uid="{8DABCF38-749D-49BC-B960-8D1F1E1CB0A1}" name="Column16207"/>
    <tableColumn id="16227" xr3:uid="{918E5DFB-F724-443E-8529-2E311E6431C2}" name="Column16208"/>
    <tableColumn id="16228" xr3:uid="{55C23CE0-D7F8-47AC-BF06-449FDB2831D3}" name="Column16209"/>
    <tableColumn id="16229" xr3:uid="{C8CAF688-6E1C-482B-A36F-85E497CF6B3F}" name="Column16210"/>
    <tableColumn id="16230" xr3:uid="{10069428-3508-4214-920E-3C3F11F74F00}" name="Column16211"/>
    <tableColumn id="16231" xr3:uid="{3907BD05-FC78-4623-9928-F7C67DD28395}" name="Column16212"/>
    <tableColumn id="16232" xr3:uid="{7DAE4334-6606-4CC5-B7A8-535FBEBCC2EE}" name="Column16213"/>
    <tableColumn id="16233" xr3:uid="{1E013242-2F82-4A0C-A3D9-7E5CD4E0215C}" name="Column16214"/>
    <tableColumn id="16234" xr3:uid="{E967A555-EFAB-4A33-B549-E6BA562CC855}" name="Column16215"/>
    <tableColumn id="16235" xr3:uid="{528C9129-3703-49EF-AC77-CBF9D5AF6E6A}" name="Column16216"/>
    <tableColumn id="16236" xr3:uid="{C3E167A6-2429-4C85-A9C0-99412851215D}" name="Column16217"/>
    <tableColumn id="16237" xr3:uid="{4DBF7C66-D5E5-4927-8F9D-3BF036C5AEC8}" name="Column16218"/>
    <tableColumn id="16238" xr3:uid="{7CBC5141-7DA3-46A6-B15E-AF0499690DA0}" name="Column16219"/>
    <tableColumn id="16239" xr3:uid="{28E44DC2-E5BD-4920-8D95-E4D4CD1FDF81}" name="Column16220"/>
    <tableColumn id="16240" xr3:uid="{9B197542-F14D-4F74-9DD5-CAF711E5AD0B}" name="Column16221"/>
    <tableColumn id="16241" xr3:uid="{8303E1D6-75BB-4C5E-A29C-8F5AA93E293F}" name="Column16222"/>
    <tableColumn id="16242" xr3:uid="{D2432DA1-F84A-4A4B-ACD8-F88F14CA4CE7}" name="Column16223"/>
    <tableColumn id="16243" xr3:uid="{6EB0E54E-D081-4870-8A94-249BF6C37289}" name="Column16224"/>
    <tableColumn id="16244" xr3:uid="{9347C38D-598A-4652-953B-7402790FEF34}" name="Column16225"/>
    <tableColumn id="16245" xr3:uid="{5999C613-8BED-416F-A356-8E6C37595D48}" name="Column16226"/>
    <tableColumn id="16246" xr3:uid="{1194CFC2-D07E-4C87-A500-255464057A56}" name="Column16227"/>
    <tableColumn id="16247" xr3:uid="{36A99381-E2E2-4E82-B34C-ABAA91362AAA}" name="Column16228"/>
    <tableColumn id="16248" xr3:uid="{871CB710-1314-459E-A12E-F06B903E9021}" name="Column16229"/>
    <tableColumn id="16249" xr3:uid="{51F15E72-DB7C-479B-89AA-0AF547DCA2AF}" name="Column16230"/>
    <tableColumn id="16250" xr3:uid="{CC42A389-43AB-4BD6-855D-ECB464B63F58}" name="Column16231"/>
    <tableColumn id="16251" xr3:uid="{CFEE552C-D7C0-44F6-ADEE-60C8357AC0C0}" name="Column16232"/>
    <tableColumn id="16252" xr3:uid="{350FF2B2-D236-474E-97A5-9B80C46BE3C2}" name="Column16233"/>
    <tableColumn id="16253" xr3:uid="{33B37E20-D936-4796-BFEF-B118C2365130}" name="Column16234"/>
    <tableColumn id="16254" xr3:uid="{1B8AEE25-158C-4ED9-ADDB-A46093A3BB0D}" name="Column16235"/>
    <tableColumn id="16255" xr3:uid="{2C80C1AE-90F5-4479-8156-164AA835E95B}" name="Column16236"/>
    <tableColumn id="16256" xr3:uid="{9869B841-BF61-48E7-9B3F-6A31EBE6797E}" name="Column16237"/>
    <tableColumn id="16257" xr3:uid="{E18473D1-F5DC-4627-8EAC-06D5E5703D0F}" name="Column16238"/>
    <tableColumn id="16258" xr3:uid="{427D270F-04CC-439B-9E87-2AEA98B4C5AB}" name="Column16239"/>
    <tableColumn id="16259" xr3:uid="{FB705539-59A5-46F1-A2DC-1A0DC001D44F}" name="Column16240"/>
    <tableColumn id="16260" xr3:uid="{95D3BACA-327F-4BD5-8046-096E18F8F3F4}" name="Column16241"/>
    <tableColumn id="16261" xr3:uid="{F5822972-434D-4216-9447-D358F371B109}" name="Column16242"/>
    <tableColumn id="16262" xr3:uid="{A3DD6E6E-D52A-4053-948C-86E6BEDF5A67}" name="Column16243"/>
    <tableColumn id="16263" xr3:uid="{DE3C7748-B7E7-45D3-98F0-ED12D8450C93}" name="Column16244"/>
    <tableColumn id="16264" xr3:uid="{C52C8276-ED56-4DA8-A359-06E4F74075D1}" name="Column16245"/>
    <tableColumn id="16265" xr3:uid="{B3B45889-619D-42CF-A191-837C9C1CD7E7}" name="Column16246"/>
    <tableColumn id="16266" xr3:uid="{9D7713E5-D262-4D64-AB6B-FE58C50E9C7D}" name="Column16247"/>
    <tableColumn id="16267" xr3:uid="{9279B0E5-4B26-42F0-8C6B-79226F9700C2}" name="Column16248"/>
    <tableColumn id="16268" xr3:uid="{6D11E7D2-44B1-4F6B-BB57-92EE8C0C1851}" name="Column16249"/>
    <tableColumn id="16269" xr3:uid="{90E59889-BF09-4A67-905B-5065F188876C}" name="Column16250"/>
    <tableColumn id="16270" xr3:uid="{EBBE3D7E-5FD0-411C-85AE-E45877810649}" name="Column16251"/>
    <tableColumn id="16271" xr3:uid="{6D3175DA-D325-4E01-94B1-DDAA002DBEAE}" name="Column16252"/>
    <tableColumn id="16272" xr3:uid="{ED60E5F7-6070-49A2-A259-7F2DEA04F605}" name="Column16253"/>
    <tableColumn id="16273" xr3:uid="{CAD0F105-959F-42D0-911E-63F7655B8ED0}" name="Column16254"/>
    <tableColumn id="16274" xr3:uid="{572488A8-C41B-4161-9CB3-9D86AA697CB9}" name="Column16255"/>
    <tableColumn id="16275" xr3:uid="{337E9E4C-851D-4C0F-A7C2-5A8E14CE243A}" name="Column16256"/>
    <tableColumn id="16276" xr3:uid="{19E3141A-BDB3-483A-970C-8BB7BAEB614D}" name="Column16257"/>
    <tableColumn id="16277" xr3:uid="{74418AB7-5C50-4A1D-8992-6C4B75930FEA}" name="Column16258"/>
    <tableColumn id="16278" xr3:uid="{E2DFEEBE-36F8-44DD-9AF7-F28234964B67}" name="Column16259"/>
    <tableColumn id="16279" xr3:uid="{A342336A-F0B8-4DC9-A9C1-1B3CB855EE47}" name="Column16260"/>
    <tableColumn id="16280" xr3:uid="{2529EB6D-CDB2-42CA-BC4A-6D33CD4C9A81}" name="Column16261"/>
    <tableColumn id="16281" xr3:uid="{AAD5D117-6A64-42BB-A8F6-9A1D78D5BEC9}" name="Column16262"/>
    <tableColumn id="16282" xr3:uid="{A53B2CF3-7492-4ACE-93E8-704DA47DAD88}" name="Column16263"/>
    <tableColumn id="16283" xr3:uid="{DBFB650B-8D39-41C0-8ABA-7EE559662D8F}" name="Column16264"/>
    <tableColumn id="16284" xr3:uid="{03683502-D4B8-4FB7-8584-2D8C6D43AC26}" name="Column16265"/>
    <tableColumn id="16285" xr3:uid="{DF0C776E-4251-497D-B57C-778D1FA6F27A}" name="Column16266"/>
    <tableColumn id="16286" xr3:uid="{7EE015BD-A761-48C0-8B3F-2795F9E6D4B6}" name="Column16267"/>
    <tableColumn id="16287" xr3:uid="{635F1565-8DD2-4D28-95CA-733D5B9A2BB5}" name="Column16268"/>
    <tableColumn id="16288" xr3:uid="{AC115B2C-DC5B-4D9E-BB20-F611EC6F12B6}" name="Column16269"/>
    <tableColumn id="16289" xr3:uid="{A0A31142-AF47-49F8-A4A6-3F2182A89190}" name="Column16270"/>
    <tableColumn id="16290" xr3:uid="{90FD2C1C-7B0C-4DD8-A18A-1145BA019E1F}" name="Column16271"/>
    <tableColumn id="16291" xr3:uid="{91FF5803-4E38-43CE-A87B-1D0564DB6FAF}" name="Column16272"/>
    <tableColumn id="16292" xr3:uid="{33545135-76D0-418F-9497-DEE7E9FD72F4}" name="Column16273"/>
    <tableColumn id="16293" xr3:uid="{3C6903AC-8EDC-41D8-9DB8-F131A16609E5}" name="Column16274"/>
    <tableColumn id="16294" xr3:uid="{970F313F-1267-4B71-9F52-83B2B77FE1FE}" name="Column16275"/>
    <tableColumn id="16295" xr3:uid="{2E8627F8-60F4-4533-BCEA-D92CC89AA563}" name="Column16276"/>
    <tableColumn id="16296" xr3:uid="{359826B4-63E1-42A1-A5A1-A469F1348181}" name="Column16277"/>
    <tableColumn id="16297" xr3:uid="{504F42C5-6EE1-4DF4-B6F2-0159F14F51F9}" name="Column16278"/>
    <tableColumn id="16298" xr3:uid="{8770C361-CF66-414C-894E-71C30A1092CF}" name="Column16279"/>
    <tableColumn id="16299" xr3:uid="{A393F03C-7108-43BA-A63C-5363E0AB2A42}" name="Column16280"/>
    <tableColumn id="16300" xr3:uid="{C2E0C24A-818A-48D6-B56F-B89FE19D6769}" name="Column16281"/>
    <tableColumn id="16301" xr3:uid="{6066E9F5-3006-48C0-9CF9-E8548EDD160C}" name="Column16282"/>
    <tableColumn id="16302" xr3:uid="{45BABBE4-5561-415E-AE41-54CFBF1DA0DF}" name="Column16283"/>
    <tableColumn id="16303" xr3:uid="{45477E52-4643-41BC-82A8-4E575B85D682}" name="Column16284"/>
    <tableColumn id="16304" xr3:uid="{2BCE18A5-D655-4BF8-82EE-53C18B4A1E1E}" name="Column16285"/>
    <tableColumn id="16305" xr3:uid="{754337B8-CA0F-423F-893F-EA8834EF194B}" name="Column16286"/>
    <tableColumn id="16306" xr3:uid="{ABC2ECB8-21AF-42AA-843B-B96527754AB7}" name="Column16287"/>
    <tableColumn id="16307" xr3:uid="{272F2F99-5EFB-4796-9B59-9A3A6A955CBE}" name="Column16288"/>
    <tableColumn id="16308" xr3:uid="{91569E0A-8FF5-4786-BBBD-58948B3F1385}" name="Column16289"/>
    <tableColumn id="16309" xr3:uid="{4497D87B-B042-4301-A8B2-2F193054874F}" name="Column16290"/>
    <tableColumn id="16310" xr3:uid="{BEB807D1-1D6B-4892-961F-3B3741B277C3}" name="Column16291"/>
    <tableColumn id="16311" xr3:uid="{29F4F307-B0E2-46CC-BA19-C4264152A492}" name="Column16292"/>
    <tableColumn id="16312" xr3:uid="{3D80A51E-8128-4BA1-9A82-0314E36E7918}" name="Column16293"/>
    <tableColumn id="16313" xr3:uid="{2CFA016E-1913-452E-8BB7-54073BCA87AA}" name="Column16294"/>
    <tableColumn id="16314" xr3:uid="{E28F9801-A1A6-4731-9E23-7E276C97B3E9}" name="Column16295"/>
    <tableColumn id="16315" xr3:uid="{36484AB4-D6B4-4805-B603-DFC7B33172CF}" name="Column16296"/>
    <tableColumn id="16316" xr3:uid="{7CAE222E-381E-430C-82B0-77DD0D6101D1}" name="Column16297"/>
    <tableColumn id="16317" xr3:uid="{BF829193-F7FE-4BE8-8310-145172267F4D}" name="Column16298"/>
    <tableColumn id="16318" xr3:uid="{73DD0698-1C35-4D68-B7F2-C284CE13A343}" name="Column16299"/>
    <tableColumn id="16319" xr3:uid="{77988036-DA6D-4B38-8015-A443E703628B}" name="Column16300"/>
    <tableColumn id="16320" xr3:uid="{507F3FB5-3031-4793-90ED-CC4B8F86682F}" name="Column16301"/>
    <tableColumn id="16321" xr3:uid="{309D0A5E-3BF6-4B25-9F45-14CD8073B279}" name="Column16302"/>
    <tableColumn id="16322" xr3:uid="{0441FE13-7A5C-4713-88A7-4C9EDF1B701F}" name="Column16303"/>
    <tableColumn id="16323" xr3:uid="{14F6E693-8C74-4727-9210-9CA10181EB74}" name="Column16304"/>
    <tableColumn id="16324" xr3:uid="{D2C1EE7C-8A9D-4330-B126-DC3BCC1A8CFE}" name="Column16305"/>
    <tableColumn id="16325" xr3:uid="{29B14371-F3E2-4B5C-A08D-BDFAC59A22C3}" name="Column16306"/>
    <tableColumn id="16326" xr3:uid="{22080DE7-F6CD-4155-87F3-94C7D4B8C4EF}" name="Column16307"/>
    <tableColumn id="16327" xr3:uid="{A942EF95-6C52-4040-A303-E239EBFD3FFD}" name="Column16308"/>
    <tableColumn id="16328" xr3:uid="{D216EA6B-F0AA-46A3-915A-83CFFC559BD5}" name="Column16309"/>
    <tableColumn id="16329" xr3:uid="{A4E831DB-BA6C-4CB2-A255-73C520113FFE}" name="Column16310"/>
    <tableColumn id="16330" xr3:uid="{681471CF-A2C7-4D14-A19B-7977DBE5A4A4}" name="Column16311"/>
    <tableColumn id="16331" xr3:uid="{29C02A0C-39F6-43A0-8ED4-4DE680066B57}" name="Column16312"/>
    <tableColumn id="16332" xr3:uid="{DCDE3253-70BD-41D0-956E-1793D5D2EBF0}" name="Column16313"/>
    <tableColumn id="16333" xr3:uid="{08DD869E-355E-4BC5-A44A-C7CAE1033228}" name="Column16314"/>
    <tableColumn id="16334" xr3:uid="{88018C4A-EEA9-4E11-88E7-4F8FDC2D570A}" name="Column16315"/>
    <tableColumn id="16335" xr3:uid="{8EF274CA-109D-4A3A-B1AB-9239723103BF}" name="Column16316"/>
    <tableColumn id="16336" xr3:uid="{1E048AA3-944B-40E6-ACA5-8A1DA7130991}" name="Column16317"/>
    <tableColumn id="16337" xr3:uid="{4AAF5DF0-10E8-4E07-AA6E-97A525632D2F}" name="Column16318"/>
    <tableColumn id="16338" xr3:uid="{95E8ABCA-1AEC-4905-AA58-091B2B219924}" name="Column16319"/>
    <tableColumn id="16339" xr3:uid="{9C9AD95C-A572-48BA-8DA9-2096E5CFC59D}" name="Column16320"/>
    <tableColumn id="16340" xr3:uid="{7D4B86C2-7705-439E-9FA0-ADEF373AC3F9}" name="Column16321"/>
    <tableColumn id="16341" xr3:uid="{44E0C7DE-9BAE-4F12-A0C9-190B7F0D410C}" name="Column16322"/>
    <tableColumn id="16342" xr3:uid="{AA4499E5-2589-48B5-B03C-86405595C7D7}" name="Column16323"/>
    <tableColumn id="16343" xr3:uid="{CA54FB66-6CD9-4F03-AAD4-08BF1C8D419C}" name="Column16324"/>
    <tableColumn id="16344" xr3:uid="{2EF0669B-7D14-437D-BC56-2BDAA37D64F0}" name="Column16325"/>
    <tableColumn id="16345" xr3:uid="{3E2E5A97-B285-4498-9C30-8FEB71BE5316}" name="Column16326"/>
    <tableColumn id="16346" xr3:uid="{AFA920F9-B277-47A8-A1D2-CCD3867721F9}" name="Column16327"/>
    <tableColumn id="16347" xr3:uid="{3EDEDEA8-9606-4887-90F6-199F81208EC7}" name="Column16328"/>
    <tableColumn id="16348" xr3:uid="{8EC13916-26EE-4649-96A3-4F4AC1B551F6}" name="Column16329"/>
    <tableColumn id="16349" xr3:uid="{AB7F1CF2-5FB7-49DB-B0CD-FF7357A8393C}" name="Column16330"/>
    <tableColumn id="16350" xr3:uid="{8F5C3D61-EF7F-4584-8F17-B751731912C3}" name="Column16331"/>
    <tableColumn id="16351" xr3:uid="{8B7362C2-3DFC-4D4A-B7B7-F30718BAFC53}" name="Column16332"/>
    <tableColumn id="16352" xr3:uid="{4D97DACE-C08A-4490-8F4B-BE9925FA0CA7}" name="Column16333"/>
    <tableColumn id="16353" xr3:uid="{9111E181-11F3-486E-9B49-27F897BCEAC9}" name="Column16334"/>
    <tableColumn id="16354" xr3:uid="{2CB6B7A6-1607-4598-B9BD-FA784D037EFA}" name="Column16335"/>
    <tableColumn id="16355" xr3:uid="{27539324-E524-430A-893A-46D4230160F9}" name="Column16336"/>
    <tableColumn id="16356" xr3:uid="{D57B0BA9-0D83-42A5-9509-4DA0D0750C33}" name="Column16337"/>
    <tableColumn id="16357" xr3:uid="{E05FBA94-0289-4849-B261-83C2DF8017BA}" name="Column16338"/>
    <tableColumn id="16358" xr3:uid="{E9D0B808-C358-4A14-B43D-27E01CD8AFF7}" name="Column16339"/>
    <tableColumn id="16359" xr3:uid="{CF48A957-455B-4276-AFCA-FCD2F108C624}" name="Column16340"/>
    <tableColumn id="16360" xr3:uid="{F2AED7FC-A2DA-4738-88F5-E904AF876113}" name="Column16341"/>
    <tableColumn id="16361" xr3:uid="{F93F4727-BDE8-423B-AEC1-B200AA050086}" name="Column16342"/>
    <tableColumn id="16362" xr3:uid="{CCA29405-3A60-4ED8-8D2E-8CF98B87FD0B}" name="Column16343"/>
    <tableColumn id="16363" xr3:uid="{7E7D518C-6AF6-41B2-8F94-7CF5B31C6B2F}" name="Column16344"/>
    <tableColumn id="16364" xr3:uid="{CFEEE0EA-38FC-49B7-9C47-AA77E6288BB9}" name="Column16345"/>
    <tableColumn id="16365" xr3:uid="{46AC2CCB-605F-4400-8CF2-F22CE4A83C39}" name="Column16346"/>
    <tableColumn id="16366" xr3:uid="{51AD4F19-1BB8-430B-A1D8-C18C84A3ADC0}" name="Column16347"/>
    <tableColumn id="16367" xr3:uid="{F7975C77-6C72-4562-80B5-3B54C68F85BD}" name="Column16348"/>
    <tableColumn id="16368" xr3:uid="{078545E3-FDE9-455C-8C27-B6C0BB0BF217}" name="Column16349"/>
    <tableColumn id="16369" xr3:uid="{F597D2E1-C335-4F70-B601-6DDED7369472}" name="Column16350"/>
    <tableColumn id="16370" xr3:uid="{0867391E-7665-4F6F-8FBF-959423AC38E4}" name="Column16351"/>
    <tableColumn id="16371" xr3:uid="{87BF8B9F-9722-499A-867D-C28F4C5CA19F}" name="Column16352"/>
    <tableColumn id="16372" xr3:uid="{1119996B-8C8A-47E2-8427-1B1E48C8A110}" name="Column16353"/>
    <tableColumn id="16373" xr3:uid="{6760F883-C0A6-4AE2-A55E-B62439190DE7}" name="Column16354"/>
    <tableColumn id="16374" xr3:uid="{56711918-A1D1-483B-86FD-2FD30DD85402}" name="Column16355"/>
    <tableColumn id="16375" xr3:uid="{128710A7-88E2-4474-A14B-818646F1D1C0}" name="Column16356"/>
    <tableColumn id="16376" xr3:uid="{9AD8A172-B033-4787-B1E3-2C9E0FBB24C1}" name="Column16357"/>
    <tableColumn id="16377" xr3:uid="{32B37E5A-45E6-4933-ADD0-C662AD3F6F38}" name="Column16358"/>
    <tableColumn id="16378" xr3:uid="{F58834C7-F2D4-45D8-92DC-41B25CDAD406}" name="Column16359"/>
    <tableColumn id="16379" xr3:uid="{1A229810-CA62-4CC5-9CCC-DFC2C6CB9031}" name="Column16360"/>
    <tableColumn id="16380" xr3:uid="{F436DB38-C1B1-4885-B014-172E634EC209}" name="Column16361"/>
    <tableColumn id="16381" xr3:uid="{1BFE5FCB-1AE7-4FC0-8E8E-CA1D49A18EF2}" name="Column16362"/>
    <tableColumn id="16382" xr3:uid="{344D02AF-5E02-4B60-B365-2A431FDB7EA3}" name="Column16363"/>
    <tableColumn id="16383" xr3:uid="{62D1678E-3EE1-4226-BE73-8CBECAE2F3E8}" name="Column16364"/>
    <tableColumn id="16384" xr3:uid="{B3ECF722-DC14-40D0-8D8A-A47EF3F20854}" name="Column1636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27AD3-9C4D-48DD-81C0-DBA47F669FE9}">
  <dimension ref="A1:K15"/>
  <sheetViews>
    <sheetView tabSelected="1" workbookViewId="0">
      <selection activeCell="N13" sqref="N13"/>
    </sheetView>
  </sheetViews>
  <sheetFormatPr defaultRowHeight="15.75" x14ac:dyDescent="0.5"/>
  <cols>
    <col min="1" max="1" width="16.4375" bestFit="1" customWidth="1"/>
    <col min="2" max="2" width="15.3125" bestFit="1" customWidth="1"/>
    <col min="3" max="3" width="5.5625" bestFit="1" customWidth="1"/>
    <col min="4" max="4" width="3.8125" bestFit="1" customWidth="1"/>
    <col min="5" max="5" width="9.1875" bestFit="1" customWidth="1"/>
    <col min="6" max="6" width="6.8125" bestFit="1" customWidth="1"/>
    <col min="7" max="7" width="10.9375" bestFit="1" customWidth="1"/>
  </cols>
  <sheetData>
    <row r="1" spans="1:11" x14ac:dyDescent="0.5">
      <c r="A1" s="8" t="s">
        <v>6</v>
      </c>
      <c r="B1" t="s">
        <v>18465</v>
      </c>
    </row>
    <row r="3" spans="1:11" x14ac:dyDescent="0.5">
      <c r="A3" s="8" t="s">
        <v>2044</v>
      </c>
      <c r="B3" s="8" t="s">
        <v>2043</v>
      </c>
    </row>
    <row r="4" spans="1:11" x14ac:dyDescent="0.5">
      <c r="A4" s="8" t="s">
        <v>2041</v>
      </c>
      <c r="B4" t="s">
        <v>63</v>
      </c>
      <c r="C4" t="s">
        <v>14</v>
      </c>
      <c r="D4" t="s">
        <v>42</v>
      </c>
      <c r="E4" t="s">
        <v>19</v>
      </c>
      <c r="F4" t="s">
        <v>18464</v>
      </c>
      <c r="G4" t="s">
        <v>2042</v>
      </c>
    </row>
    <row r="5" spans="1:11" x14ac:dyDescent="0.5">
      <c r="A5" s="9" t="s">
        <v>2015</v>
      </c>
      <c r="B5" s="14">
        <v>11</v>
      </c>
      <c r="C5" s="14">
        <v>60</v>
      </c>
      <c r="D5" s="14">
        <v>5</v>
      </c>
      <c r="E5" s="14">
        <v>102</v>
      </c>
      <c r="F5" s="14"/>
      <c r="G5" s="14">
        <v>178</v>
      </c>
      <c r="I5">
        <v>102</v>
      </c>
      <c r="J5">
        <v>178</v>
      </c>
      <c r="K5">
        <f>I5/J5</f>
        <v>0.5730337078651685</v>
      </c>
    </row>
    <row r="6" spans="1:11" x14ac:dyDescent="0.5">
      <c r="A6" s="9" t="s">
        <v>2007</v>
      </c>
      <c r="B6" s="14">
        <v>4</v>
      </c>
      <c r="C6" s="14">
        <v>20</v>
      </c>
      <c r="D6" s="14"/>
      <c r="E6" s="14">
        <v>22</v>
      </c>
      <c r="F6" s="14"/>
      <c r="G6" s="14">
        <v>46</v>
      </c>
      <c r="I6">
        <v>22</v>
      </c>
      <c r="J6">
        <v>46</v>
      </c>
      <c r="K6">
        <f t="shared" ref="K6:K13" si="0">I6/J6</f>
        <v>0.47826086956521741</v>
      </c>
    </row>
    <row r="7" spans="1:11" x14ac:dyDescent="0.5">
      <c r="A7" s="9" t="s">
        <v>2024</v>
      </c>
      <c r="B7" s="14">
        <v>1</v>
      </c>
      <c r="C7" s="14">
        <v>23</v>
      </c>
      <c r="D7" s="14">
        <v>3</v>
      </c>
      <c r="E7" s="14">
        <v>21</v>
      </c>
      <c r="F7" s="14"/>
      <c r="G7" s="14">
        <v>48</v>
      </c>
      <c r="I7">
        <v>21</v>
      </c>
      <c r="J7">
        <v>48</v>
      </c>
      <c r="K7">
        <f t="shared" si="0"/>
        <v>0.4375</v>
      </c>
    </row>
    <row r="8" spans="1:11" x14ac:dyDescent="0.5">
      <c r="A8" s="9" t="s">
        <v>2038</v>
      </c>
      <c r="B8" s="14"/>
      <c r="C8" s="14"/>
      <c r="D8" s="14"/>
      <c r="E8" s="14">
        <v>4</v>
      </c>
      <c r="F8" s="14"/>
      <c r="G8" s="14">
        <v>4</v>
      </c>
      <c r="I8">
        <v>4</v>
      </c>
      <c r="J8">
        <v>4</v>
      </c>
      <c r="K8">
        <f t="shared" si="0"/>
        <v>1</v>
      </c>
    </row>
    <row r="9" spans="1:11" x14ac:dyDescent="0.5">
      <c r="A9" s="9" t="s">
        <v>2009</v>
      </c>
      <c r="B9" s="14">
        <v>10</v>
      </c>
      <c r="C9" s="14">
        <v>66</v>
      </c>
      <c r="D9" s="14"/>
      <c r="E9" s="14">
        <v>99</v>
      </c>
      <c r="F9" s="14"/>
      <c r="G9" s="14">
        <v>175</v>
      </c>
      <c r="I9">
        <v>99</v>
      </c>
      <c r="J9">
        <v>175</v>
      </c>
      <c r="K9">
        <f t="shared" si="0"/>
        <v>0.56571428571428573</v>
      </c>
    </row>
    <row r="10" spans="1:11" x14ac:dyDescent="0.5">
      <c r="A10" s="9" t="s">
        <v>2028</v>
      </c>
      <c r="B10" s="14">
        <v>4</v>
      </c>
      <c r="C10" s="14">
        <v>11</v>
      </c>
      <c r="D10" s="14">
        <v>1</v>
      </c>
      <c r="E10" s="14">
        <v>26</v>
      </c>
      <c r="F10" s="14"/>
      <c r="G10" s="14">
        <v>42</v>
      </c>
      <c r="I10">
        <v>26</v>
      </c>
      <c r="J10">
        <v>42</v>
      </c>
      <c r="K10">
        <f t="shared" si="0"/>
        <v>0.61904761904761907</v>
      </c>
    </row>
    <row r="11" spans="1:11" x14ac:dyDescent="0.5">
      <c r="A11" s="9" t="s">
        <v>2021</v>
      </c>
      <c r="B11" s="14">
        <v>2</v>
      </c>
      <c r="C11" s="14">
        <v>24</v>
      </c>
      <c r="D11" s="14">
        <v>1</v>
      </c>
      <c r="E11" s="14">
        <v>40</v>
      </c>
      <c r="F11" s="14"/>
      <c r="G11" s="14">
        <v>67</v>
      </c>
      <c r="I11">
        <v>40</v>
      </c>
      <c r="J11">
        <v>67</v>
      </c>
      <c r="K11">
        <f t="shared" si="0"/>
        <v>0.59701492537313428</v>
      </c>
    </row>
    <row r="12" spans="1:11" x14ac:dyDescent="0.5">
      <c r="A12" s="9" t="s">
        <v>2011</v>
      </c>
      <c r="B12" s="14">
        <v>2</v>
      </c>
      <c r="C12" s="14">
        <v>28</v>
      </c>
      <c r="D12" s="14">
        <v>2</v>
      </c>
      <c r="E12" s="14">
        <v>64</v>
      </c>
      <c r="F12" s="14"/>
      <c r="G12" s="14">
        <v>96</v>
      </c>
      <c r="I12">
        <v>64</v>
      </c>
      <c r="J12">
        <v>96</v>
      </c>
      <c r="K12">
        <f t="shared" si="0"/>
        <v>0.66666666666666663</v>
      </c>
    </row>
    <row r="13" spans="1:11" x14ac:dyDescent="0.5">
      <c r="A13" s="9" t="s">
        <v>2013</v>
      </c>
      <c r="B13" s="14">
        <v>23</v>
      </c>
      <c r="C13" s="14">
        <v>132</v>
      </c>
      <c r="D13" s="14">
        <v>2</v>
      </c>
      <c r="E13" s="14">
        <v>187</v>
      </c>
      <c r="F13" s="14"/>
      <c r="G13" s="14">
        <v>344</v>
      </c>
      <c r="I13">
        <v>187</v>
      </c>
      <c r="J13">
        <v>344</v>
      </c>
      <c r="K13">
        <f t="shared" si="0"/>
        <v>0.54360465116279066</v>
      </c>
    </row>
    <row r="14" spans="1:11" x14ac:dyDescent="0.5">
      <c r="A14" s="9" t="s">
        <v>18464</v>
      </c>
      <c r="B14" s="14"/>
      <c r="C14" s="14"/>
      <c r="D14" s="14"/>
      <c r="E14" s="14"/>
      <c r="F14" s="14"/>
      <c r="G14" s="14"/>
    </row>
    <row r="15" spans="1:11" x14ac:dyDescent="0.5">
      <c r="A15" s="9" t="s">
        <v>2042</v>
      </c>
      <c r="B15" s="14">
        <v>57</v>
      </c>
      <c r="C15" s="14">
        <v>364</v>
      </c>
      <c r="D15" s="14">
        <v>14</v>
      </c>
      <c r="E15" s="14">
        <v>565</v>
      </c>
      <c r="F15" s="14"/>
      <c r="G15" s="14">
        <v>1000</v>
      </c>
      <c r="K15">
        <f>565/1000</f>
        <v>0.56499999999999995</v>
      </c>
    </row>
  </sheetData>
  <conditionalFormatting sqref="K5:K13">
    <cfRule type="cellIs" dxfId="0" priority="1" operator="lessThan">
      <formula>$K$15</formula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BDBF1-FCE6-4444-A07D-AB32A3650348}">
  <dimension ref="A1:E18"/>
  <sheetViews>
    <sheetView workbookViewId="0">
      <selection activeCell="B1" sqref="B1"/>
    </sheetView>
  </sheetViews>
  <sheetFormatPr defaultRowHeight="15.75" x14ac:dyDescent="0.5"/>
  <cols>
    <col min="1" max="1" width="16.5625" bestFit="1" customWidth="1"/>
    <col min="2" max="2" width="15.3125" bestFit="1" customWidth="1"/>
    <col min="3" max="3" width="5.5625" bestFit="1" customWidth="1"/>
    <col min="4" max="4" width="9.1875" bestFit="1" customWidth="1"/>
    <col min="5" max="6" width="10.9375" bestFit="1" customWidth="1"/>
  </cols>
  <sheetData>
    <row r="1" spans="1:5" x14ac:dyDescent="0.5">
      <c r="A1" s="8" t="s">
        <v>2006</v>
      </c>
      <c r="B1" t="s" vm="3">
        <v>2045</v>
      </c>
    </row>
    <row r="2" spans="1:5" x14ac:dyDescent="0.5">
      <c r="A2" s="8" t="s">
        <v>2061</v>
      </c>
      <c r="B2" t="s" vm="4">
        <v>2060</v>
      </c>
    </row>
    <row r="4" spans="1:5" x14ac:dyDescent="0.5">
      <c r="A4" s="8" t="s">
        <v>2044</v>
      </c>
      <c r="B4" s="8" t="s">
        <v>2043</v>
      </c>
    </row>
    <row r="5" spans="1:5" x14ac:dyDescent="0.5">
      <c r="A5" s="8" t="s">
        <v>2041</v>
      </c>
      <c r="B5" t="s">
        <v>63</v>
      </c>
      <c r="C5" t="s">
        <v>14</v>
      </c>
      <c r="D5" t="s">
        <v>19</v>
      </c>
      <c r="E5" t="s">
        <v>2042</v>
      </c>
    </row>
    <row r="6" spans="1:5" x14ac:dyDescent="0.5">
      <c r="A6" s="9" t="s">
        <v>2048</v>
      </c>
      <c r="B6">
        <v>2</v>
      </c>
      <c r="C6">
        <v>4</v>
      </c>
      <c r="D6">
        <v>9</v>
      </c>
      <c r="E6">
        <v>15</v>
      </c>
    </row>
    <row r="7" spans="1:5" x14ac:dyDescent="0.5">
      <c r="A7" s="9" t="s">
        <v>2049</v>
      </c>
      <c r="C7">
        <v>2</v>
      </c>
      <c r="D7">
        <v>5</v>
      </c>
      <c r="E7">
        <v>7</v>
      </c>
    </row>
    <row r="8" spans="1:5" x14ac:dyDescent="0.5">
      <c r="A8" s="9" t="s">
        <v>2050</v>
      </c>
      <c r="C8">
        <v>4</v>
      </c>
      <c r="D8">
        <v>7</v>
      </c>
      <c r="E8">
        <v>11</v>
      </c>
    </row>
    <row r="9" spans="1:5" x14ac:dyDescent="0.5">
      <c r="A9" s="9" t="s">
        <v>2051</v>
      </c>
      <c r="C9">
        <v>4</v>
      </c>
      <c r="D9">
        <v>10</v>
      </c>
      <c r="E9">
        <v>14</v>
      </c>
    </row>
    <row r="10" spans="1:5" x14ac:dyDescent="0.5">
      <c r="A10" s="9" t="s">
        <v>2052</v>
      </c>
      <c r="B10">
        <v>1</v>
      </c>
      <c r="C10">
        <v>1</v>
      </c>
      <c r="D10">
        <v>4</v>
      </c>
      <c r="E10">
        <v>6</v>
      </c>
    </row>
    <row r="11" spans="1:5" x14ac:dyDescent="0.5">
      <c r="A11" s="9" t="s">
        <v>2053</v>
      </c>
      <c r="C11">
        <v>4</v>
      </c>
      <c r="D11">
        <v>4</v>
      </c>
      <c r="E11">
        <v>8</v>
      </c>
    </row>
    <row r="12" spans="1:5" x14ac:dyDescent="0.5">
      <c r="A12" s="9" t="s">
        <v>2054</v>
      </c>
      <c r="C12">
        <v>5</v>
      </c>
      <c r="D12">
        <v>4</v>
      </c>
      <c r="E12">
        <v>9</v>
      </c>
    </row>
    <row r="13" spans="1:5" x14ac:dyDescent="0.5">
      <c r="A13" s="9" t="s">
        <v>2055</v>
      </c>
      <c r="C13">
        <v>3</v>
      </c>
      <c r="D13">
        <v>1</v>
      </c>
      <c r="E13">
        <v>4</v>
      </c>
    </row>
    <row r="14" spans="1:5" x14ac:dyDescent="0.5">
      <c r="A14" s="9" t="s">
        <v>2056</v>
      </c>
      <c r="C14">
        <v>1</v>
      </c>
      <c r="D14">
        <v>4</v>
      </c>
      <c r="E14">
        <v>5</v>
      </c>
    </row>
    <row r="15" spans="1:5" x14ac:dyDescent="0.5">
      <c r="A15" s="9" t="s">
        <v>2057</v>
      </c>
      <c r="B15">
        <v>1</v>
      </c>
      <c r="C15">
        <v>2</v>
      </c>
      <c r="D15">
        <v>8</v>
      </c>
      <c r="E15">
        <v>11</v>
      </c>
    </row>
    <row r="16" spans="1:5" x14ac:dyDescent="0.5">
      <c r="A16" s="9" t="s">
        <v>2058</v>
      </c>
      <c r="C16">
        <v>1</v>
      </c>
      <c r="D16">
        <v>6</v>
      </c>
      <c r="E16">
        <v>7</v>
      </c>
    </row>
    <row r="17" spans="1:5" x14ac:dyDescent="0.5">
      <c r="A17" s="9" t="s">
        <v>2059</v>
      </c>
      <c r="C17">
        <v>5</v>
      </c>
      <c r="D17">
        <v>5</v>
      </c>
      <c r="E17">
        <v>10</v>
      </c>
    </row>
    <row r="18" spans="1:5" x14ac:dyDescent="0.5">
      <c r="A18" s="9" t="s">
        <v>2042</v>
      </c>
      <c r="B18">
        <v>4</v>
      </c>
      <c r="C18">
        <v>36</v>
      </c>
      <c r="D18">
        <v>67</v>
      </c>
      <c r="E18">
        <v>107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4D7B8-40DE-44B8-9D1A-F41FD4418BF4}">
  <dimension ref="A1:F30"/>
  <sheetViews>
    <sheetView workbookViewId="0">
      <selection activeCell="I20" sqref="I20"/>
    </sheetView>
  </sheetViews>
  <sheetFormatPr defaultRowHeight="15.75" x14ac:dyDescent="0.5"/>
  <cols>
    <col min="1" max="1" width="16.625" bestFit="1" customWidth="1"/>
    <col min="2" max="2" width="15.3125" bestFit="1" customWidth="1"/>
    <col min="3" max="3" width="5.5625" bestFit="1" customWidth="1"/>
    <col min="4" max="4" width="3.8125" bestFit="1" customWidth="1"/>
    <col min="5" max="5" width="9.1875" bestFit="1" customWidth="1"/>
    <col min="6" max="6" width="10.9375" bestFit="1" customWidth="1"/>
  </cols>
  <sheetData>
    <row r="1" spans="1:6" x14ac:dyDescent="0.5">
      <c r="A1" s="8" t="s">
        <v>6</v>
      </c>
      <c r="B1" t="s" vm="1">
        <v>2045</v>
      </c>
    </row>
    <row r="2" spans="1:6" x14ac:dyDescent="0.5">
      <c r="A2" s="8" t="s">
        <v>2006</v>
      </c>
      <c r="B2" t="s" vm="2">
        <v>2045</v>
      </c>
    </row>
    <row r="4" spans="1:6" x14ac:dyDescent="0.5">
      <c r="A4" s="8" t="s">
        <v>2044</v>
      </c>
      <c r="B4" s="8" t="s">
        <v>2043</v>
      </c>
    </row>
    <row r="5" spans="1:6" x14ac:dyDescent="0.5">
      <c r="A5" s="8" t="s">
        <v>2041</v>
      </c>
      <c r="B5" t="s">
        <v>63</v>
      </c>
      <c r="C5" t="s">
        <v>14</v>
      </c>
      <c r="D5" t="s">
        <v>42</v>
      </c>
      <c r="E5" t="s">
        <v>19</v>
      </c>
      <c r="F5" t="s">
        <v>2042</v>
      </c>
    </row>
    <row r="6" spans="1:6" x14ac:dyDescent="0.5">
      <c r="A6" s="9" t="s">
        <v>2023</v>
      </c>
      <c r="B6" s="14">
        <v>1</v>
      </c>
      <c r="C6" s="14">
        <v>10</v>
      </c>
      <c r="D6" s="14">
        <v>2</v>
      </c>
      <c r="E6" s="14">
        <v>21</v>
      </c>
      <c r="F6" s="14">
        <v>34</v>
      </c>
    </row>
    <row r="7" spans="1:6" x14ac:dyDescent="0.5">
      <c r="A7" s="9" t="s">
        <v>2039</v>
      </c>
      <c r="B7" s="14"/>
      <c r="C7" s="14"/>
      <c r="D7" s="14"/>
      <c r="E7" s="14">
        <v>4</v>
      </c>
      <c r="F7" s="14">
        <v>4</v>
      </c>
    </row>
    <row r="8" spans="1:6" x14ac:dyDescent="0.5">
      <c r="A8" s="9" t="s">
        <v>2016</v>
      </c>
      <c r="B8" s="14">
        <v>4</v>
      </c>
      <c r="C8" s="14">
        <v>21</v>
      </c>
      <c r="D8" s="14">
        <v>1</v>
      </c>
      <c r="E8" s="14">
        <v>34</v>
      </c>
      <c r="F8" s="14">
        <v>60</v>
      </c>
    </row>
    <row r="9" spans="1:6" x14ac:dyDescent="0.5">
      <c r="A9" s="9" t="s">
        <v>2018</v>
      </c>
      <c r="B9" s="14">
        <v>2</v>
      </c>
      <c r="C9" s="14">
        <v>12</v>
      </c>
      <c r="D9" s="14">
        <v>1</v>
      </c>
      <c r="E9" s="14">
        <v>22</v>
      </c>
      <c r="F9" s="14">
        <v>37</v>
      </c>
    </row>
    <row r="10" spans="1:6" x14ac:dyDescent="0.5">
      <c r="A10" s="9" t="s">
        <v>2017</v>
      </c>
      <c r="B10" s="14"/>
      <c r="C10" s="14">
        <v>8</v>
      </c>
      <c r="D10" s="14"/>
      <c r="E10" s="14">
        <v>10</v>
      </c>
      <c r="F10" s="14">
        <v>18</v>
      </c>
    </row>
    <row r="11" spans="1:6" x14ac:dyDescent="0.5">
      <c r="A11" s="9" t="s">
        <v>2027</v>
      </c>
      <c r="B11" s="14">
        <v>1</v>
      </c>
      <c r="C11" s="14">
        <v>7</v>
      </c>
      <c r="D11" s="14"/>
      <c r="E11" s="14">
        <v>9</v>
      </c>
      <c r="F11" s="14">
        <v>17</v>
      </c>
    </row>
    <row r="12" spans="1:6" x14ac:dyDescent="0.5">
      <c r="A12" s="9" t="s">
        <v>2008</v>
      </c>
      <c r="B12" s="14">
        <v>4</v>
      </c>
      <c r="C12" s="14">
        <v>20</v>
      </c>
      <c r="D12" s="14"/>
      <c r="E12" s="14">
        <v>22</v>
      </c>
      <c r="F12" s="14">
        <v>46</v>
      </c>
    </row>
    <row r="13" spans="1:6" x14ac:dyDescent="0.5">
      <c r="A13" s="9" t="s">
        <v>2019</v>
      </c>
      <c r="B13" s="14">
        <v>3</v>
      </c>
      <c r="C13" s="14">
        <v>19</v>
      </c>
      <c r="D13" s="14"/>
      <c r="E13" s="14">
        <v>23</v>
      </c>
      <c r="F13" s="14">
        <v>45</v>
      </c>
    </row>
    <row r="14" spans="1:6" x14ac:dyDescent="0.5">
      <c r="A14" s="9" t="s">
        <v>2032</v>
      </c>
      <c r="B14" s="14">
        <v>1</v>
      </c>
      <c r="C14" s="14">
        <v>6</v>
      </c>
      <c r="D14" s="14"/>
      <c r="E14" s="14">
        <v>10</v>
      </c>
      <c r="F14" s="14">
        <v>17</v>
      </c>
    </row>
    <row r="15" spans="1:6" x14ac:dyDescent="0.5">
      <c r="A15" s="9" t="s">
        <v>2031</v>
      </c>
      <c r="B15" s="14"/>
      <c r="C15" s="14">
        <v>3</v>
      </c>
      <c r="D15" s="14"/>
      <c r="E15" s="14">
        <v>4</v>
      </c>
      <c r="F15" s="14">
        <v>7</v>
      </c>
    </row>
    <row r="16" spans="1:6" x14ac:dyDescent="0.5">
      <c r="A16" s="9" t="s">
        <v>2035</v>
      </c>
      <c r="B16" s="14"/>
      <c r="C16" s="14">
        <v>8</v>
      </c>
      <c r="D16" s="14">
        <v>1</v>
      </c>
      <c r="E16" s="14">
        <v>4</v>
      </c>
      <c r="F16" s="14">
        <v>13</v>
      </c>
    </row>
    <row r="17" spans="1:6" x14ac:dyDescent="0.5">
      <c r="A17" s="9" t="s">
        <v>2022</v>
      </c>
      <c r="B17" s="14">
        <v>1</v>
      </c>
      <c r="C17" s="14">
        <v>6</v>
      </c>
      <c r="D17" s="14">
        <v>1</v>
      </c>
      <c r="E17" s="14">
        <v>13</v>
      </c>
      <c r="F17" s="14">
        <v>21</v>
      </c>
    </row>
    <row r="18" spans="1:6" x14ac:dyDescent="0.5">
      <c r="A18" s="9" t="s">
        <v>2029</v>
      </c>
      <c r="B18" s="14">
        <v>4</v>
      </c>
      <c r="C18" s="14">
        <v>11</v>
      </c>
      <c r="D18" s="14">
        <v>1</v>
      </c>
      <c r="E18" s="14">
        <v>26</v>
      </c>
      <c r="F18" s="14">
        <v>42</v>
      </c>
    </row>
    <row r="19" spans="1:6" x14ac:dyDescent="0.5">
      <c r="A19" s="9" t="s">
        <v>2014</v>
      </c>
      <c r="B19" s="14">
        <v>23</v>
      </c>
      <c r="C19" s="14">
        <v>132</v>
      </c>
      <c r="D19" s="14">
        <v>2</v>
      </c>
      <c r="E19" s="14">
        <v>187</v>
      </c>
      <c r="F19" s="14">
        <v>344</v>
      </c>
    </row>
    <row r="20" spans="1:6" x14ac:dyDescent="0.5">
      <c r="A20" s="9" t="s">
        <v>2030</v>
      </c>
      <c r="B20" s="14"/>
      <c r="C20" s="14">
        <v>4</v>
      </c>
      <c r="D20" s="14"/>
      <c r="E20" s="14">
        <v>4</v>
      </c>
      <c r="F20" s="14">
        <v>8</v>
      </c>
    </row>
    <row r="21" spans="1:6" x14ac:dyDescent="0.5">
      <c r="A21" s="9" t="s">
        <v>2010</v>
      </c>
      <c r="B21" s="14">
        <v>6</v>
      </c>
      <c r="C21" s="14">
        <v>30</v>
      </c>
      <c r="D21" s="14"/>
      <c r="E21" s="14">
        <v>49</v>
      </c>
      <c r="F21" s="14">
        <v>85</v>
      </c>
    </row>
    <row r="22" spans="1:6" x14ac:dyDescent="0.5">
      <c r="A22" s="9" t="s">
        <v>2037</v>
      </c>
      <c r="B22" s="14"/>
      <c r="C22" s="14">
        <v>9</v>
      </c>
      <c r="D22" s="14"/>
      <c r="E22" s="14">
        <v>5</v>
      </c>
      <c r="F22" s="14">
        <v>14</v>
      </c>
    </row>
    <row r="23" spans="1:6" x14ac:dyDescent="0.5">
      <c r="A23" s="9" t="s">
        <v>2026</v>
      </c>
      <c r="B23" s="14">
        <v>1</v>
      </c>
      <c r="C23" s="14">
        <v>5</v>
      </c>
      <c r="D23" s="14">
        <v>1</v>
      </c>
      <c r="E23" s="14">
        <v>9</v>
      </c>
      <c r="F23" s="14">
        <v>16</v>
      </c>
    </row>
    <row r="24" spans="1:6" x14ac:dyDescent="0.5">
      <c r="A24" s="9" t="s">
        <v>2034</v>
      </c>
      <c r="B24" s="14">
        <v>3</v>
      </c>
      <c r="C24" s="14">
        <v>3</v>
      </c>
      <c r="D24" s="14"/>
      <c r="E24" s="14">
        <v>11</v>
      </c>
      <c r="F24" s="14">
        <v>17</v>
      </c>
    </row>
    <row r="25" spans="1:6" x14ac:dyDescent="0.5">
      <c r="A25" s="9" t="s">
        <v>2033</v>
      </c>
      <c r="B25" s="14"/>
      <c r="C25" s="14">
        <v>7</v>
      </c>
      <c r="D25" s="14"/>
      <c r="E25" s="14">
        <v>14</v>
      </c>
      <c r="F25" s="14">
        <v>21</v>
      </c>
    </row>
    <row r="26" spans="1:6" x14ac:dyDescent="0.5">
      <c r="A26" s="9" t="s">
        <v>2025</v>
      </c>
      <c r="B26" s="14">
        <v>1</v>
      </c>
      <c r="C26" s="14">
        <v>15</v>
      </c>
      <c r="D26" s="14">
        <v>2</v>
      </c>
      <c r="E26" s="14">
        <v>17</v>
      </c>
      <c r="F26" s="14">
        <v>35</v>
      </c>
    </row>
    <row r="27" spans="1:6" x14ac:dyDescent="0.5">
      <c r="A27" s="9" t="s">
        <v>2020</v>
      </c>
      <c r="B27" s="14"/>
      <c r="C27" s="14">
        <v>16</v>
      </c>
      <c r="D27" s="14">
        <v>1</v>
      </c>
      <c r="E27" s="14">
        <v>28</v>
      </c>
      <c r="F27" s="14">
        <v>45</v>
      </c>
    </row>
    <row r="28" spans="1:6" x14ac:dyDescent="0.5">
      <c r="A28" s="9" t="s">
        <v>2012</v>
      </c>
      <c r="B28" s="14">
        <v>2</v>
      </c>
      <c r="C28" s="14">
        <v>12</v>
      </c>
      <c r="D28" s="14">
        <v>1</v>
      </c>
      <c r="E28" s="14">
        <v>36</v>
      </c>
      <c r="F28" s="14">
        <v>51</v>
      </c>
    </row>
    <row r="29" spans="1:6" x14ac:dyDescent="0.5">
      <c r="A29" s="9" t="s">
        <v>2036</v>
      </c>
      <c r="B29" s="14"/>
      <c r="C29" s="14"/>
      <c r="D29" s="14"/>
      <c r="E29" s="14">
        <v>3</v>
      </c>
      <c r="F29" s="14">
        <v>3</v>
      </c>
    </row>
    <row r="30" spans="1:6" x14ac:dyDescent="0.5">
      <c r="A30" s="9" t="s">
        <v>2042</v>
      </c>
      <c r="B30" s="14">
        <v>57</v>
      </c>
      <c r="C30" s="14">
        <v>364</v>
      </c>
      <c r="D30" s="14">
        <v>14</v>
      </c>
      <c r="E30" s="14">
        <v>565</v>
      </c>
      <c r="F30" s="1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001"/>
  <sheetViews>
    <sheetView topLeftCell="D1" workbookViewId="0">
      <selection activeCell="D1" sqref="A1:XFD1"/>
    </sheetView>
  </sheetViews>
  <sheetFormatPr defaultColWidth="11" defaultRowHeight="15.75" x14ac:dyDescent="0.5"/>
  <cols>
    <col min="1" max="1" width="4.25" customWidth="1"/>
    <col min="2" max="2" width="30.6875" bestFit="1" customWidth="1"/>
    <col min="3" max="3" width="33.5" style="3" customWidth="1"/>
    <col min="6" max="6" width="16.375" customWidth="1"/>
    <col min="8" max="8" width="15.125" customWidth="1"/>
    <col min="9" max="9" width="18.25" customWidth="1"/>
    <col min="12" max="12" width="13.25" customWidth="1"/>
    <col min="13" max="13" width="13.5" customWidth="1"/>
    <col min="14" max="14" width="11.1875" bestFit="1" customWidth="1"/>
    <col min="15" max="15" width="12.375" customWidth="1"/>
    <col min="18" max="18" width="28" bestFit="1" customWidth="1"/>
    <col min="19" max="19" width="13.75" customWidth="1"/>
    <col min="29" max="118" width="11.125" customWidth="1"/>
    <col min="119" max="1018" width="12.125" customWidth="1"/>
    <col min="1019" max="10018" width="13.125" customWidth="1"/>
    <col min="10019" max="16384" width="14.125" customWidth="1"/>
  </cols>
  <sheetData>
    <row r="1" spans="1:16384" s="1" customFormat="1" x14ac:dyDescent="0.5">
      <c r="A1" s="1" t="s">
        <v>2003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2004</v>
      </c>
      <c r="G1" s="1" t="s">
        <v>4</v>
      </c>
      <c r="H1" s="1" t="s">
        <v>5</v>
      </c>
      <c r="I1" s="1" t="s">
        <v>2005</v>
      </c>
      <c r="J1" s="1" t="s">
        <v>6</v>
      </c>
      <c r="K1" s="1" t="s">
        <v>7</v>
      </c>
      <c r="L1" s="1" t="s">
        <v>8</v>
      </c>
      <c r="M1" s="1" t="s">
        <v>2046</v>
      </c>
      <c r="N1" s="1" t="s">
        <v>9</v>
      </c>
      <c r="O1" s="1" t="s">
        <v>2047</v>
      </c>
      <c r="P1" s="1" t="s">
        <v>10</v>
      </c>
      <c r="Q1" s="1" t="s">
        <v>11</v>
      </c>
      <c r="R1" s="6" t="s">
        <v>2006</v>
      </c>
      <c r="S1" s="1" t="s">
        <v>2040</v>
      </c>
      <c r="T1" s="1" t="s">
        <v>2085</v>
      </c>
      <c r="U1" s="1" t="s">
        <v>2086</v>
      </c>
      <c r="V1" s="1" t="s">
        <v>2087</v>
      </c>
      <c r="W1" s="1" t="s">
        <v>2088</v>
      </c>
      <c r="X1" s="1" t="s">
        <v>2089</v>
      </c>
      <c r="Y1" s="1" t="s">
        <v>2090</v>
      </c>
      <c r="Z1" s="1" t="s">
        <v>2091</v>
      </c>
      <c r="AA1" s="1" t="s">
        <v>2092</v>
      </c>
      <c r="AB1" s="1" t="s">
        <v>2093</v>
      </c>
      <c r="AC1" s="1" t="s">
        <v>2094</v>
      </c>
      <c r="AD1" s="1" t="s">
        <v>2095</v>
      </c>
      <c r="AE1" s="1" t="s">
        <v>2096</v>
      </c>
      <c r="AF1" s="1" t="s">
        <v>2097</v>
      </c>
      <c r="AG1" s="1" t="s">
        <v>2098</v>
      </c>
      <c r="AH1" s="1" t="s">
        <v>2099</v>
      </c>
      <c r="AI1" s="1" t="s">
        <v>2100</v>
      </c>
      <c r="AJ1" s="1" t="s">
        <v>2101</v>
      </c>
      <c r="AK1" s="1" t="s">
        <v>2102</v>
      </c>
      <c r="AL1" s="1" t="s">
        <v>2103</v>
      </c>
      <c r="AM1" s="1" t="s">
        <v>2104</v>
      </c>
      <c r="AN1" s="1" t="s">
        <v>2105</v>
      </c>
      <c r="AO1" s="1" t="s">
        <v>2106</v>
      </c>
      <c r="AP1" s="1" t="s">
        <v>2107</v>
      </c>
      <c r="AQ1" s="1" t="s">
        <v>2108</v>
      </c>
      <c r="AR1" s="1" t="s">
        <v>2109</v>
      </c>
      <c r="AS1" s="1" t="s">
        <v>2110</v>
      </c>
      <c r="AT1" s="1" t="s">
        <v>2111</v>
      </c>
      <c r="AU1" s="1" t="s">
        <v>2112</v>
      </c>
      <c r="AV1" s="1" t="s">
        <v>2113</v>
      </c>
      <c r="AW1" s="1" t="s">
        <v>2114</v>
      </c>
      <c r="AX1" s="1" t="s">
        <v>2115</v>
      </c>
      <c r="AY1" s="1" t="s">
        <v>2116</v>
      </c>
      <c r="AZ1" s="1" t="s">
        <v>2117</v>
      </c>
      <c r="BA1" s="1" t="s">
        <v>2118</v>
      </c>
      <c r="BB1" s="1" t="s">
        <v>2119</v>
      </c>
      <c r="BC1" s="1" t="s">
        <v>2120</v>
      </c>
      <c r="BD1" s="1" t="s">
        <v>2121</v>
      </c>
      <c r="BE1" s="1" t="s">
        <v>2122</v>
      </c>
      <c r="BF1" s="1" t="s">
        <v>2123</v>
      </c>
      <c r="BG1" s="1" t="s">
        <v>2124</v>
      </c>
      <c r="BH1" s="1" t="s">
        <v>2125</v>
      </c>
      <c r="BI1" s="1" t="s">
        <v>2126</v>
      </c>
      <c r="BJ1" s="1" t="s">
        <v>2127</v>
      </c>
      <c r="BK1" s="1" t="s">
        <v>2128</v>
      </c>
      <c r="BL1" s="1" t="s">
        <v>2129</v>
      </c>
      <c r="BM1" s="1" t="s">
        <v>2130</v>
      </c>
      <c r="BN1" s="1" t="s">
        <v>2131</v>
      </c>
      <c r="BO1" s="1" t="s">
        <v>2132</v>
      </c>
      <c r="BP1" s="1" t="s">
        <v>2133</v>
      </c>
      <c r="BQ1" s="1" t="s">
        <v>2134</v>
      </c>
      <c r="BR1" s="1" t="s">
        <v>2135</v>
      </c>
      <c r="BS1" s="1" t="s">
        <v>2136</v>
      </c>
      <c r="BT1" s="1" t="s">
        <v>2137</v>
      </c>
      <c r="BU1" s="1" t="s">
        <v>2138</v>
      </c>
      <c r="BV1" s="1" t="s">
        <v>2139</v>
      </c>
      <c r="BW1" s="1" t="s">
        <v>2140</v>
      </c>
      <c r="BX1" s="1" t="s">
        <v>2141</v>
      </c>
      <c r="BY1" s="1" t="s">
        <v>2142</v>
      </c>
      <c r="BZ1" s="1" t="s">
        <v>2143</v>
      </c>
      <c r="CA1" s="1" t="s">
        <v>2144</v>
      </c>
      <c r="CB1" s="1" t="s">
        <v>2145</v>
      </c>
      <c r="CC1" s="1" t="s">
        <v>2146</v>
      </c>
      <c r="CD1" s="1" t="s">
        <v>2147</v>
      </c>
      <c r="CE1" s="1" t="s">
        <v>2148</v>
      </c>
      <c r="CF1" s="1" t="s">
        <v>2149</v>
      </c>
      <c r="CG1" s="1" t="s">
        <v>2150</v>
      </c>
      <c r="CH1" s="1" t="s">
        <v>2151</v>
      </c>
      <c r="CI1" s="1" t="s">
        <v>2152</v>
      </c>
      <c r="CJ1" s="1" t="s">
        <v>2153</v>
      </c>
      <c r="CK1" s="1" t="s">
        <v>2154</v>
      </c>
      <c r="CL1" s="1" t="s">
        <v>2155</v>
      </c>
      <c r="CM1" s="1" t="s">
        <v>2156</v>
      </c>
      <c r="CN1" s="1" t="s">
        <v>2157</v>
      </c>
      <c r="CO1" s="1" t="s">
        <v>2158</v>
      </c>
      <c r="CP1" s="1" t="s">
        <v>2159</v>
      </c>
      <c r="CQ1" s="1" t="s">
        <v>2160</v>
      </c>
      <c r="CR1" s="1" t="s">
        <v>2161</v>
      </c>
      <c r="CS1" s="1" t="s">
        <v>2162</v>
      </c>
      <c r="CT1" s="1" t="s">
        <v>2163</v>
      </c>
      <c r="CU1" s="1" t="s">
        <v>2164</v>
      </c>
      <c r="CV1" s="1" t="s">
        <v>2165</v>
      </c>
      <c r="CW1" s="1" t="s">
        <v>2166</v>
      </c>
      <c r="CX1" s="1" t="s">
        <v>2167</v>
      </c>
      <c r="CY1" s="1" t="s">
        <v>2168</v>
      </c>
      <c r="CZ1" s="1" t="s">
        <v>2169</v>
      </c>
      <c r="DA1" s="1" t="s">
        <v>2170</v>
      </c>
      <c r="DB1" s="1" t="s">
        <v>2171</v>
      </c>
      <c r="DC1" s="1" t="s">
        <v>2172</v>
      </c>
      <c r="DD1" s="1" t="s">
        <v>2173</v>
      </c>
      <c r="DE1" s="1" t="s">
        <v>2174</v>
      </c>
      <c r="DF1" s="1" t="s">
        <v>2175</v>
      </c>
      <c r="DG1" s="1" t="s">
        <v>2176</v>
      </c>
      <c r="DH1" s="1" t="s">
        <v>2177</v>
      </c>
      <c r="DI1" s="1" t="s">
        <v>2178</v>
      </c>
      <c r="DJ1" s="1" t="s">
        <v>2179</v>
      </c>
      <c r="DK1" s="1" t="s">
        <v>2180</v>
      </c>
      <c r="DL1" s="1" t="s">
        <v>2181</v>
      </c>
      <c r="DM1" s="1" t="s">
        <v>2182</v>
      </c>
      <c r="DN1" s="1" t="s">
        <v>2183</v>
      </c>
      <c r="DO1" s="1" t="s">
        <v>2184</v>
      </c>
      <c r="DP1" s="1" t="s">
        <v>2185</v>
      </c>
      <c r="DQ1" s="1" t="s">
        <v>2186</v>
      </c>
      <c r="DR1" s="1" t="s">
        <v>2187</v>
      </c>
      <c r="DS1" s="1" t="s">
        <v>2188</v>
      </c>
      <c r="DT1" s="1" t="s">
        <v>2189</v>
      </c>
      <c r="DU1" s="1" t="s">
        <v>2190</v>
      </c>
      <c r="DV1" s="1" t="s">
        <v>2191</v>
      </c>
      <c r="DW1" s="1" t="s">
        <v>2192</v>
      </c>
      <c r="DX1" s="1" t="s">
        <v>2193</v>
      </c>
      <c r="DY1" s="1" t="s">
        <v>2194</v>
      </c>
      <c r="DZ1" s="1" t="s">
        <v>2195</v>
      </c>
      <c r="EA1" s="1" t="s">
        <v>2196</v>
      </c>
      <c r="EB1" s="1" t="s">
        <v>2197</v>
      </c>
      <c r="EC1" s="1" t="s">
        <v>2198</v>
      </c>
      <c r="ED1" s="1" t="s">
        <v>2199</v>
      </c>
      <c r="EE1" s="1" t="s">
        <v>2200</v>
      </c>
      <c r="EF1" s="1" t="s">
        <v>2201</v>
      </c>
      <c r="EG1" s="1" t="s">
        <v>2202</v>
      </c>
      <c r="EH1" s="1" t="s">
        <v>2203</v>
      </c>
      <c r="EI1" s="1" t="s">
        <v>2204</v>
      </c>
      <c r="EJ1" s="1" t="s">
        <v>2205</v>
      </c>
      <c r="EK1" s="1" t="s">
        <v>2206</v>
      </c>
      <c r="EL1" s="1" t="s">
        <v>2207</v>
      </c>
      <c r="EM1" s="1" t="s">
        <v>2208</v>
      </c>
      <c r="EN1" s="1" t="s">
        <v>2209</v>
      </c>
      <c r="EO1" s="1" t="s">
        <v>2210</v>
      </c>
      <c r="EP1" s="1" t="s">
        <v>2211</v>
      </c>
      <c r="EQ1" s="1" t="s">
        <v>2212</v>
      </c>
      <c r="ER1" s="1" t="s">
        <v>2213</v>
      </c>
      <c r="ES1" s="1" t="s">
        <v>2214</v>
      </c>
      <c r="ET1" s="1" t="s">
        <v>2215</v>
      </c>
      <c r="EU1" s="1" t="s">
        <v>2216</v>
      </c>
      <c r="EV1" s="1" t="s">
        <v>2217</v>
      </c>
      <c r="EW1" s="1" t="s">
        <v>2218</v>
      </c>
      <c r="EX1" s="1" t="s">
        <v>2219</v>
      </c>
      <c r="EY1" s="1" t="s">
        <v>2220</v>
      </c>
      <c r="EZ1" s="1" t="s">
        <v>2221</v>
      </c>
      <c r="FA1" s="1" t="s">
        <v>2222</v>
      </c>
      <c r="FB1" s="1" t="s">
        <v>2223</v>
      </c>
      <c r="FC1" s="1" t="s">
        <v>2224</v>
      </c>
      <c r="FD1" s="1" t="s">
        <v>2225</v>
      </c>
      <c r="FE1" s="1" t="s">
        <v>2226</v>
      </c>
      <c r="FF1" s="1" t="s">
        <v>2227</v>
      </c>
      <c r="FG1" s="1" t="s">
        <v>2228</v>
      </c>
      <c r="FH1" s="1" t="s">
        <v>2229</v>
      </c>
      <c r="FI1" s="1" t="s">
        <v>2230</v>
      </c>
      <c r="FJ1" s="1" t="s">
        <v>2231</v>
      </c>
      <c r="FK1" s="1" t="s">
        <v>2232</v>
      </c>
      <c r="FL1" s="1" t="s">
        <v>2233</v>
      </c>
      <c r="FM1" s="1" t="s">
        <v>2234</v>
      </c>
      <c r="FN1" s="1" t="s">
        <v>2235</v>
      </c>
      <c r="FO1" s="1" t="s">
        <v>2236</v>
      </c>
      <c r="FP1" s="1" t="s">
        <v>2237</v>
      </c>
      <c r="FQ1" s="1" t="s">
        <v>2238</v>
      </c>
      <c r="FR1" s="1" t="s">
        <v>2239</v>
      </c>
      <c r="FS1" s="1" t="s">
        <v>2240</v>
      </c>
      <c r="FT1" s="1" t="s">
        <v>2241</v>
      </c>
      <c r="FU1" s="1" t="s">
        <v>2242</v>
      </c>
      <c r="FV1" s="1" t="s">
        <v>2243</v>
      </c>
      <c r="FW1" s="1" t="s">
        <v>2244</v>
      </c>
      <c r="FX1" s="1" t="s">
        <v>2245</v>
      </c>
      <c r="FY1" s="1" t="s">
        <v>2246</v>
      </c>
      <c r="FZ1" s="1" t="s">
        <v>2247</v>
      </c>
      <c r="GA1" s="1" t="s">
        <v>2248</v>
      </c>
      <c r="GB1" s="1" t="s">
        <v>2249</v>
      </c>
      <c r="GC1" s="1" t="s">
        <v>2250</v>
      </c>
      <c r="GD1" s="1" t="s">
        <v>2251</v>
      </c>
      <c r="GE1" s="1" t="s">
        <v>2252</v>
      </c>
      <c r="GF1" s="1" t="s">
        <v>2253</v>
      </c>
      <c r="GG1" s="1" t="s">
        <v>2254</v>
      </c>
      <c r="GH1" s="1" t="s">
        <v>2255</v>
      </c>
      <c r="GI1" s="1" t="s">
        <v>2256</v>
      </c>
      <c r="GJ1" s="1" t="s">
        <v>2257</v>
      </c>
      <c r="GK1" s="1" t="s">
        <v>2258</v>
      </c>
      <c r="GL1" s="1" t="s">
        <v>2259</v>
      </c>
      <c r="GM1" s="1" t="s">
        <v>2260</v>
      </c>
      <c r="GN1" s="1" t="s">
        <v>2261</v>
      </c>
      <c r="GO1" s="1" t="s">
        <v>2262</v>
      </c>
      <c r="GP1" s="1" t="s">
        <v>2263</v>
      </c>
      <c r="GQ1" s="1" t="s">
        <v>2264</v>
      </c>
      <c r="GR1" s="1" t="s">
        <v>2265</v>
      </c>
      <c r="GS1" s="1" t="s">
        <v>2266</v>
      </c>
      <c r="GT1" s="1" t="s">
        <v>2267</v>
      </c>
      <c r="GU1" s="1" t="s">
        <v>2268</v>
      </c>
      <c r="GV1" s="1" t="s">
        <v>2269</v>
      </c>
      <c r="GW1" s="1" t="s">
        <v>2270</v>
      </c>
      <c r="GX1" s="1" t="s">
        <v>2271</v>
      </c>
      <c r="GY1" s="1" t="s">
        <v>2272</v>
      </c>
      <c r="GZ1" s="1" t="s">
        <v>2273</v>
      </c>
      <c r="HA1" s="1" t="s">
        <v>2274</v>
      </c>
      <c r="HB1" s="1" t="s">
        <v>2275</v>
      </c>
      <c r="HC1" s="1" t="s">
        <v>2276</v>
      </c>
      <c r="HD1" s="1" t="s">
        <v>2277</v>
      </c>
      <c r="HE1" s="1" t="s">
        <v>2278</v>
      </c>
      <c r="HF1" s="1" t="s">
        <v>2279</v>
      </c>
      <c r="HG1" s="1" t="s">
        <v>2280</v>
      </c>
      <c r="HH1" s="1" t="s">
        <v>2281</v>
      </c>
      <c r="HI1" s="1" t="s">
        <v>2282</v>
      </c>
      <c r="HJ1" s="1" t="s">
        <v>2283</v>
      </c>
      <c r="HK1" s="1" t="s">
        <v>2284</v>
      </c>
      <c r="HL1" s="1" t="s">
        <v>2285</v>
      </c>
      <c r="HM1" s="1" t="s">
        <v>2286</v>
      </c>
      <c r="HN1" s="1" t="s">
        <v>2287</v>
      </c>
      <c r="HO1" s="1" t="s">
        <v>2288</v>
      </c>
      <c r="HP1" s="1" t="s">
        <v>2289</v>
      </c>
      <c r="HQ1" s="1" t="s">
        <v>2290</v>
      </c>
      <c r="HR1" s="1" t="s">
        <v>2291</v>
      </c>
      <c r="HS1" s="1" t="s">
        <v>2292</v>
      </c>
      <c r="HT1" s="1" t="s">
        <v>2293</v>
      </c>
      <c r="HU1" s="1" t="s">
        <v>2294</v>
      </c>
      <c r="HV1" s="1" t="s">
        <v>2295</v>
      </c>
      <c r="HW1" s="1" t="s">
        <v>2296</v>
      </c>
      <c r="HX1" s="1" t="s">
        <v>2297</v>
      </c>
      <c r="HY1" s="1" t="s">
        <v>2298</v>
      </c>
      <c r="HZ1" s="1" t="s">
        <v>2299</v>
      </c>
      <c r="IA1" s="1" t="s">
        <v>2300</v>
      </c>
      <c r="IB1" s="1" t="s">
        <v>2301</v>
      </c>
      <c r="IC1" s="1" t="s">
        <v>2302</v>
      </c>
      <c r="ID1" s="1" t="s">
        <v>2303</v>
      </c>
      <c r="IE1" s="1" t="s">
        <v>2304</v>
      </c>
      <c r="IF1" s="1" t="s">
        <v>2305</v>
      </c>
      <c r="IG1" s="1" t="s">
        <v>2306</v>
      </c>
      <c r="IH1" s="1" t="s">
        <v>2307</v>
      </c>
      <c r="II1" s="1" t="s">
        <v>2308</v>
      </c>
      <c r="IJ1" s="1" t="s">
        <v>2309</v>
      </c>
      <c r="IK1" s="1" t="s">
        <v>2310</v>
      </c>
      <c r="IL1" s="1" t="s">
        <v>2311</v>
      </c>
      <c r="IM1" s="1" t="s">
        <v>2312</v>
      </c>
      <c r="IN1" s="1" t="s">
        <v>2313</v>
      </c>
      <c r="IO1" s="1" t="s">
        <v>2314</v>
      </c>
      <c r="IP1" s="1" t="s">
        <v>2315</v>
      </c>
      <c r="IQ1" s="1" t="s">
        <v>2316</v>
      </c>
      <c r="IR1" s="1" t="s">
        <v>2317</v>
      </c>
      <c r="IS1" s="1" t="s">
        <v>2318</v>
      </c>
      <c r="IT1" s="1" t="s">
        <v>2319</v>
      </c>
      <c r="IU1" s="1" t="s">
        <v>2320</v>
      </c>
      <c r="IV1" s="1" t="s">
        <v>2321</v>
      </c>
      <c r="IW1" s="1" t="s">
        <v>2322</v>
      </c>
      <c r="IX1" s="1" t="s">
        <v>2323</v>
      </c>
      <c r="IY1" s="1" t="s">
        <v>2324</v>
      </c>
      <c r="IZ1" s="1" t="s">
        <v>2325</v>
      </c>
      <c r="JA1" s="1" t="s">
        <v>2326</v>
      </c>
      <c r="JB1" s="1" t="s">
        <v>2327</v>
      </c>
      <c r="JC1" s="1" t="s">
        <v>2328</v>
      </c>
      <c r="JD1" s="1" t="s">
        <v>2329</v>
      </c>
      <c r="JE1" s="1" t="s">
        <v>2330</v>
      </c>
      <c r="JF1" s="1" t="s">
        <v>2331</v>
      </c>
      <c r="JG1" s="1" t="s">
        <v>2332</v>
      </c>
      <c r="JH1" s="1" t="s">
        <v>2333</v>
      </c>
      <c r="JI1" s="1" t="s">
        <v>2334</v>
      </c>
      <c r="JJ1" s="1" t="s">
        <v>2335</v>
      </c>
      <c r="JK1" s="1" t="s">
        <v>2336</v>
      </c>
      <c r="JL1" s="1" t="s">
        <v>2337</v>
      </c>
      <c r="JM1" s="1" t="s">
        <v>2338</v>
      </c>
      <c r="JN1" s="1" t="s">
        <v>2339</v>
      </c>
      <c r="JO1" s="1" t="s">
        <v>2340</v>
      </c>
      <c r="JP1" s="1" t="s">
        <v>2341</v>
      </c>
      <c r="JQ1" s="1" t="s">
        <v>2342</v>
      </c>
      <c r="JR1" s="1" t="s">
        <v>2343</v>
      </c>
      <c r="JS1" s="1" t="s">
        <v>2344</v>
      </c>
      <c r="JT1" s="1" t="s">
        <v>2345</v>
      </c>
      <c r="JU1" s="1" t="s">
        <v>2346</v>
      </c>
      <c r="JV1" s="1" t="s">
        <v>2347</v>
      </c>
      <c r="JW1" s="1" t="s">
        <v>2348</v>
      </c>
      <c r="JX1" s="1" t="s">
        <v>2349</v>
      </c>
      <c r="JY1" s="1" t="s">
        <v>2350</v>
      </c>
      <c r="JZ1" s="1" t="s">
        <v>2351</v>
      </c>
      <c r="KA1" s="1" t="s">
        <v>2352</v>
      </c>
      <c r="KB1" s="1" t="s">
        <v>2353</v>
      </c>
      <c r="KC1" s="1" t="s">
        <v>2354</v>
      </c>
      <c r="KD1" s="1" t="s">
        <v>2355</v>
      </c>
      <c r="KE1" s="1" t="s">
        <v>2356</v>
      </c>
      <c r="KF1" s="1" t="s">
        <v>2357</v>
      </c>
      <c r="KG1" s="1" t="s">
        <v>2358</v>
      </c>
      <c r="KH1" s="1" t="s">
        <v>2359</v>
      </c>
      <c r="KI1" s="1" t="s">
        <v>2360</v>
      </c>
      <c r="KJ1" s="1" t="s">
        <v>2361</v>
      </c>
      <c r="KK1" s="1" t="s">
        <v>2362</v>
      </c>
      <c r="KL1" s="1" t="s">
        <v>2363</v>
      </c>
      <c r="KM1" s="1" t="s">
        <v>2364</v>
      </c>
      <c r="KN1" s="1" t="s">
        <v>2365</v>
      </c>
      <c r="KO1" s="1" t="s">
        <v>2366</v>
      </c>
      <c r="KP1" s="1" t="s">
        <v>2367</v>
      </c>
      <c r="KQ1" s="1" t="s">
        <v>2368</v>
      </c>
      <c r="KR1" s="1" t="s">
        <v>2369</v>
      </c>
      <c r="KS1" s="1" t="s">
        <v>2370</v>
      </c>
      <c r="KT1" s="1" t="s">
        <v>2371</v>
      </c>
      <c r="KU1" s="1" t="s">
        <v>2372</v>
      </c>
      <c r="KV1" s="1" t="s">
        <v>2373</v>
      </c>
      <c r="KW1" s="1" t="s">
        <v>2374</v>
      </c>
      <c r="KX1" s="1" t="s">
        <v>2375</v>
      </c>
      <c r="KY1" s="1" t="s">
        <v>2376</v>
      </c>
      <c r="KZ1" s="1" t="s">
        <v>2377</v>
      </c>
      <c r="LA1" s="1" t="s">
        <v>2378</v>
      </c>
      <c r="LB1" s="1" t="s">
        <v>2379</v>
      </c>
      <c r="LC1" s="1" t="s">
        <v>2380</v>
      </c>
      <c r="LD1" s="1" t="s">
        <v>2381</v>
      </c>
      <c r="LE1" s="1" t="s">
        <v>2382</v>
      </c>
      <c r="LF1" s="1" t="s">
        <v>2383</v>
      </c>
      <c r="LG1" s="1" t="s">
        <v>2384</v>
      </c>
      <c r="LH1" s="1" t="s">
        <v>2385</v>
      </c>
      <c r="LI1" s="1" t="s">
        <v>2386</v>
      </c>
      <c r="LJ1" s="1" t="s">
        <v>2387</v>
      </c>
      <c r="LK1" s="1" t="s">
        <v>2388</v>
      </c>
      <c r="LL1" s="1" t="s">
        <v>2389</v>
      </c>
      <c r="LM1" s="1" t="s">
        <v>2390</v>
      </c>
      <c r="LN1" s="1" t="s">
        <v>2391</v>
      </c>
      <c r="LO1" s="1" t="s">
        <v>2392</v>
      </c>
      <c r="LP1" s="1" t="s">
        <v>2393</v>
      </c>
      <c r="LQ1" s="1" t="s">
        <v>2394</v>
      </c>
      <c r="LR1" s="1" t="s">
        <v>2395</v>
      </c>
      <c r="LS1" s="1" t="s">
        <v>2396</v>
      </c>
      <c r="LT1" s="1" t="s">
        <v>2397</v>
      </c>
      <c r="LU1" s="1" t="s">
        <v>2398</v>
      </c>
      <c r="LV1" s="1" t="s">
        <v>2399</v>
      </c>
      <c r="LW1" s="1" t="s">
        <v>2400</v>
      </c>
      <c r="LX1" s="1" t="s">
        <v>2401</v>
      </c>
      <c r="LY1" s="1" t="s">
        <v>2402</v>
      </c>
      <c r="LZ1" s="1" t="s">
        <v>2403</v>
      </c>
      <c r="MA1" s="1" t="s">
        <v>2404</v>
      </c>
      <c r="MB1" s="1" t="s">
        <v>2405</v>
      </c>
      <c r="MC1" s="1" t="s">
        <v>2406</v>
      </c>
      <c r="MD1" s="1" t="s">
        <v>2407</v>
      </c>
      <c r="ME1" s="1" t="s">
        <v>2408</v>
      </c>
      <c r="MF1" s="1" t="s">
        <v>2409</v>
      </c>
      <c r="MG1" s="1" t="s">
        <v>2410</v>
      </c>
      <c r="MH1" s="1" t="s">
        <v>2411</v>
      </c>
      <c r="MI1" s="1" t="s">
        <v>2412</v>
      </c>
      <c r="MJ1" s="1" t="s">
        <v>2413</v>
      </c>
      <c r="MK1" s="1" t="s">
        <v>2414</v>
      </c>
      <c r="ML1" s="1" t="s">
        <v>2415</v>
      </c>
      <c r="MM1" s="1" t="s">
        <v>2416</v>
      </c>
      <c r="MN1" s="1" t="s">
        <v>2417</v>
      </c>
      <c r="MO1" s="1" t="s">
        <v>2418</v>
      </c>
      <c r="MP1" s="1" t="s">
        <v>2419</v>
      </c>
      <c r="MQ1" s="1" t="s">
        <v>2420</v>
      </c>
      <c r="MR1" s="1" t="s">
        <v>2421</v>
      </c>
      <c r="MS1" s="1" t="s">
        <v>2422</v>
      </c>
      <c r="MT1" s="1" t="s">
        <v>2423</v>
      </c>
      <c r="MU1" s="1" t="s">
        <v>2424</v>
      </c>
      <c r="MV1" s="1" t="s">
        <v>2425</v>
      </c>
      <c r="MW1" s="1" t="s">
        <v>2426</v>
      </c>
      <c r="MX1" s="1" t="s">
        <v>2427</v>
      </c>
      <c r="MY1" s="1" t="s">
        <v>2428</v>
      </c>
      <c r="MZ1" s="1" t="s">
        <v>2429</v>
      </c>
      <c r="NA1" s="1" t="s">
        <v>2430</v>
      </c>
      <c r="NB1" s="1" t="s">
        <v>2431</v>
      </c>
      <c r="NC1" s="1" t="s">
        <v>2432</v>
      </c>
      <c r="ND1" s="1" t="s">
        <v>2433</v>
      </c>
      <c r="NE1" s="1" t="s">
        <v>2434</v>
      </c>
      <c r="NF1" s="1" t="s">
        <v>2435</v>
      </c>
      <c r="NG1" s="1" t="s">
        <v>2436</v>
      </c>
      <c r="NH1" s="1" t="s">
        <v>2437</v>
      </c>
      <c r="NI1" s="1" t="s">
        <v>2438</v>
      </c>
      <c r="NJ1" s="1" t="s">
        <v>2439</v>
      </c>
      <c r="NK1" s="1" t="s">
        <v>2440</v>
      </c>
      <c r="NL1" s="1" t="s">
        <v>2441</v>
      </c>
      <c r="NM1" s="1" t="s">
        <v>2442</v>
      </c>
      <c r="NN1" s="1" t="s">
        <v>2443</v>
      </c>
      <c r="NO1" s="1" t="s">
        <v>2444</v>
      </c>
      <c r="NP1" s="1" t="s">
        <v>2445</v>
      </c>
      <c r="NQ1" s="1" t="s">
        <v>2446</v>
      </c>
      <c r="NR1" s="1" t="s">
        <v>2447</v>
      </c>
      <c r="NS1" s="1" t="s">
        <v>2448</v>
      </c>
      <c r="NT1" s="1" t="s">
        <v>2449</v>
      </c>
      <c r="NU1" s="1" t="s">
        <v>2450</v>
      </c>
      <c r="NV1" s="1" t="s">
        <v>2451</v>
      </c>
      <c r="NW1" s="1" t="s">
        <v>2452</v>
      </c>
      <c r="NX1" s="1" t="s">
        <v>2453</v>
      </c>
      <c r="NY1" s="1" t="s">
        <v>2454</v>
      </c>
      <c r="NZ1" s="1" t="s">
        <v>2455</v>
      </c>
      <c r="OA1" s="1" t="s">
        <v>2456</v>
      </c>
      <c r="OB1" s="1" t="s">
        <v>2457</v>
      </c>
      <c r="OC1" s="1" t="s">
        <v>2458</v>
      </c>
      <c r="OD1" s="1" t="s">
        <v>2459</v>
      </c>
      <c r="OE1" s="1" t="s">
        <v>2460</v>
      </c>
      <c r="OF1" s="1" t="s">
        <v>2461</v>
      </c>
      <c r="OG1" s="1" t="s">
        <v>2462</v>
      </c>
      <c r="OH1" s="1" t="s">
        <v>2463</v>
      </c>
      <c r="OI1" s="1" t="s">
        <v>2464</v>
      </c>
      <c r="OJ1" s="1" t="s">
        <v>2465</v>
      </c>
      <c r="OK1" s="1" t="s">
        <v>2466</v>
      </c>
      <c r="OL1" s="1" t="s">
        <v>2467</v>
      </c>
      <c r="OM1" s="1" t="s">
        <v>2468</v>
      </c>
      <c r="ON1" s="1" t="s">
        <v>2469</v>
      </c>
      <c r="OO1" s="1" t="s">
        <v>2470</v>
      </c>
      <c r="OP1" s="1" t="s">
        <v>2471</v>
      </c>
      <c r="OQ1" s="1" t="s">
        <v>2472</v>
      </c>
      <c r="OR1" s="1" t="s">
        <v>2473</v>
      </c>
      <c r="OS1" s="1" t="s">
        <v>2474</v>
      </c>
      <c r="OT1" s="1" t="s">
        <v>2475</v>
      </c>
      <c r="OU1" s="1" t="s">
        <v>2476</v>
      </c>
      <c r="OV1" s="1" t="s">
        <v>2477</v>
      </c>
      <c r="OW1" s="1" t="s">
        <v>2478</v>
      </c>
      <c r="OX1" s="1" t="s">
        <v>2479</v>
      </c>
      <c r="OY1" s="1" t="s">
        <v>2480</v>
      </c>
      <c r="OZ1" s="1" t="s">
        <v>2481</v>
      </c>
      <c r="PA1" s="1" t="s">
        <v>2482</v>
      </c>
      <c r="PB1" s="1" t="s">
        <v>2483</v>
      </c>
      <c r="PC1" s="1" t="s">
        <v>2484</v>
      </c>
      <c r="PD1" s="1" t="s">
        <v>2485</v>
      </c>
      <c r="PE1" s="1" t="s">
        <v>2486</v>
      </c>
      <c r="PF1" s="1" t="s">
        <v>2487</v>
      </c>
      <c r="PG1" s="1" t="s">
        <v>2488</v>
      </c>
      <c r="PH1" s="1" t="s">
        <v>2489</v>
      </c>
      <c r="PI1" s="1" t="s">
        <v>2490</v>
      </c>
      <c r="PJ1" s="1" t="s">
        <v>2491</v>
      </c>
      <c r="PK1" s="1" t="s">
        <v>2492</v>
      </c>
      <c r="PL1" s="1" t="s">
        <v>2493</v>
      </c>
      <c r="PM1" s="1" t="s">
        <v>2494</v>
      </c>
      <c r="PN1" s="1" t="s">
        <v>2495</v>
      </c>
      <c r="PO1" s="1" t="s">
        <v>2496</v>
      </c>
      <c r="PP1" s="1" t="s">
        <v>2497</v>
      </c>
      <c r="PQ1" s="1" t="s">
        <v>2498</v>
      </c>
      <c r="PR1" s="1" t="s">
        <v>2499</v>
      </c>
      <c r="PS1" s="1" t="s">
        <v>2500</v>
      </c>
      <c r="PT1" s="1" t="s">
        <v>2501</v>
      </c>
      <c r="PU1" s="1" t="s">
        <v>2502</v>
      </c>
      <c r="PV1" s="1" t="s">
        <v>2503</v>
      </c>
      <c r="PW1" s="1" t="s">
        <v>2504</v>
      </c>
      <c r="PX1" s="1" t="s">
        <v>2505</v>
      </c>
      <c r="PY1" s="1" t="s">
        <v>2506</v>
      </c>
      <c r="PZ1" s="1" t="s">
        <v>2507</v>
      </c>
      <c r="QA1" s="1" t="s">
        <v>2508</v>
      </c>
      <c r="QB1" s="1" t="s">
        <v>2509</v>
      </c>
      <c r="QC1" s="1" t="s">
        <v>2510</v>
      </c>
      <c r="QD1" s="1" t="s">
        <v>2511</v>
      </c>
      <c r="QE1" s="1" t="s">
        <v>2512</v>
      </c>
      <c r="QF1" s="1" t="s">
        <v>2513</v>
      </c>
      <c r="QG1" s="1" t="s">
        <v>2514</v>
      </c>
      <c r="QH1" s="1" t="s">
        <v>2515</v>
      </c>
      <c r="QI1" s="1" t="s">
        <v>2516</v>
      </c>
      <c r="QJ1" s="1" t="s">
        <v>2517</v>
      </c>
      <c r="QK1" s="1" t="s">
        <v>2518</v>
      </c>
      <c r="QL1" s="1" t="s">
        <v>2519</v>
      </c>
      <c r="QM1" s="1" t="s">
        <v>2520</v>
      </c>
      <c r="QN1" s="1" t="s">
        <v>2521</v>
      </c>
      <c r="QO1" s="1" t="s">
        <v>2522</v>
      </c>
      <c r="QP1" s="1" t="s">
        <v>2523</v>
      </c>
      <c r="QQ1" s="1" t="s">
        <v>2524</v>
      </c>
      <c r="QR1" s="1" t="s">
        <v>2525</v>
      </c>
      <c r="QS1" s="1" t="s">
        <v>2526</v>
      </c>
      <c r="QT1" s="1" t="s">
        <v>2527</v>
      </c>
      <c r="QU1" s="1" t="s">
        <v>2528</v>
      </c>
      <c r="QV1" s="1" t="s">
        <v>2529</v>
      </c>
      <c r="QW1" s="1" t="s">
        <v>2530</v>
      </c>
      <c r="QX1" s="1" t="s">
        <v>2531</v>
      </c>
      <c r="QY1" s="1" t="s">
        <v>2532</v>
      </c>
      <c r="QZ1" s="1" t="s">
        <v>2533</v>
      </c>
      <c r="RA1" s="1" t="s">
        <v>2534</v>
      </c>
      <c r="RB1" s="1" t="s">
        <v>2535</v>
      </c>
      <c r="RC1" s="1" t="s">
        <v>2536</v>
      </c>
      <c r="RD1" s="1" t="s">
        <v>2537</v>
      </c>
      <c r="RE1" s="1" t="s">
        <v>2538</v>
      </c>
      <c r="RF1" s="1" t="s">
        <v>2539</v>
      </c>
      <c r="RG1" s="1" t="s">
        <v>2540</v>
      </c>
      <c r="RH1" s="1" t="s">
        <v>2541</v>
      </c>
      <c r="RI1" s="1" t="s">
        <v>2542</v>
      </c>
      <c r="RJ1" s="1" t="s">
        <v>2543</v>
      </c>
      <c r="RK1" s="1" t="s">
        <v>2544</v>
      </c>
      <c r="RL1" s="1" t="s">
        <v>2545</v>
      </c>
      <c r="RM1" s="1" t="s">
        <v>2546</v>
      </c>
      <c r="RN1" s="1" t="s">
        <v>2547</v>
      </c>
      <c r="RO1" s="1" t="s">
        <v>2548</v>
      </c>
      <c r="RP1" s="1" t="s">
        <v>2549</v>
      </c>
      <c r="RQ1" s="1" t="s">
        <v>2550</v>
      </c>
      <c r="RR1" s="1" t="s">
        <v>2551</v>
      </c>
      <c r="RS1" s="1" t="s">
        <v>2552</v>
      </c>
      <c r="RT1" s="1" t="s">
        <v>2553</v>
      </c>
      <c r="RU1" s="1" t="s">
        <v>2554</v>
      </c>
      <c r="RV1" s="1" t="s">
        <v>2555</v>
      </c>
      <c r="RW1" s="1" t="s">
        <v>2556</v>
      </c>
      <c r="RX1" s="1" t="s">
        <v>2557</v>
      </c>
      <c r="RY1" s="1" t="s">
        <v>2558</v>
      </c>
      <c r="RZ1" s="1" t="s">
        <v>2559</v>
      </c>
      <c r="SA1" s="1" t="s">
        <v>2560</v>
      </c>
      <c r="SB1" s="1" t="s">
        <v>2561</v>
      </c>
      <c r="SC1" s="1" t="s">
        <v>2562</v>
      </c>
      <c r="SD1" s="1" t="s">
        <v>2563</v>
      </c>
      <c r="SE1" s="1" t="s">
        <v>2564</v>
      </c>
      <c r="SF1" s="1" t="s">
        <v>2565</v>
      </c>
      <c r="SG1" s="1" t="s">
        <v>2566</v>
      </c>
      <c r="SH1" s="1" t="s">
        <v>2567</v>
      </c>
      <c r="SI1" s="1" t="s">
        <v>2568</v>
      </c>
      <c r="SJ1" s="1" t="s">
        <v>2569</v>
      </c>
      <c r="SK1" s="1" t="s">
        <v>2570</v>
      </c>
      <c r="SL1" s="1" t="s">
        <v>2571</v>
      </c>
      <c r="SM1" s="1" t="s">
        <v>2572</v>
      </c>
      <c r="SN1" s="1" t="s">
        <v>2573</v>
      </c>
      <c r="SO1" s="1" t="s">
        <v>2574</v>
      </c>
      <c r="SP1" s="1" t="s">
        <v>2575</v>
      </c>
      <c r="SQ1" s="1" t="s">
        <v>2576</v>
      </c>
      <c r="SR1" s="1" t="s">
        <v>2577</v>
      </c>
      <c r="SS1" s="1" t="s">
        <v>2578</v>
      </c>
      <c r="ST1" s="1" t="s">
        <v>2579</v>
      </c>
      <c r="SU1" s="1" t="s">
        <v>2580</v>
      </c>
      <c r="SV1" s="1" t="s">
        <v>2581</v>
      </c>
      <c r="SW1" s="1" t="s">
        <v>2582</v>
      </c>
      <c r="SX1" s="1" t="s">
        <v>2583</v>
      </c>
      <c r="SY1" s="1" t="s">
        <v>2584</v>
      </c>
      <c r="SZ1" s="1" t="s">
        <v>2585</v>
      </c>
      <c r="TA1" s="1" t="s">
        <v>2586</v>
      </c>
      <c r="TB1" s="1" t="s">
        <v>2587</v>
      </c>
      <c r="TC1" s="1" t="s">
        <v>2588</v>
      </c>
      <c r="TD1" s="1" t="s">
        <v>2589</v>
      </c>
      <c r="TE1" s="1" t="s">
        <v>2590</v>
      </c>
      <c r="TF1" s="1" t="s">
        <v>2591</v>
      </c>
      <c r="TG1" s="1" t="s">
        <v>2592</v>
      </c>
      <c r="TH1" s="1" t="s">
        <v>2593</v>
      </c>
      <c r="TI1" s="1" t="s">
        <v>2594</v>
      </c>
      <c r="TJ1" s="1" t="s">
        <v>2595</v>
      </c>
      <c r="TK1" s="1" t="s">
        <v>2596</v>
      </c>
      <c r="TL1" s="1" t="s">
        <v>2597</v>
      </c>
      <c r="TM1" s="1" t="s">
        <v>2598</v>
      </c>
      <c r="TN1" s="1" t="s">
        <v>2599</v>
      </c>
      <c r="TO1" s="1" t="s">
        <v>2600</v>
      </c>
      <c r="TP1" s="1" t="s">
        <v>2601</v>
      </c>
      <c r="TQ1" s="1" t="s">
        <v>2602</v>
      </c>
      <c r="TR1" s="1" t="s">
        <v>2603</v>
      </c>
      <c r="TS1" s="1" t="s">
        <v>2604</v>
      </c>
      <c r="TT1" s="1" t="s">
        <v>2605</v>
      </c>
      <c r="TU1" s="1" t="s">
        <v>2606</v>
      </c>
      <c r="TV1" s="1" t="s">
        <v>2607</v>
      </c>
      <c r="TW1" s="1" t="s">
        <v>2608</v>
      </c>
      <c r="TX1" s="1" t="s">
        <v>2609</v>
      </c>
      <c r="TY1" s="1" t="s">
        <v>2610</v>
      </c>
      <c r="TZ1" s="1" t="s">
        <v>2611</v>
      </c>
      <c r="UA1" s="1" t="s">
        <v>2612</v>
      </c>
      <c r="UB1" s="1" t="s">
        <v>2613</v>
      </c>
      <c r="UC1" s="1" t="s">
        <v>2614</v>
      </c>
      <c r="UD1" s="1" t="s">
        <v>2615</v>
      </c>
      <c r="UE1" s="1" t="s">
        <v>2616</v>
      </c>
      <c r="UF1" s="1" t="s">
        <v>2617</v>
      </c>
      <c r="UG1" s="1" t="s">
        <v>2618</v>
      </c>
      <c r="UH1" s="1" t="s">
        <v>2619</v>
      </c>
      <c r="UI1" s="1" t="s">
        <v>2620</v>
      </c>
      <c r="UJ1" s="1" t="s">
        <v>2621</v>
      </c>
      <c r="UK1" s="1" t="s">
        <v>2622</v>
      </c>
      <c r="UL1" s="1" t="s">
        <v>2623</v>
      </c>
      <c r="UM1" s="1" t="s">
        <v>2624</v>
      </c>
      <c r="UN1" s="1" t="s">
        <v>2625</v>
      </c>
      <c r="UO1" s="1" t="s">
        <v>2626</v>
      </c>
      <c r="UP1" s="1" t="s">
        <v>2627</v>
      </c>
      <c r="UQ1" s="1" t="s">
        <v>2628</v>
      </c>
      <c r="UR1" s="1" t="s">
        <v>2629</v>
      </c>
      <c r="US1" s="1" t="s">
        <v>2630</v>
      </c>
      <c r="UT1" s="1" t="s">
        <v>2631</v>
      </c>
      <c r="UU1" s="1" t="s">
        <v>2632</v>
      </c>
      <c r="UV1" s="1" t="s">
        <v>2633</v>
      </c>
      <c r="UW1" s="1" t="s">
        <v>2634</v>
      </c>
      <c r="UX1" s="1" t="s">
        <v>2635</v>
      </c>
      <c r="UY1" s="1" t="s">
        <v>2636</v>
      </c>
      <c r="UZ1" s="1" t="s">
        <v>2637</v>
      </c>
      <c r="VA1" s="1" t="s">
        <v>2638</v>
      </c>
      <c r="VB1" s="1" t="s">
        <v>2639</v>
      </c>
      <c r="VC1" s="1" t="s">
        <v>2640</v>
      </c>
      <c r="VD1" s="1" t="s">
        <v>2641</v>
      </c>
      <c r="VE1" s="1" t="s">
        <v>2642</v>
      </c>
      <c r="VF1" s="1" t="s">
        <v>2643</v>
      </c>
      <c r="VG1" s="1" t="s">
        <v>2644</v>
      </c>
      <c r="VH1" s="1" t="s">
        <v>2645</v>
      </c>
      <c r="VI1" s="1" t="s">
        <v>2646</v>
      </c>
      <c r="VJ1" s="1" t="s">
        <v>2647</v>
      </c>
      <c r="VK1" s="1" t="s">
        <v>2648</v>
      </c>
      <c r="VL1" s="1" t="s">
        <v>2649</v>
      </c>
      <c r="VM1" s="1" t="s">
        <v>2650</v>
      </c>
      <c r="VN1" s="1" t="s">
        <v>2651</v>
      </c>
      <c r="VO1" s="1" t="s">
        <v>2652</v>
      </c>
      <c r="VP1" s="1" t="s">
        <v>2653</v>
      </c>
      <c r="VQ1" s="1" t="s">
        <v>2654</v>
      </c>
      <c r="VR1" s="1" t="s">
        <v>2655</v>
      </c>
      <c r="VS1" s="1" t="s">
        <v>2656</v>
      </c>
      <c r="VT1" s="1" t="s">
        <v>2657</v>
      </c>
      <c r="VU1" s="1" t="s">
        <v>2658</v>
      </c>
      <c r="VV1" s="1" t="s">
        <v>2659</v>
      </c>
      <c r="VW1" s="1" t="s">
        <v>2660</v>
      </c>
      <c r="VX1" s="1" t="s">
        <v>2661</v>
      </c>
      <c r="VY1" s="1" t="s">
        <v>2662</v>
      </c>
      <c r="VZ1" s="1" t="s">
        <v>2663</v>
      </c>
      <c r="WA1" s="1" t="s">
        <v>2664</v>
      </c>
      <c r="WB1" s="1" t="s">
        <v>2665</v>
      </c>
      <c r="WC1" s="1" t="s">
        <v>2666</v>
      </c>
      <c r="WD1" s="1" t="s">
        <v>2667</v>
      </c>
      <c r="WE1" s="1" t="s">
        <v>2668</v>
      </c>
      <c r="WF1" s="1" t="s">
        <v>2669</v>
      </c>
      <c r="WG1" s="1" t="s">
        <v>2670</v>
      </c>
      <c r="WH1" s="1" t="s">
        <v>2671</v>
      </c>
      <c r="WI1" s="1" t="s">
        <v>2672</v>
      </c>
      <c r="WJ1" s="1" t="s">
        <v>2673</v>
      </c>
      <c r="WK1" s="1" t="s">
        <v>2674</v>
      </c>
      <c r="WL1" s="1" t="s">
        <v>2675</v>
      </c>
      <c r="WM1" s="1" t="s">
        <v>2676</v>
      </c>
      <c r="WN1" s="1" t="s">
        <v>2677</v>
      </c>
      <c r="WO1" s="1" t="s">
        <v>2678</v>
      </c>
      <c r="WP1" s="1" t="s">
        <v>2679</v>
      </c>
      <c r="WQ1" s="1" t="s">
        <v>2680</v>
      </c>
      <c r="WR1" s="1" t="s">
        <v>2681</v>
      </c>
      <c r="WS1" s="1" t="s">
        <v>2682</v>
      </c>
      <c r="WT1" s="1" t="s">
        <v>2683</v>
      </c>
      <c r="WU1" s="1" t="s">
        <v>2684</v>
      </c>
      <c r="WV1" s="1" t="s">
        <v>2685</v>
      </c>
      <c r="WW1" s="1" t="s">
        <v>2686</v>
      </c>
      <c r="WX1" s="1" t="s">
        <v>2687</v>
      </c>
      <c r="WY1" s="1" t="s">
        <v>2688</v>
      </c>
      <c r="WZ1" s="1" t="s">
        <v>2689</v>
      </c>
      <c r="XA1" s="1" t="s">
        <v>2690</v>
      </c>
      <c r="XB1" s="1" t="s">
        <v>2691</v>
      </c>
      <c r="XC1" s="1" t="s">
        <v>2692</v>
      </c>
      <c r="XD1" s="1" t="s">
        <v>2693</v>
      </c>
      <c r="XE1" s="1" t="s">
        <v>2694</v>
      </c>
      <c r="XF1" s="1" t="s">
        <v>2695</v>
      </c>
      <c r="XG1" s="1" t="s">
        <v>2696</v>
      </c>
      <c r="XH1" s="1" t="s">
        <v>2697</v>
      </c>
      <c r="XI1" s="1" t="s">
        <v>2698</v>
      </c>
      <c r="XJ1" s="1" t="s">
        <v>2699</v>
      </c>
      <c r="XK1" s="1" t="s">
        <v>2700</v>
      </c>
      <c r="XL1" s="1" t="s">
        <v>2701</v>
      </c>
      <c r="XM1" s="1" t="s">
        <v>2702</v>
      </c>
      <c r="XN1" s="1" t="s">
        <v>2703</v>
      </c>
      <c r="XO1" s="1" t="s">
        <v>2704</v>
      </c>
      <c r="XP1" s="1" t="s">
        <v>2705</v>
      </c>
      <c r="XQ1" s="1" t="s">
        <v>2706</v>
      </c>
      <c r="XR1" s="1" t="s">
        <v>2707</v>
      </c>
      <c r="XS1" s="1" t="s">
        <v>2708</v>
      </c>
      <c r="XT1" s="1" t="s">
        <v>2709</v>
      </c>
      <c r="XU1" s="1" t="s">
        <v>2710</v>
      </c>
      <c r="XV1" s="1" t="s">
        <v>2711</v>
      </c>
      <c r="XW1" s="1" t="s">
        <v>2712</v>
      </c>
      <c r="XX1" s="1" t="s">
        <v>2713</v>
      </c>
      <c r="XY1" s="1" t="s">
        <v>2714</v>
      </c>
      <c r="XZ1" s="1" t="s">
        <v>2715</v>
      </c>
      <c r="YA1" s="1" t="s">
        <v>2716</v>
      </c>
      <c r="YB1" s="1" t="s">
        <v>2717</v>
      </c>
      <c r="YC1" s="1" t="s">
        <v>2718</v>
      </c>
      <c r="YD1" s="1" t="s">
        <v>2719</v>
      </c>
      <c r="YE1" s="1" t="s">
        <v>2720</v>
      </c>
      <c r="YF1" s="1" t="s">
        <v>2721</v>
      </c>
      <c r="YG1" s="1" t="s">
        <v>2722</v>
      </c>
      <c r="YH1" s="1" t="s">
        <v>2723</v>
      </c>
      <c r="YI1" s="1" t="s">
        <v>2724</v>
      </c>
      <c r="YJ1" s="1" t="s">
        <v>2725</v>
      </c>
      <c r="YK1" s="1" t="s">
        <v>2726</v>
      </c>
      <c r="YL1" s="1" t="s">
        <v>2727</v>
      </c>
      <c r="YM1" s="1" t="s">
        <v>2728</v>
      </c>
      <c r="YN1" s="1" t="s">
        <v>2729</v>
      </c>
      <c r="YO1" s="1" t="s">
        <v>2730</v>
      </c>
      <c r="YP1" s="1" t="s">
        <v>2731</v>
      </c>
      <c r="YQ1" s="1" t="s">
        <v>2732</v>
      </c>
      <c r="YR1" s="1" t="s">
        <v>2733</v>
      </c>
      <c r="YS1" s="1" t="s">
        <v>2734</v>
      </c>
      <c r="YT1" s="1" t="s">
        <v>2735</v>
      </c>
      <c r="YU1" s="1" t="s">
        <v>2736</v>
      </c>
      <c r="YV1" s="1" t="s">
        <v>2737</v>
      </c>
      <c r="YW1" s="1" t="s">
        <v>2738</v>
      </c>
      <c r="YX1" s="1" t="s">
        <v>2739</v>
      </c>
      <c r="YY1" s="1" t="s">
        <v>2740</v>
      </c>
      <c r="YZ1" s="1" t="s">
        <v>2741</v>
      </c>
      <c r="ZA1" s="1" t="s">
        <v>2742</v>
      </c>
      <c r="ZB1" s="1" t="s">
        <v>2743</v>
      </c>
      <c r="ZC1" s="1" t="s">
        <v>2744</v>
      </c>
      <c r="ZD1" s="1" t="s">
        <v>2745</v>
      </c>
      <c r="ZE1" s="1" t="s">
        <v>2746</v>
      </c>
      <c r="ZF1" s="1" t="s">
        <v>2747</v>
      </c>
      <c r="ZG1" s="1" t="s">
        <v>2748</v>
      </c>
      <c r="ZH1" s="1" t="s">
        <v>2749</v>
      </c>
      <c r="ZI1" s="1" t="s">
        <v>2750</v>
      </c>
      <c r="ZJ1" s="1" t="s">
        <v>2751</v>
      </c>
      <c r="ZK1" s="1" t="s">
        <v>2752</v>
      </c>
      <c r="ZL1" s="1" t="s">
        <v>2753</v>
      </c>
      <c r="ZM1" s="1" t="s">
        <v>2754</v>
      </c>
      <c r="ZN1" s="1" t="s">
        <v>2755</v>
      </c>
      <c r="ZO1" s="1" t="s">
        <v>2756</v>
      </c>
      <c r="ZP1" s="1" t="s">
        <v>2757</v>
      </c>
      <c r="ZQ1" s="1" t="s">
        <v>2758</v>
      </c>
      <c r="ZR1" s="1" t="s">
        <v>2759</v>
      </c>
      <c r="ZS1" s="1" t="s">
        <v>2760</v>
      </c>
      <c r="ZT1" s="1" t="s">
        <v>2761</v>
      </c>
      <c r="ZU1" s="1" t="s">
        <v>2762</v>
      </c>
      <c r="ZV1" s="1" t="s">
        <v>2763</v>
      </c>
      <c r="ZW1" s="1" t="s">
        <v>2764</v>
      </c>
      <c r="ZX1" s="1" t="s">
        <v>2765</v>
      </c>
      <c r="ZY1" s="1" t="s">
        <v>2766</v>
      </c>
      <c r="ZZ1" s="1" t="s">
        <v>2767</v>
      </c>
      <c r="AAA1" s="1" t="s">
        <v>2768</v>
      </c>
      <c r="AAB1" s="1" t="s">
        <v>2769</v>
      </c>
      <c r="AAC1" s="1" t="s">
        <v>2770</v>
      </c>
      <c r="AAD1" s="1" t="s">
        <v>2771</v>
      </c>
      <c r="AAE1" s="1" t="s">
        <v>2772</v>
      </c>
      <c r="AAF1" s="1" t="s">
        <v>2773</v>
      </c>
      <c r="AAG1" s="1" t="s">
        <v>2774</v>
      </c>
      <c r="AAH1" s="1" t="s">
        <v>2775</v>
      </c>
      <c r="AAI1" s="1" t="s">
        <v>2776</v>
      </c>
      <c r="AAJ1" s="1" t="s">
        <v>2777</v>
      </c>
      <c r="AAK1" s="1" t="s">
        <v>2778</v>
      </c>
      <c r="AAL1" s="1" t="s">
        <v>2779</v>
      </c>
      <c r="AAM1" s="1" t="s">
        <v>2780</v>
      </c>
      <c r="AAN1" s="1" t="s">
        <v>2781</v>
      </c>
      <c r="AAO1" s="1" t="s">
        <v>2782</v>
      </c>
      <c r="AAP1" s="1" t="s">
        <v>2783</v>
      </c>
      <c r="AAQ1" s="1" t="s">
        <v>2784</v>
      </c>
      <c r="AAR1" s="1" t="s">
        <v>2785</v>
      </c>
      <c r="AAS1" s="1" t="s">
        <v>2786</v>
      </c>
      <c r="AAT1" s="1" t="s">
        <v>2787</v>
      </c>
      <c r="AAU1" s="1" t="s">
        <v>2788</v>
      </c>
      <c r="AAV1" s="1" t="s">
        <v>2789</v>
      </c>
      <c r="AAW1" s="1" t="s">
        <v>2790</v>
      </c>
      <c r="AAX1" s="1" t="s">
        <v>2791</v>
      </c>
      <c r="AAY1" s="1" t="s">
        <v>2792</v>
      </c>
      <c r="AAZ1" s="1" t="s">
        <v>2793</v>
      </c>
      <c r="ABA1" s="1" t="s">
        <v>2794</v>
      </c>
      <c r="ABB1" s="1" t="s">
        <v>2795</v>
      </c>
      <c r="ABC1" s="1" t="s">
        <v>2796</v>
      </c>
      <c r="ABD1" s="1" t="s">
        <v>2797</v>
      </c>
      <c r="ABE1" s="1" t="s">
        <v>2798</v>
      </c>
      <c r="ABF1" s="1" t="s">
        <v>2799</v>
      </c>
      <c r="ABG1" s="1" t="s">
        <v>2800</v>
      </c>
      <c r="ABH1" s="1" t="s">
        <v>2801</v>
      </c>
      <c r="ABI1" s="1" t="s">
        <v>2802</v>
      </c>
      <c r="ABJ1" s="1" t="s">
        <v>2803</v>
      </c>
      <c r="ABK1" s="1" t="s">
        <v>2804</v>
      </c>
      <c r="ABL1" s="1" t="s">
        <v>2805</v>
      </c>
      <c r="ABM1" s="1" t="s">
        <v>2806</v>
      </c>
      <c r="ABN1" s="1" t="s">
        <v>2807</v>
      </c>
      <c r="ABO1" s="1" t="s">
        <v>2808</v>
      </c>
      <c r="ABP1" s="1" t="s">
        <v>2809</v>
      </c>
      <c r="ABQ1" s="1" t="s">
        <v>2810</v>
      </c>
      <c r="ABR1" s="1" t="s">
        <v>2811</v>
      </c>
      <c r="ABS1" s="1" t="s">
        <v>2812</v>
      </c>
      <c r="ABT1" s="1" t="s">
        <v>2813</v>
      </c>
      <c r="ABU1" s="1" t="s">
        <v>2814</v>
      </c>
      <c r="ABV1" s="1" t="s">
        <v>2815</v>
      </c>
      <c r="ABW1" s="1" t="s">
        <v>2816</v>
      </c>
      <c r="ABX1" s="1" t="s">
        <v>2817</v>
      </c>
      <c r="ABY1" s="1" t="s">
        <v>2818</v>
      </c>
      <c r="ABZ1" s="1" t="s">
        <v>2819</v>
      </c>
      <c r="ACA1" s="1" t="s">
        <v>2820</v>
      </c>
      <c r="ACB1" s="1" t="s">
        <v>2821</v>
      </c>
      <c r="ACC1" s="1" t="s">
        <v>2822</v>
      </c>
      <c r="ACD1" s="1" t="s">
        <v>2823</v>
      </c>
      <c r="ACE1" s="1" t="s">
        <v>2824</v>
      </c>
      <c r="ACF1" s="1" t="s">
        <v>2825</v>
      </c>
      <c r="ACG1" s="1" t="s">
        <v>2826</v>
      </c>
      <c r="ACH1" s="1" t="s">
        <v>2827</v>
      </c>
      <c r="ACI1" s="1" t="s">
        <v>2828</v>
      </c>
      <c r="ACJ1" s="1" t="s">
        <v>2829</v>
      </c>
      <c r="ACK1" s="1" t="s">
        <v>2830</v>
      </c>
      <c r="ACL1" s="1" t="s">
        <v>2831</v>
      </c>
      <c r="ACM1" s="1" t="s">
        <v>2832</v>
      </c>
      <c r="ACN1" s="1" t="s">
        <v>2833</v>
      </c>
      <c r="ACO1" s="1" t="s">
        <v>2834</v>
      </c>
      <c r="ACP1" s="1" t="s">
        <v>2835</v>
      </c>
      <c r="ACQ1" s="1" t="s">
        <v>2836</v>
      </c>
      <c r="ACR1" s="1" t="s">
        <v>2837</v>
      </c>
      <c r="ACS1" s="1" t="s">
        <v>2838</v>
      </c>
      <c r="ACT1" s="1" t="s">
        <v>2839</v>
      </c>
      <c r="ACU1" s="1" t="s">
        <v>2840</v>
      </c>
      <c r="ACV1" s="1" t="s">
        <v>2841</v>
      </c>
      <c r="ACW1" s="1" t="s">
        <v>2842</v>
      </c>
      <c r="ACX1" s="1" t="s">
        <v>2843</v>
      </c>
      <c r="ACY1" s="1" t="s">
        <v>2844</v>
      </c>
      <c r="ACZ1" s="1" t="s">
        <v>2845</v>
      </c>
      <c r="ADA1" s="1" t="s">
        <v>2846</v>
      </c>
      <c r="ADB1" s="1" t="s">
        <v>2847</v>
      </c>
      <c r="ADC1" s="1" t="s">
        <v>2848</v>
      </c>
      <c r="ADD1" s="1" t="s">
        <v>2849</v>
      </c>
      <c r="ADE1" s="1" t="s">
        <v>2850</v>
      </c>
      <c r="ADF1" s="1" t="s">
        <v>2851</v>
      </c>
      <c r="ADG1" s="1" t="s">
        <v>2852</v>
      </c>
      <c r="ADH1" s="1" t="s">
        <v>2853</v>
      </c>
      <c r="ADI1" s="1" t="s">
        <v>2854</v>
      </c>
      <c r="ADJ1" s="1" t="s">
        <v>2855</v>
      </c>
      <c r="ADK1" s="1" t="s">
        <v>2856</v>
      </c>
      <c r="ADL1" s="1" t="s">
        <v>2857</v>
      </c>
      <c r="ADM1" s="1" t="s">
        <v>2858</v>
      </c>
      <c r="ADN1" s="1" t="s">
        <v>2859</v>
      </c>
      <c r="ADO1" s="1" t="s">
        <v>2860</v>
      </c>
      <c r="ADP1" s="1" t="s">
        <v>2861</v>
      </c>
      <c r="ADQ1" s="1" t="s">
        <v>2862</v>
      </c>
      <c r="ADR1" s="1" t="s">
        <v>2863</v>
      </c>
      <c r="ADS1" s="1" t="s">
        <v>2864</v>
      </c>
      <c r="ADT1" s="1" t="s">
        <v>2865</v>
      </c>
      <c r="ADU1" s="1" t="s">
        <v>2866</v>
      </c>
      <c r="ADV1" s="1" t="s">
        <v>2867</v>
      </c>
      <c r="ADW1" s="1" t="s">
        <v>2868</v>
      </c>
      <c r="ADX1" s="1" t="s">
        <v>2869</v>
      </c>
      <c r="ADY1" s="1" t="s">
        <v>2870</v>
      </c>
      <c r="ADZ1" s="1" t="s">
        <v>2871</v>
      </c>
      <c r="AEA1" s="1" t="s">
        <v>2872</v>
      </c>
      <c r="AEB1" s="1" t="s">
        <v>2873</v>
      </c>
      <c r="AEC1" s="1" t="s">
        <v>2874</v>
      </c>
      <c r="AED1" s="1" t="s">
        <v>2875</v>
      </c>
      <c r="AEE1" s="1" t="s">
        <v>2876</v>
      </c>
      <c r="AEF1" s="1" t="s">
        <v>2877</v>
      </c>
      <c r="AEG1" s="1" t="s">
        <v>2878</v>
      </c>
      <c r="AEH1" s="1" t="s">
        <v>2879</v>
      </c>
      <c r="AEI1" s="1" t="s">
        <v>2880</v>
      </c>
      <c r="AEJ1" s="1" t="s">
        <v>2881</v>
      </c>
      <c r="AEK1" s="1" t="s">
        <v>2882</v>
      </c>
      <c r="AEL1" s="1" t="s">
        <v>2883</v>
      </c>
      <c r="AEM1" s="1" t="s">
        <v>2884</v>
      </c>
      <c r="AEN1" s="1" t="s">
        <v>2885</v>
      </c>
      <c r="AEO1" s="1" t="s">
        <v>2886</v>
      </c>
      <c r="AEP1" s="1" t="s">
        <v>2887</v>
      </c>
      <c r="AEQ1" s="1" t="s">
        <v>2888</v>
      </c>
      <c r="AER1" s="1" t="s">
        <v>2889</v>
      </c>
      <c r="AES1" s="1" t="s">
        <v>2890</v>
      </c>
      <c r="AET1" s="1" t="s">
        <v>2891</v>
      </c>
      <c r="AEU1" s="1" t="s">
        <v>2892</v>
      </c>
      <c r="AEV1" s="1" t="s">
        <v>2893</v>
      </c>
      <c r="AEW1" s="1" t="s">
        <v>2894</v>
      </c>
      <c r="AEX1" s="1" t="s">
        <v>2895</v>
      </c>
      <c r="AEY1" s="1" t="s">
        <v>2896</v>
      </c>
      <c r="AEZ1" s="1" t="s">
        <v>2897</v>
      </c>
      <c r="AFA1" s="1" t="s">
        <v>2898</v>
      </c>
      <c r="AFB1" s="1" t="s">
        <v>2899</v>
      </c>
      <c r="AFC1" s="1" t="s">
        <v>2900</v>
      </c>
      <c r="AFD1" s="1" t="s">
        <v>2901</v>
      </c>
      <c r="AFE1" s="1" t="s">
        <v>2902</v>
      </c>
      <c r="AFF1" s="1" t="s">
        <v>2903</v>
      </c>
      <c r="AFG1" s="1" t="s">
        <v>2904</v>
      </c>
      <c r="AFH1" s="1" t="s">
        <v>2905</v>
      </c>
      <c r="AFI1" s="1" t="s">
        <v>2906</v>
      </c>
      <c r="AFJ1" s="1" t="s">
        <v>2907</v>
      </c>
      <c r="AFK1" s="1" t="s">
        <v>2908</v>
      </c>
      <c r="AFL1" s="1" t="s">
        <v>2909</v>
      </c>
      <c r="AFM1" s="1" t="s">
        <v>2910</v>
      </c>
      <c r="AFN1" s="1" t="s">
        <v>2911</v>
      </c>
      <c r="AFO1" s="1" t="s">
        <v>2912</v>
      </c>
      <c r="AFP1" s="1" t="s">
        <v>2913</v>
      </c>
      <c r="AFQ1" s="1" t="s">
        <v>2914</v>
      </c>
      <c r="AFR1" s="1" t="s">
        <v>2915</v>
      </c>
      <c r="AFS1" s="1" t="s">
        <v>2916</v>
      </c>
      <c r="AFT1" s="1" t="s">
        <v>2917</v>
      </c>
      <c r="AFU1" s="1" t="s">
        <v>2918</v>
      </c>
      <c r="AFV1" s="1" t="s">
        <v>2919</v>
      </c>
      <c r="AFW1" s="1" t="s">
        <v>2920</v>
      </c>
      <c r="AFX1" s="1" t="s">
        <v>2921</v>
      </c>
      <c r="AFY1" s="1" t="s">
        <v>2922</v>
      </c>
      <c r="AFZ1" s="1" t="s">
        <v>2923</v>
      </c>
      <c r="AGA1" s="1" t="s">
        <v>2924</v>
      </c>
      <c r="AGB1" s="1" t="s">
        <v>2925</v>
      </c>
      <c r="AGC1" s="1" t="s">
        <v>2926</v>
      </c>
      <c r="AGD1" s="1" t="s">
        <v>2927</v>
      </c>
      <c r="AGE1" s="1" t="s">
        <v>2928</v>
      </c>
      <c r="AGF1" s="1" t="s">
        <v>2929</v>
      </c>
      <c r="AGG1" s="1" t="s">
        <v>2930</v>
      </c>
      <c r="AGH1" s="1" t="s">
        <v>2931</v>
      </c>
      <c r="AGI1" s="1" t="s">
        <v>2932</v>
      </c>
      <c r="AGJ1" s="1" t="s">
        <v>2933</v>
      </c>
      <c r="AGK1" s="1" t="s">
        <v>2934</v>
      </c>
      <c r="AGL1" s="1" t="s">
        <v>2935</v>
      </c>
      <c r="AGM1" s="1" t="s">
        <v>2936</v>
      </c>
      <c r="AGN1" s="1" t="s">
        <v>2937</v>
      </c>
      <c r="AGO1" s="1" t="s">
        <v>2938</v>
      </c>
      <c r="AGP1" s="1" t="s">
        <v>2939</v>
      </c>
      <c r="AGQ1" s="1" t="s">
        <v>2940</v>
      </c>
      <c r="AGR1" s="1" t="s">
        <v>2941</v>
      </c>
      <c r="AGS1" s="1" t="s">
        <v>2942</v>
      </c>
      <c r="AGT1" s="1" t="s">
        <v>2943</v>
      </c>
      <c r="AGU1" s="1" t="s">
        <v>2944</v>
      </c>
      <c r="AGV1" s="1" t="s">
        <v>2945</v>
      </c>
      <c r="AGW1" s="1" t="s">
        <v>2946</v>
      </c>
      <c r="AGX1" s="1" t="s">
        <v>2947</v>
      </c>
      <c r="AGY1" s="1" t="s">
        <v>2948</v>
      </c>
      <c r="AGZ1" s="1" t="s">
        <v>2949</v>
      </c>
      <c r="AHA1" s="1" t="s">
        <v>2950</v>
      </c>
      <c r="AHB1" s="1" t="s">
        <v>2951</v>
      </c>
      <c r="AHC1" s="1" t="s">
        <v>2952</v>
      </c>
      <c r="AHD1" s="1" t="s">
        <v>2953</v>
      </c>
      <c r="AHE1" s="1" t="s">
        <v>2954</v>
      </c>
      <c r="AHF1" s="1" t="s">
        <v>2955</v>
      </c>
      <c r="AHG1" s="1" t="s">
        <v>2956</v>
      </c>
      <c r="AHH1" s="1" t="s">
        <v>2957</v>
      </c>
      <c r="AHI1" s="1" t="s">
        <v>2958</v>
      </c>
      <c r="AHJ1" s="1" t="s">
        <v>2959</v>
      </c>
      <c r="AHK1" s="1" t="s">
        <v>2960</v>
      </c>
      <c r="AHL1" s="1" t="s">
        <v>2961</v>
      </c>
      <c r="AHM1" s="1" t="s">
        <v>2962</v>
      </c>
      <c r="AHN1" s="1" t="s">
        <v>2963</v>
      </c>
      <c r="AHO1" s="1" t="s">
        <v>2964</v>
      </c>
      <c r="AHP1" s="1" t="s">
        <v>2965</v>
      </c>
      <c r="AHQ1" s="1" t="s">
        <v>2966</v>
      </c>
      <c r="AHR1" s="1" t="s">
        <v>2967</v>
      </c>
      <c r="AHS1" s="1" t="s">
        <v>2968</v>
      </c>
      <c r="AHT1" s="1" t="s">
        <v>2969</v>
      </c>
      <c r="AHU1" s="1" t="s">
        <v>2970</v>
      </c>
      <c r="AHV1" s="1" t="s">
        <v>2971</v>
      </c>
      <c r="AHW1" s="1" t="s">
        <v>2972</v>
      </c>
      <c r="AHX1" s="1" t="s">
        <v>2973</v>
      </c>
      <c r="AHY1" s="1" t="s">
        <v>2974</v>
      </c>
      <c r="AHZ1" s="1" t="s">
        <v>2975</v>
      </c>
      <c r="AIA1" s="1" t="s">
        <v>2976</v>
      </c>
      <c r="AIB1" s="1" t="s">
        <v>2977</v>
      </c>
      <c r="AIC1" s="1" t="s">
        <v>2978</v>
      </c>
      <c r="AID1" s="1" t="s">
        <v>2979</v>
      </c>
      <c r="AIE1" s="1" t="s">
        <v>2980</v>
      </c>
      <c r="AIF1" s="1" t="s">
        <v>2981</v>
      </c>
      <c r="AIG1" s="1" t="s">
        <v>2982</v>
      </c>
      <c r="AIH1" s="1" t="s">
        <v>2983</v>
      </c>
      <c r="AII1" s="1" t="s">
        <v>2984</v>
      </c>
      <c r="AIJ1" s="1" t="s">
        <v>2985</v>
      </c>
      <c r="AIK1" s="1" t="s">
        <v>2986</v>
      </c>
      <c r="AIL1" s="1" t="s">
        <v>2987</v>
      </c>
      <c r="AIM1" s="1" t="s">
        <v>2988</v>
      </c>
      <c r="AIN1" s="1" t="s">
        <v>2989</v>
      </c>
      <c r="AIO1" s="1" t="s">
        <v>2990</v>
      </c>
      <c r="AIP1" s="1" t="s">
        <v>2991</v>
      </c>
      <c r="AIQ1" s="1" t="s">
        <v>2992</v>
      </c>
      <c r="AIR1" s="1" t="s">
        <v>2993</v>
      </c>
      <c r="AIS1" s="1" t="s">
        <v>2994</v>
      </c>
      <c r="AIT1" s="1" t="s">
        <v>2995</v>
      </c>
      <c r="AIU1" s="1" t="s">
        <v>2996</v>
      </c>
      <c r="AIV1" s="1" t="s">
        <v>2997</v>
      </c>
      <c r="AIW1" s="1" t="s">
        <v>2998</v>
      </c>
      <c r="AIX1" s="1" t="s">
        <v>2999</v>
      </c>
      <c r="AIY1" s="1" t="s">
        <v>3000</v>
      </c>
      <c r="AIZ1" s="1" t="s">
        <v>3001</v>
      </c>
      <c r="AJA1" s="1" t="s">
        <v>3002</v>
      </c>
      <c r="AJB1" s="1" t="s">
        <v>3003</v>
      </c>
      <c r="AJC1" s="1" t="s">
        <v>3004</v>
      </c>
      <c r="AJD1" s="1" t="s">
        <v>3005</v>
      </c>
      <c r="AJE1" s="1" t="s">
        <v>3006</v>
      </c>
      <c r="AJF1" s="1" t="s">
        <v>3007</v>
      </c>
      <c r="AJG1" s="1" t="s">
        <v>3008</v>
      </c>
      <c r="AJH1" s="1" t="s">
        <v>3009</v>
      </c>
      <c r="AJI1" s="1" t="s">
        <v>3010</v>
      </c>
      <c r="AJJ1" s="1" t="s">
        <v>3011</v>
      </c>
      <c r="AJK1" s="1" t="s">
        <v>3012</v>
      </c>
      <c r="AJL1" s="1" t="s">
        <v>3013</v>
      </c>
      <c r="AJM1" s="1" t="s">
        <v>3014</v>
      </c>
      <c r="AJN1" s="1" t="s">
        <v>3015</v>
      </c>
      <c r="AJO1" s="1" t="s">
        <v>3016</v>
      </c>
      <c r="AJP1" s="1" t="s">
        <v>3017</v>
      </c>
      <c r="AJQ1" s="1" t="s">
        <v>3018</v>
      </c>
      <c r="AJR1" s="1" t="s">
        <v>3019</v>
      </c>
      <c r="AJS1" s="1" t="s">
        <v>3020</v>
      </c>
      <c r="AJT1" s="1" t="s">
        <v>3021</v>
      </c>
      <c r="AJU1" s="1" t="s">
        <v>3022</v>
      </c>
      <c r="AJV1" s="1" t="s">
        <v>3023</v>
      </c>
      <c r="AJW1" s="1" t="s">
        <v>3024</v>
      </c>
      <c r="AJX1" s="1" t="s">
        <v>3025</v>
      </c>
      <c r="AJY1" s="1" t="s">
        <v>3026</v>
      </c>
      <c r="AJZ1" s="1" t="s">
        <v>3027</v>
      </c>
      <c r="AKA1" s="1" t="s">
        <v>3028</v>
      </c>
      <c r="AKB1" s="1" t="s">
        <v>3029</v>
      </c>
      <c r="AKC1" s="1" t="s">
        <v>3030</v>
      </c>
      <c r="AKD1" s="1" t="s">
        <v>3031</v>
      </c>
      <c r="AKE1" s="1" t="s">
        <v>3032</v>
      </c>
      <c r="AKF1" s="1" t="s">
        <v>3033</v>
      </c>
      <c r="AKG1" s="1" t="s">
        <v>3034</v>
      </c>
      <c r="AKH1" s="1" t="s">
        <v>3035</v>
      </c>
      <c r="AKI1" s="1" t="s">
        <v>3036</v>
      </c>
      <c r="AKJ1" s="1" t="s">
        <v>3037</v>
      </c>
      <c r="AKK1" s="1" t="s">
        <v>3038</v>
      </c>
      <c r="AKL1" s="1" t="s">
        <v>3039</v>
      </c>
      <c r="AKM1" s="1" t="s">
        <v>3040</v>
      </c>
      <c r="AKN1" s="1" t="s">
        <v>3041</v>
      </c>
      <c r="AKO1" s="1" t="s">
        <v>3042</v>
      </c>
      <c r="AKP1" s="1" t="s">
        <v>3043</v>
      </c>
      <c r="AKQ1" s="1" t="s">
        <v>3044</v>
      </c>
      <c r="AKR1" s="1" t="s">
        <v>3045</v>
      </c>
      <c r="AKS1" s="1" t="s">
        <v>3046</v>
      </c>
      <c r="AKT1" s="1" t="s">
        <v>3047</v>
      </c>
      <c r="AKU1" s="1" t="s">
        <v>3048</v>
      </c>
      <c r="AKV1" s="1" t="s">
        <v>3049</v>
      </c>
      <c r="AKW1" s="1" t="s">
        <v>3050</v>
      </c>
      <c r="AKX1" s="1" t="s">
        <v>3051</v>
      </c>
      <c r="AKY1" s="1" t="s">
        <v>3052</v>
      </c>
      <c r="AKZ1" s="1" t="s">
        <v>3053</v>
      </c>
      <c r="ALA1" s="1" t="s">
        <v>3054</v>
      </c>
      <c r="ALB1" s="1" t="s">
        <v>3055</v>
      </c>
      <c r="ALC1" s="1" t="s">
        <v>3056</v>
      </c>
      <c r="ALD1" s="1" t="s">
        <v>3057</v>
      </c>
      <c r="ALE1" s="1" t="s">
        <v>3058</v>
      </c>
      <c r="ALF1" s="1" t="s">
        <v>3059</v>
      </c>
      <c r="ALG1" s="1" t="s">
        <v>3060</v>
      </c>
      <c r="ALH1" s="1" t="s">
        <v>3061</v>
      </c>
      <c r="ALI1" s="1" t="s">
        <v>3062</v>
      </c>
      <c r="ALJ1" s="1" t="s">
        <v>3063</v>
      </c>
      <c r="ALK1" s="1" t="s">
        <v>3064</v>
      </c>
      <c r="ALL1" s="1" t="s">
        <v>3065</v>
      </c>
      <c r="ALM1" s="1" t="s">
        <v>3066</v>
      </c>
      <c r="ALN1" s="1" t="s">
        <v>3067</v>
      </c>
      <c r="ALO1" s="1" t="s">
        <v>3068</v>
      </c>
      <c r="ALP1" s="1" t="s">
        <v>3069</v>
      </c>
      <c r="ALQ1" s="1" t="s">
        <v>3070</v>
      </c>
      <c r="ALR1" s="1" t="s">
        <v>3071</v>
      </c>
      <c r="ALS1" s="1" t="s">
        <v>3072</v>
      </c>
      <c r="ALT1" s="1" t="s">
        <v>3073</v>
      </c>
      <c r="ALU1" s="1" t="s">
        <v>3074</v>
      </c>
      <c r="ALV1" s="1" t="s">
        <v>3075</v>
      </c>
      <c r="ALW1" s="1" t="s">
        <v>3076</v>
      </c>
      <c r="ALX1" s="1" t="s">
        <v>3077</v>
      </c>
      <c r="ALY1" s="1" t="s">
        <v>3078</v>
      </c>
      <c r="ALZ1" s="1" t="s">
        <v>3079</v>
      </c>
      <c r="AMA1" s="1" t="s">
        <v>3080</v>
      </c>
      <c r="AMB1" s="1" t="s">
        <v>3081</v>
      </c>
      <c r="AMC1" s="1" t="s">
        <v>3082</v>
      </c>
      <c r="AMD1" s="1" t="s">
        <v>3083</v>
      </c>
      <c r="AME1" s="1" t="s">
        <v>3084</v>
      </c>
      <c r="AMF1" s="1" t="s">
        <v>3085</v>
      </c>
      <c r="AMG1" s="1" t="s">
        <v>3086</v>
      </c>
      <c r="AMH1" s="1" t="s">
        <v>3087</v>
      </c>
      <c r="AMI1" s="1" t="s">
        <v>3088</v>
      </c>
      <c r="AMJ1" s="1" t="s">
        <v>3089</v>
      </c>
      <c r="AMK1" s="1" t="s">
        <v>3090</v>
      </c>
      <c r="AML1" s="1" t="s">
        <v>3091</v>
      </c>
      <c r="AMM1" s="1" t="s">
        <v>3092</v>
      </c>
      <c r="AMN1" s="1" t="s">
        <v>3093</v>
      </c>
      <c r="AMO1" s="1" t="s">
        <v>3094</v>
      </c>
      <c r="AMP1" s="1" t="s">
        <v>3095</v>
      </c>
      <c r="AMQ1" s="1" t="s">
        <v>3096</v>
      </c>
      <c r="AMR1" s="1" t="s">
        <v>3097</v>
      </c>
      <c r="AMS1" s="1" t="s">
        <v>3098</v>
      </c>
      <c r="AMT1" s="1" t="s">
        <v>3099</v>
      </c>
      <c r="AMU1" s="1" t="s">
        <v>3100</v>
      </c>
      <c r="AMV1" s="1" t="s">
        <v>3101</v>
      </c>
      <c r="AMW1" s="1" t="s">
        <v>3102</v>
      </c>
      <c r="AMX1" s="1" t="s">
        <v>3103</v>
      </c>
      <c r="AMY1" s="1" t="s">
        <v>3104</v>
      </c>
      <c r="AMZ1" s="1" t="s">
        <v>3105</v>
      </c>
      <c r="ANA1" s="1" t="s">
        <v>3106</v>
      </c>
      <c r="ANB1" s="1" t="s">
        <v>3107</v>
      </c>
      <c r="ANC1" s="1" t="s">
        <v>3108</v>
      </c>
      <c r="AND1" s="1" t="s">
        <v>3109</v>
      </c>
      <c r="ANE1" s="1" t="s">
        <v>3110</v>
      </c>
      <c r="ANF1" s="1" t="s">
        <v>3111</v>
      </c>
      <c r="ANG1" s="1" t="s">
        <v>3112</v>
      </c>
      <c r="ANH1" s="1" t="s">
        <v>3113</v>
      </c>
      <c r="ANI1" s="1" t="s">
        <v>3114</v>
      </c>
      <c r="ANJ1" s="1" t="s">
        <v>3115</v>
      </c>
      <c r="ANK1" s="1" t="s">
        <v>3116</v>
      </c>
      <c r="ANL1" s="1" t="s">
        <v>3117</v>
      </c>
      <c r="ANM1" s="1" t="s">
        <v>3118</v>
      </c>
      <c r="ANN1" s="1" t="s">
        <v>3119</v>
      </c>
      <c r="ANO1" s="1" t="s">
        <v>3120</v>
      </c>
      <c r="ANP1" s="1" t="s">
        <v>3121</v>
      </c>
      <c r="ANQ1" s="1" t="s">
        <v>3122</v>
      </c>
      <c r="ANR1" s="1" t="s">
        <v>3123</v>
      </c>
      <c r="ANS1" s="1" t="s">
        <v>3124</v>
      </c>
      <c r="ANT1" s="1" t="s">
        <v>3125</v>
      </c>
      <c r="ANU1" s="1" t="s">
        <v>3126</v>
      </c>
      <c r="ANV1" s="1" t="s">
        <v>3127</v>
      </c>
      <c r="ANW1" s="1" t="s">
        <v>3128</v>
      </c>
      <c r="ANX1" s="1" t="s">
        <v>3129</v>
      </c>
      <c r="ANY1" s="1" t="s">
        <v>3130</v>
      </c>
      <c r="ANZ1" s="1" t="s">
        <v>3131</v>
      </c>
      <c r="AOA1" s="1" t="s">
        <v>3132</v>
      </c>
      <c r="AOB1" s="1" t="s">
        <v>3133</v>
      </c>
      <c r="AOC1" s="1" t="s">
        <v>3134</v>
      </c>
      <c r="AOD1" s="1" t="s">
        <v>3135</v>
      </c>
      <c r="AOE1" s="1" t="s">
        <v>3136</v>
      </c>
      <c r="AOF1" s="1" t="s">
        <v>3137</v>
      </c>
      <c r="AOG1" s="1" t="s">
        <v>3138</v>
      </c>
      <c r="AOH1" s="1" t="s">
        <v>3139</v>
      </c>
      <c r="AOI1" s="1" t="s">
        <v>3140</v>
      </c>
      <c r="AOJ1" s="1" t="s">
        <v>3141</v>
      </c>
      <c r="AOK1" s="1" t="s">
        <v>3142</v>
      </c>
      <c r="AOL1" s="1" t="s">
        <v>3143</v>
      </c>
      <c r="AOM1" s="1" t="s">
        <v>3144</v>
      </c>
      <c r="AON1" s="1" t="s">
        <v>3145</v>
      </c>
      <c r="AOO1" s="1" t="s">
        <v>3146</v>
      </c>
      <c r="AOP1" s="1" t="s">
        <v>3147</v>
      </c>
      <c r="AOQ1" s="1" t="s">
        <v>3148</v>
      </c>
      <c r="AOR1" s="1" t="s">
        <v>3149</v>
      </c>
      <c r="AOS1" s="1" t="s">
        <v>3150</v>
      </c>
      <c r="AOT1" s="1" t="s">
        <v>3151</v>
      </c>
      <c r="AOU1" s="1" t="s">
        <v>3152</v>
      </c>
      <c r="AOV1" s="1" t="s">
        <v>3153</v>
      </c>
      <c r="AOW1" s="1" t="s">
        <v>3154</v>
      </c>
      <c r="AOX1" s="1" t="s">
        <v>3155</v>
      </c>
      <c r="AOY1" s="1" t="s">
        <v>3156</v>
      </c>
      <c r="AOZ1" s="1" t="s">
        <v>3157</v>
      </c>
      <c r="APA1" s="1" t="s">
        <v>3158</v>
      </c>
      <c r="APB1" s="1" t="s">
        <v>3159</v>
      </c>
      <c r="APC1" s="1" t="s">
        <v>3160</v>
      </c>
      <c r="APD1" s="1" t="s">
        <v>3161</v>
      </c>
      <c r="APE1" s="1" t="s">
        <v>3162</v>
      </c>
      <c r="APF1" s="1" t="s">
        <v>3163</v>
      </c>
      <c r="APG1" s="1" t="s">
        <v>3164</v>
      </c>
      <c r="APH1" s="1" t="s">
        <v>3165</v>
      </c>
      <c r="API1" s="1" t="s">
        <v>3166</v>
      </c>
      <c r="APJ1" s="1" t="s">
        <v>3167</v>
      </c>
      <c r="APK1" s="1" t="s">
        <v>3168</v>
      </c>
      <c r="APL1" s="1" t="s">
        <v>3169</v>
      </c>
      <c r="APM1" s="1" t="s">
        <v>3170</v>
      </c>
      <c r="APN1" s="1" t="s">
        <v>3171</v>
      </c>
      <c r="APO1" s="1" t="s">
        <v>3172</v>
      </c>
      <c r="APP1" s="1" t="s">
        <v>3173</v>
      </c>
      <c r="APQ1" s="1" t="s">
        <v>3174</v>
      </c>
      <c r="APR1" s="1" t="s">
        <v>3175</v>
      </c>
      <c r="APS1" s="1" t="s">
        <v>3176</v>
      </c>
      <c r="APT1" s="1" t="s">
        <v>3177</v>
      </c>
      <c r="APU1" s="1" t="s">
        <v>3178</v>
      </c>
      <c r="APV1" s="1" t="s">
        <v>3179</v>
      </c>
      <c r="APW1" s="1" t="s">
        <v>3180</v>
      </c>
      <c r="APX1" s="1" t="s">
        <v>3181</v>
      </c>
      <c r="APY1" s="1" t="s">
        <v>3182</v>
      </c>
      <c r="APZ1" s="1" t="s">
        <v>3183</v>
      </c>
      <c r="AQA1" s="1" t="s">
        <v>3184</v>
      </c>
      <c r="AQB1" s="1" t="s">
        <v>3185</v>
      </c>
      <c r="AQC1" s="1" t="s">
        <v>3186</v>
      </c>
      <c r="AQD1" s="1" t="s">
        <v>3187</v>
      </c>
      <c r="AQE1" s="1" t="s">
        <v>3188</v>
      </c>
      <c r="AQF1" s="1" t="s">
        <v>3189</v>
      </c>
      <c r="AQG1" s="1" t="s">
        <v>3190</v>
      </c>
      <c r="AQH1" s="1" t="s">
        <v>3191</v>
      </c>
      <c r="AQI1" s="1" t="s">
        <v>3192</v>
      </c>
      <c r="AQJ1" s="1" t="s">
        <v>3193</v>
      </c>
      <c r="AQK1" s="1" t="s">
        <v>3194</v>
      </c>
      <c r="AQL1" s="1" t="s">
        <v>3195</v>
      </c>
      <c r="AQM1" s="1" t="s">
        <v>3196</v>
      </c>
      <c r="AQN1" s="1" t="s">
        <v>3197</v>
      </c>
      <c r="AQO1" s="1" t="s">
        <v>3198</v>
      </c>
      <c r="AQP1" s="1" t="s">
        <v>3199</v>
      </c>
      <c r="AQQ1" s="1" t="s">
        <v>3200</v>
      </c>
      <c r="AQR1" s="1" t="s">
        <v>3201</v>
      </c>
      <c r="AQS1" s="1" t="s">
        <v>3202</v>
      </c>
      <c r="AQT1" s="1" t="s">
        <v>3203</v>
      </c>
      <c r="AQU1" s="1" t="s">
        <v>3204</v>
      </c>
      <c r="AQV1" s="1" t="s">
        <v>3205</v>
      </c>
      <c r="AQW1" s="1" t="s">
        <v>3206</v>
      </c>
      <c r="AQX1" s="1" t="s">
        <v>3207</v>
      </c>
      <c r="AQY1" s="1" t="s">
        <v>3208</v>
      </c>
      <c r="AQZ1" s="1" t="s">
        <v>3209</v>
      </c>
      <c r="ARA1" s="1" t="s">
        <v>3210</v>
      </c>
      <c r="ARB1" s="1" t="s">
        <v>3211</v>
      </c>
      <c r="ARC1" s="1" t="s">
        <v>3212</v>
      </c>
      <c r="ARD1" s="1" t="s">
        <v>3213</v>
      </c>
      <c r="ARE1" s="1" t="s">
        <v>3214</v>
      </c>
      <c r="ARF1" s="1" t="s">
        <v>3215</v>
      </c>
      <c r="ARG1" s="1" t="s">
        <v>3216</v>
      </c>
      <c r="ARH1" s="1" t="s">
        <v>3217</v>
      </c>
      <c r="ARI1" s="1" t="s">
        <v>3218</v>
      </c>
      <c r="ARJ1" s="1" t="s">
        <v>3219</v>
      </c>
      <c r="ARK1" s="1" t="s">
        <v>3220</v>
      </c>
      <c r="ARL1" s="1" t="s">
        <v>3221</v>
      </c>
      <c r="ARM1" s="1" t="s">
        <v>3222</v>
      </c>
      <c r="ARN1" s="1" t="s">
        <v>3223</v>
      </c>
      <c r="ARO1" s="1" t="s">
        <v>3224</v>
      </c>
      <c r="ARP1" s="1" t="s">
        <v>3225</v>
      </c>
      <c r="ARQ1" s="1" t="s">
        <v>3226</v>
      </c>
      <c r="ARR1" s="1" t="s">
        <v>3227</v>
      </c>
      <c r="ARS1" s="1" t="s">
        <v>3228</v>
      </c>
      <c r="ART1" s="1" t="s">
        <v>3229</v>
      </c>
      <c r="ARU1" s="1" t="s">
        <v>3230</v>
      </c>
      <c r="ARV1" s="1" t="s">
        <v>3231</v>
      </c>
      <c r="ARW1" s="1" t="s">
        <v>3232</v>
      </c>
      <c r="ARX1" s="1" t="s">
        <v>3233</v>
      </c>
      <c r="ARY1" s="1" t="s">
        <v>3234</v>
      </c>
      <c r="ARZ1" s="1" t="s">
        <v>3235</v>
      </c>
      <c r="ASA1" s="1" t="s">
        <v>3236</v>
      </c>
      <c r="ASB1" s="1" t="s">
        <v>3237</v>
      </c>
      <c r="ASC1" s="1" t="s">
        <v>3238</v>
      </c>
      <c r="ASD1" s="1" t="s">
        <v>3239</v>
      </c>
      <c r="ASE1" s="1" t="s">
        <v>3240</v>
      </c>
      <c r="ASF1" s="1" t="s">
        <v>3241</v>
      </c>
      <c r="ASG1" s="1" t="s">
        <v>3242</v>
      </c>
      <c r="ASH1" s="1" t="s">
        <v>3243</v>
      </c>
      <c r="ASI1" s="1" t="s">
        <v>3244</v>
      </c>
      <c r="ASJ1" s="1" t="s">
        <v>3245</v>
      </c>
      <c r="ASK1" s="1" t="s">
        <v>3246</v>
      </c>
      <c r="ASL1" s="1" t="s">
        <v>3247</v>
      </c>
      <c r="ASM1" s="1" t="s">
        <v>3248</v>
      </c>
      <c r="ASN1" s="1" t="s">
        <v>3249</v>
      </c>
      <c r="ASO1" s="1" t="s">
        <v>3250</v>
      </c>
      <c r="ASP1" s="1" t="s">
        <v>3251</v>
      </c>
      <c r="ASQ1" s="1" t="s">
        <v>3252</v>
      </c>
      <c r="ASR1" s="1" t="s">
        <v>3253</v>
      </c>
      <c r="ASS1" s="1" t="s">
        <v>3254</v>
      </c>
      <c r="AST1" s="1" t="s">
        <v>3255</v>
      </c>
      <c r="ASU1" s="1" t="s">
        <v>3256</v>
      </c>
      <c r="ASV1" s="1" t="s">
        <v>3257</v>
      </c>
      <c r="ASW1" s="1" t="s">
        <v>3258</v>
      </c>
      <c r="ASX1" s="1" t="s">
        <v>3259</v>
      </c>
      <c r="ASY1" s="1" t="s">
        <v>3260</v>
      </c>
      <c r="ASZ1" s="1" t="s">
        <v>3261</v>
      </c>
      <c r="ATA1" s="1" t="s">
        <v>3262</v>
      </c>
      <c r="ATB1" s="1" t="s">
        <v>3263</v>
      </c>
      <c r="ATC1" s="1" t="s">
        <v>3264</v>
      </c>
      <c r="ATD1" s="1" t="s">
        <v>3265</v>
      </c>
      <c r="ATE1" s="1" t="s">
        <v>3266</v>
      </c>
      <c r="ATF1" s="1" t="s">
        <v>3267</v>
      </c>
      <c r="ATG1" s="1" t="s">
        <v>3268</v>
      </c>
      <c r="ATH1" s="1" t="s">
        <v>3269</v>
      </c>
      <c r="ATI1" s="1" t="s">
        <v>3270</v>
      </c>
      <c r="ATJ1" s="1" t="s">
        <v>3271</v>
      </c>
      <c r="ATK1" s="1" t="s">
        <v>3272</v>
      </c>
      <c r="ATL1" s="1" t="s">
        <v>3273</v>
      </c>
      <c r="ATM1" s="1" t="s">
        <v>3274</v>
      </c>
      <c r="ATN1" s="1" t="s">
        <v>3275</v>
      </c>
      <c r="ATO1" s="1" t="s">
        <v>3276</v>
      </c>
      <c r="ATP1" s="1" t="s">
        <v>3277</v>
      </c>
      <c r="ATQ1" s="1" t="s">
        <v>3278</v>
      </c>
      <c r="ATR1" s="1" t="s">
        <v>3279</v>
      </c>
      <c r="ATS1" s="1" t="s">
        <v>3280</v>
      </c>
      <c r="ATT1" s="1" t="s">
        <v>3281</v>
      </c>
      <c r="ATU1" s="1" t="s">
        <v>3282</v>
      </c>
      <c r="ATV1" s="1" t="s">
        <v>3283</v>
      </c>
      <c r="ATW1" s="1" t="s">
        <v>3284</v>
      </c>
      <c r="ATX1" s="1" t="s">
        <v>3285</v>
      </c>
      <c r="ATY1" s="1" t="s">
        <v>3286</v>
      </c>
      <c r="ATZ1" s="1" t="s">
        <v>3287</v>
      </c>
      <c r="AUA1" s="1" t="s">
        <v>3288</v>
      </c>
      <c r="AUB1" s="1" t="s">
        <v>3289</v>
      </c>
      <c r="AUC1" s="1" t="s">
        <v>3290</v>
      </c>
      <c r="AUD1" s="1" t="s">
        <v>3291</v>
      </c>
      <c r="AUE1" s="1" t="s">
        <v>3292</v>
      </c>
      <c r="AUF1" s="1" t="s">
        <v>3293</v>
      </c>
      <c r="AUG1" s="1" t="s">
        <v>3294</v>
      </c>
      <c r="AUH1" s="1" t="s">
        <v>3295</v>
      </c>
      <c r="AUI1" s="1" t="s">
        <v>3296</v>
      </c>
      <c r="AUJ1" s="1" t="s">
        <v>3297</v>
      </c>
      <c r="AUK1" s="1" t="s">
        <v>3298</v>
      </c>
      <c r="AUL1" s="1" t="s">
        <v>3299</v>
      </c>
      <c r="AUM1" s="1" t="s">
        <v>3300</v>
      </c>
      <c r="AUN1" s="1" t="s">
        <v>3301</v>
      </c>
      <c r="AUO1" s="1" t="s">
        <v>3302</v>
      </c>
      <c r="AUP1" s="1" t="s">
        <v>3303</v>
      </c>
      <c r="AUQ1" s="1" t="s">
        <v>3304</v>
      </c>
      <c r="AUR1" s="1" t="s">
        <v>3305</v>
      </c>
      <c r="AUS1" s="1" t="s">
        <v>3306</v>
      </c>
      <c r="AUT1" s="1" t="s">
        <v>3307</v>
      </c>
      <c r="AUU1" s="1" t="s">
        <v>3308</v>
      </c>
      <c r="AUV1" s="1" t="s">
        <v>3309</v>
      </c>
      <c r="AUW1" s="1" t="s">
        <v>3310</v>
      </c>
      <c r="AUX1" s="1" t="s">
        <v>3311</v>
      </c>
      <c r="AUY1" s="1" t="s">
        <v>3312</v>
      </c>
      <c r="AUZ1" s="1" t="s">
        <v>3313</v>
      </c>
      <c r="AVA1" s="1" t="s">
        <v>3314</v>
      </c>
      <c r="AVB1" s="1" t="s">
        <v>3315</v>
      </c>
      <c r="AVC1" s="1" t="s">
        <v>3316</v>
      </c>
      <c r="AVD1" s="1" t="s">
        <v>3317</v>
      </c>
      <c r="AVE1" s="1" t="s">
        <v>3318</v>
      </c>
      <c r="AVF1" s="1" t="s">
        <v>3319</v>
      </c>
      <c r="AVG1" s="1" t="s">
        <v>3320</v>
      </c>
      <c r="AVH1" s="1" t="s">
        <v>3321</v>
      </c>
      <c r="AVI1" s="1" t="s">
        <v>3322</v>
      </c>
      <c r="AVJ1" s="1" t="s">
        <v>3323</v>
      </c>
      <c r="AVK1" s="1" t="s">
        <v>3324</v>
      </c>
      <c r="AVL1" s="1" t="s">
        <v>3325</v>
      </c>
      <c r="AVM1" s="1" t="s">
        <v>3326</v>
      </c>
      <c r="AVN1" s="1" t="s">
        <v>3327</v>
      </c>
      <c r="AVO1" s="1" t="s">
        <v>3328</v>
      </c>
      <c r="AVP1" s="1" t="s">
        <v>3329</v>
      </c>
      <c r="AVQ1" s="1" t="s">
        <v>3330</v>
      </c>
      <c r="AVR1" s="1" t="s">
        <v>3331</v>
      </c>
      <c r="AVS1" s="1" t="s">
        <v>3332</v>
      </c>
      <c r="AVT1" s="1" t="s">
        <v>3333</v>
      </c>
      <c r="AVU1" s="1" t="s">
        <v>3334</v>
      </c>
      <c r="AVV1" s="1" t="s">
        <v>3335</v>
      </c>
      <c r="AVW1" s="1" t="s">
        <v>3336</v>
      </c>
      <c r="AVX1" s="1" t="s">
        <v>3337</v>
      </c>
      <c r="AVY1" s="1" t="s">
        <v>3338</v>
      </c>
      <c r="AVZ1" s="1" t="s">
        <v>3339</v>
      </c>
      <c r="AWA1" s="1" t="s">
        <v>3340</v>
      </c>
      <c r="AWB1" s="1" t="s">
        <v>3341</v>
      </c>
      <c r="AWC1" s="1" t="s">
        <v>3342</v>
      </c>
      <c r="AWD1" s="1" t="s">
        <v>3343</v>
      </c>
      <c r="AWE1" s="1" t="s">
        <v>3344</v>
      </c>
      <c r="AWF1" s="1" t="s">
        <v>3345</v>
      </c>
      <c r="AWG1" s="1" t="s">
        <v>3346</v>
      </c>
      <c r="AWH1" s="1" t="s">
        <v>3347</v>
      </c>
      <c r="AWI1" s="1" t="s">
        <v>3348</v>
      </c>
      <c r="AWJ1" s="1" t="s">
        <v>3349</v>
      </c>
      <c r="AWK1" s="1" t="s">
        <v>3350</v>
      </c>
      <c r="AWL1" s="1" t="s">
        <v>3351</v>
      </c>
      <c r="AWM1" s="1" t="s">
        <v>3352</v>
      </c>
      <c r="AWN1" s="1" t="s">
        <v>3353</v>
      </c>
      <c r="AWO1" s="1" t="s">
        <v>3354</v>
      </c>
      <c r="AWP1" s="1" t="s">
        <v>3355</v>
      </c>
      <c r="AWQ1" s="1" t="s">
        <v>3356</v>
      </c>
      <c r="AWR1" s="1" t="s">
        <v>3357</v>
      </c>
      <c r="AWS1" s="1" t="s">
        <v>3358</v>
      </c>
      <c r="AWT1" s="1" t="s">
        <v>3359</v>
      </c>
      <c r="AWU1" s="1" t="s">
        <v>3360</v>
      </c>
      <c r="AWV1" s="1" t="s">
        <v>3361</v>
      </c>
      <c r="AWW1" s="1" t="s">
        <v>3362</v>
      </c>
      <c r="AWX1" s="1" t="s">
        <v>3363</v>
      </c>
      <c r="AWY1" s="1" t="s">
        <v>3364</v>
      </c>
      <c r="AWZ1" s="1" t="s">
        <v>3365</v>
      </c>
      <c r="AXA1" s="1" t="s">
        <v>3366</v>
      </c>
      <c r="AXB1" s="1" t="s">
        <v>3367</v>
      </c>
      <c r="AXC1" s="1" t="s">
        <v>3368</v>
      </c>
      <c r="AXD1" s="1" t="s">
        <v>3369</v>
      </c>
      <c r="AXE1" s="1" t="s">
        <v>3370</v>
      </c>
      <c r="AXF1" s="1" t="s">
        <v>3371</v>
      </c>
      <c r="AXG1" s="1" t="s">
        <v>3372</v>
      </c>
      <c r="AXH1" s="1" t="s">
        <v>3373</v>
      </c>
      <c r="AXI1" s="1" t="s">
        <v>3374</v>
      </c>
      <c r="AXJ1" s="1" t="s">
        <v>3375</v>
      </c>
      <c r="AXK1" s="1" t="s">
        <v>3376</v>
      </c>
      <c r="AXL1" s="1" t="s">
        <v>3377</v>
      </c>
      <c r="AXM1" s="1" t="s">
        <v>3378</v>
      </c>
      <c r="AXN1" s="1" t="s">
        <v>3379</v>
      </c>
      <c r="AXO1" s="1" t="s">
        <v>3380</v>
      </c>
      <c r="AXP1" s="1" t="s">
        <v>3381</v>
      </c>
      <c r="AXQ1" s="1" t="s">
        <v>3382</v>
      </c>
      <c r="AXR1" s="1" t="s">
        <v>3383</v>
      </c>
      <c r="AXS1" s="1" t="s">
        <v>3384</v>
      </c>
      <c r="AXT1" s="1" t="s">
        <v>3385</v>
      </c>
      <c r="AXU1" s="1" t="s">
        <v>3386</v>
      </c>
      <c r="AXV1" s="1" t="s">
        <v>3387</v>
      </c>
      <c r="AXW1" s="1" t="s">
        <v>3388</v>
      </c>
      <c r="AXX1" s="1" t="s">
        <v>3389</v>
      </c>
      <c r="AXY1" s="1" t="s">
        <v>3390</v>
      </c>
      <c r="AXZ1" s="1" t="s">
        <v>3391</v>
      </c>
      <c r="AYA1" s="1" t="s">
        <v>3392</v>
      </c>
      <c r="AYB1" s="1" t="s">
        <v>3393</v>
      </c>
      <c r="AYC1" s="1" t="s">
        <v>3394</v>
      </c>
      <c r="AYD1" s="1" t="s">
        <v>3395</v>
      </c>
      <c r="AYE1" s="1" t="s">
        <v>3396</v>
      </c>
      <c r="AYF1" s="1" t="s">
        <v>3397</v>
      </c>
      <c r="AYG1" s="1" t="s">
        <v>3398</v>
      </c>
      <c r="AYH1" s="1" t="s">
        <v>3399</v>
      </c>
      <c r="AYI1" s="1" t="s">
        <v>3400</v>
      </c>
      <c r="AYJ1" s="1" t="s">
        <v>3401</v>
      </c>
      <c r="AYK1" s="1" t="s">
        <v>3402</v>
      </c>
      <c r="AYL1" s="1" t="s">
        <v>3403</v>
      </c>
      <c r="AYM1" s="1" t="s">
        <v>3404</v>
      </c>
      <c r="AYN1" s="1" t="s">
        <v>3405</v>
      </c>
      <c r="AYO1" s="1" t="s">
        <v>3406</v>
      </c>
      <c r="AYP1" s="1" t="s">
        <v>3407</v>
      </c>
      <c r="AYQ1" s="1" t="s">
        <v>3408</v>
      </c>
      <c r="AYR1" s="1" t="s">
        <v>3409</v>
      </c>
      <c r="AYS1" s="1" t="s">
        <v>3410</v>
      </c>
      <c r="AYT1" s="1" t="s">
        <v>3411</v>
      </c>
      <c r="AYU1" s="1" t="s">
        <v>3412</v>
      </c>
      <c r="AYV1" s="1" t="s">
        <v>3413</v>
      </c>
      <c r="AYW1" s="1" t="s">
        <v>3414</v>
      </c>
      <c r="AYX1" s="1" t="s">
        <v>3415</v>
      </c>
      <c r="AYY1" s="1" t="s">
        <v>3416</v>
      </c>
      <c r="AYZ1" s="1" t="s">
        <v>3417</v>
      </c>
      <c r="AZA1" s="1" t="s">
        <v>3418</v>
      </c>
      <c r="AZB1" s="1" t="s">
        <v>3419</v>
      </c>
      <c r="AZC1" s="1" t="s">
        <v>3420</v>
      </c>
      <c r="AZD1" s="1" t="s">
        <v>3421</v>
      </c>
      <c r="AZE1" s="1" t="s">
        <v>3422</v>
      </c>
      <c r="AZF1" s="1" t="s">
        <v>3423</v>
      </c>
      <c r="AZG1" s="1" t="s">
        <v>3424</v>
      </c>
      <c r="AZH1" s="1" t="s">
        <v>3425</v>
      </c>
      <c r="AZI1" s="1" t="s">
        <v>3426</v>
      </c>
      <c r="AZJ1" s="1" t="s">
        <v>3427</v>
      </c>
      <c r="AZK1" s="1" t="s">
        <v>3428</v>
      </c>
      <c r="AZL1" s="1" t="s">
        <v>3429</v>
      </c>
      <c r="AZM1" s="1" t="s">
        <v>3430</v>
      </c>
      <c r="AZN1" s="1" t="s">
        <v>3431</v>
      </c>
      <c r="AZO1" s="1" t="s">
        <v>3432</v>
      </c>
      <c r="AZP1" s="1" t="s">
        <v>3433</v>
      </c>
      <c r="AZQ1" s="1" t="s">
        <v>3434</v>
      </c>
      <c r="AZR1" s="1" t="s">
        <v>3435</v>
      </c>
      <c r="AZS1" s="1" t="s">
        <v>3436</v>
      </c>
      <c r="AZT1" s="1" t="s">
        <v>3437</v>
      </c>
      <c r="AZU1" s="1" t="s">
        <v>3438</v>
      </c>
      <c r="AZV1" s="1" t="s">
        <v>3439</v>
      </c>
      <c r="AZW1" s="1" t="s">
        <v>3440</v>
      </c>
      <c r="AZX1" s="1" t="s">
        <v>3441</v>
      </c>
      <c r="AZY1" s="1" t="s">
        <v>3442</v>
      </c>
      <c r="AZZ1" s="1" t="s">
        <v>3443</v>
      </c>
      <c r="BAA1" s="1" t="s">
        <v>3444</v>
      </c>
      <c r="BAB1" s="1" t="s">
        <v>3445</v>
      </c>
      <c r="BAC1" s="1" t="s">
        <v>3446</v>
      </c>
      <c r="BAD1" s="1" t="s">
        <v>3447</v>
      </c>
      <c r="BAE1" s="1" t="s">
        <v>3448</v>
      </c>
      <c r="BAF1" s="1" t="s">
        <v>3449</v>
      </c>
      <c r="BAG1" s="1" t="s">
        <v>3450</v>
      </c>
      <c r="BAH1" s="1" t="s">
        <v>3451</v>
      </c>
      <c r="BAI1" s="1" t="s">
        <v>3452</v>
      </c>
      <c r="BAJ1" s="1" t="s">
        <v>3453</v>
      </c>
      <c r="BAK1" s="1" t="s">
        <v>3454</v>
      </c>
      <c r="BAL1" s="1" t="s">
        <v>3455</v>
      </c>
      <c r="BAM1" s="1" t="s">
        <v>3456</v>
      </c>
      <c r="BAN1" s="1" t="s">
        <v>3457</v>
      </c>
      <c r="BAO1" s="1" t="s">
        <v>3458</v>
      </c>
      <c r="BAP1" s="1" t="s">
        <v>3459</v>
      </c>
      <c r="BAQ1" s="1" t="s">
        <v>3460</v>
      </c>
      <c r="BAR1" s="1" t="s">
        <v>3461</v>
      </c>
      <c r="BAS1" s="1" t="s">
        <v>3462</v>
      </c>
      <c r="BAT1" s="1" t="s">
        <v>3463</v>
      </c>
      <c r="BAU1" s="1" t="s">
        <v>3464</v>
      </c>
      <c r="BAV1" s="1" t="s">
        <v>3465</v>
      </c>
      <c r="BAW1" s="1" t="s">
        <v>3466</v>
      </c>
      <c r="BAX1" s="1" t="s">
        <v>3467</v>
      </c>
      <c r="BAY1" s="1" t="s">
        <v>3468</v>
      </c>
      <c r="BAZ1" s="1" t="s">
        <v>3469</v>
      </c>
      <c r="BBA1" s="1" t="s">
        <v>3470</v>
      </c>
      <c r="BBB1" s="1" t="s">
        <v>3471</v>
      </c>
      <c r="BBC1" s="1" t="s">
        <v>3472</v>
      </c>
      <c r="BBD1" s="1" t="s">
        <v>3473</v>
      </c>
      <c r="BBE1" s="1" t="s">
        <v>3474</v>
      </c>
      <c r="BBF1" s="1" t="s">
        <v>3475</v>
      </c>
      <c r="BBG1" s="1" t="s">
        <v>3476</v>
      </c>
      <c r="BBH1" s="1" t="s">
        <v>3477</v>
      </c>
      <c r="BBI1" s="1" t="s">
        <v>3478</v>
      </c>
      <c r="BBJ1" s="1" t="s">
        <v>3479</v>
      </c>
      <c r="BBK1" s="1" t="s">
        <v>3480</v>
      </c>
      <c r="BBL1" s="1" t="s">
        <v>3481</v>
      </c>
      <c r="BBM1" s="1" t="s">
        <v>3482</v>
      </c>
      <c r="BBN1" s="1" t="s">
        <v>3483</v>
      </c>
      <c r="BBO1" s="1" t="s">
        <v>3484</v>
      </c>
      <c r="BBP1" s="1" t="s">
        <v>3485</v>
      </c>
      <c r="BBQ1" s="1" t="s">
        <v>3486</v>
      </c>
      <c r="BBR1" s="1" t="s">
        <v>3487</v>
      </c>
      <c r="BBS1" s="1" t="s">
        <v>3488</v>
      </c>
      <c r="BBT1" s="1" t="s">
        <v>3489</v>
      </c>
      <c r="BBU1" s="1" t="s">
        <v>3490</v>
      </c>
      <c r="BBV1" s="1" t="s">
        <v>3491</v>
      </c>
      <c r="BBW1" s="1" t="s">
        <v>3492</v>
      </c>
      <c r="BBX1" s="1" t="s">
        <v>3493</v>
      </c>
      <c r="BBY1" s="1" t="s">
        <v>3494</v>
      </c>
      <c r="BBZ1" s="1" t="s">
        <v>3495</v>
      </c>
      <c r="BCA1" s="1" t="s">
        <v>3496</v>
      </c>
      <c r="BCB1" s="1" t="s">
        <v>3497</v>
      </c>
      <c r="BCC1" s="1" t="s">
        <v>3498</v>
      </c>
      <c r="BCD1" s="1" t="s">
        <v>3499</v>
      </c>
      <c r="BCE1" s="1" t="s">
        <v>3500</v>
      </c>
      <c r="BCF1" s="1" t="s">
        <v>3501</v>
      </c>
      <c r="BCG1" s="1" t="s">
        <v>3502</v>
      </c>
      <c r="BCH1" s="1" t="s">
        <v>3503</v>
      </c>
      <c r="BCI1" s="1" t="s">
        <v>3504</v>
      </c>
      <c r="BCJ1" s="1" t="s">
        <v>3505</v>
      </c>
      <c r="BCK1" s="1" t="s">
        <v>3506</v>
      </c>
      <c r="BCL1" s="1" t="s">
        <v>3507</v>
      </c>
      <c r="BCM1" s="1" t="s">
        <v>3508</v>
      </c>
      <c r="BCN1" s="1" t="s">
        <v>3509</v>
      </c>
      <c r="BCO1" s="1" t="s">
        <v>3510</v>
      </c>
      <c r="BCP1" s="1" t="s">
        <v>3511</v>
      </c>
      <c r="BCQ1" s="1" t="s">
        <v>3512</v>
      </c>
      <c r="BCR1" s="1" t="s">
        <v>3513</v>
      </c>
      <c r="BCS1" s="1" t="s">
        <v>3514</v>
      </c>
      <c r="BCT1" s="1" t="s">
        <v>3515</v>
      </c>
      <c r="BCU1" s="1" t="s">
        <v>3516</v>
      </c>
      <c r="BCV1" s="1" t="s">
        <v>3517</v>
      </c>
      <c r="BCW1" s="1" t="s">
        <v>3518</v>
      </c>
      <c r="BCX1" s="1" t="s">
        <v>3519</v>
      </c>
      <c r="BCY1" s="1" t="s">
        <v>3520</v>
      </c>
      <c r="BCZ1" s="1" t="s">
        <v>3521</v>
      </c>
      <c r="BDA1" s="1" t="s">
        <v>3522</v>
      </c>
      <c r="BDB1" s="1" t="s">
        <v>3523</v>
      </c>
      <c r="BDC1" s="1" t="s">
        <v>3524</v>
      </c>
      <c r="BDD1" s="1" t="s">
        <v>3525</v>
      </c>
      <c r="BDE1" s="1" t="s">
        <v>3526</v>
      </c>
      <c r="BDF1" s="1" t="s">
        <v>3527</v>
      </c>
      <c r="BDG1" s="1" t="s">
        <v>3528</v>
      </c>
      <c r="BDH1" s="1" t="s">
        <v>3529</v>
      </c>
      <c r="BDI1" s="1" t="s">
        <v>3530</v>
      </c>
      <c r="BDJ1" s="1" t="s">
        <v>3531</v>
      </c>
      <c r="BDK1" s="1" t="s">
        <v>3532</v>
      </c>
      <c r="BDL1" s="1" t="s">
        <v>3533</v>
      </c>
      <c r="BDM1" s="1" t="s">
        <v>3534</v>
      </c>
      <c r="BDN1" s="1" t="s">
        <v>3535</v>
      </c>
      <c r="BDO1" s="1" t="s">
        <v>3536</v>
      </c>
      <c r="BDP1" s="1" t="s">
        <v>3537</v>
      </c>
      <c r="BDQ1" s="1" t="s">
        <v>3538</v>
      </c>
      <c r="BDR1" s="1" t="s">
        <v>3539</v>
      </c>
      <c r="BDS1" s="1" t="s">
        <v>3540</v>
      </c>
      <c r="BDT1" s="1" t="s">
        <v>3541</v>
      </c>
      <c r="BDU1" s="1" t="s">
        <v>3542</v>
      </c>
      <c r="BDV1" s="1" t="s">
        <v>3543</v>
      </c>
      <c r="BDW1" s="1" t="s">
        <v>3544</v>
      </c>
      <c r="BDX1" s="1" t="s">
        <v>3545</v>
      </c>
      <c r="BDY1" s="1" t="s">
        <v>3546</v>
      </c>
      <c r="BDZ1" s="1" t="s">
        <v>3547</v>
      </c>
      <c r="BEA1" s="1" t="s">
        <v>3548</v>
      </c>
      <c r="BEB1" s="1" t="s">
        <v>3549</v>
      </c>
      <c r="BEC1" s="1" t="s">
        <v>3550</v>
      </c>
      <c r="BED1" s="1" t="s">
        <v>3551</v>
      </c>
      <c r="BEE1" s="1" t="s">
        <v>3552</v>
      </c>
      <c r="BEF1" s="1" t="s">
        <v>3553</v>
      </c>
      <c r="BEG1" s="1" t="s">
        <v>3554</v>
      </c>
      <c r="BEH1" s="1" t="s">
        <v>3555</v>
      </c>
      <c r="BEI1" s="1" t="s">
        <v>3556</v>
      </c>
      <c r="BEJ1" s="1" t="s">
        <v>3557</v>
      </c>
      <c r="BEK1" s="1" t="s">
        <v>3558</v>
      </c>
      <c r="BEL1" s="1" t="s">
        <v>3559</v>
      </c>
      <c r="BEM1" s="1" t="s">
        <v>3560</v>
      </c>
      <c r="BEN1" s="1" t="s">
        <v>3561</v>
      </c>
      <c r="BEO1" s="1" t="s">
        <v>3562</v>
      </c>
      <c r="BEP1" s="1" t="s">
        <v>3563</v>
      </c>
      <c r="BEQ1" s="1" t="s">
        <v>3564</v>
      </c>
      <c r="BER1" s="1" t="s">
        <v>3565</v>
      </c>
      <c r="BES1" s="1" t="s">
        <v>3566</v>
      </c>
      <c r="BET1" s="1" t="s">
        <v>3567</v>
      </c>
      <c r="BEU1" s="1" t="s">
        <v>3568</v>
      </c>
      <c r="BEV1" s="1" t="s">
        <v>3569</v>
      </c>
      <c r="BEW1" s="1" t="s">
        <v>3570</v>
      </c>
      <c r="BEX1" s="1" t="s">
        <v>3571</v>
      </c>
      <c r="BEY1" s="1" t="s">
        <v>3572</v>
      </c>
      <c r="BEZ1" s="1" t="s">
        <v>3573</v>
      </c>
      <c r="BFA1" s="1" t="s">
        <v>3574</v>
      </c>
      <c r="BFB1" s="1" t="s">
        <v>3575</v>
      </c>
      <c r="BFC1" s="1" t="s">
        <v>3576</v>
      </c>
      <c r="BFD1" s="1" t="s">
        <v>3577</v>
      </c>
      <c r="BFE1" s="1" t="s">
        <v>3578</v>
      </c>
      <c r="BFF1" s="1" t="s">
        <v>3579</v>
      </c>
      <c r="BFG1" s="1" t="s">
        <v>3580</v>
      </c>
      <c r="BFH1" s="1" t="s">
        <v>3581</v>
      </c>
      <c r="BFI1" s="1" t="s">
        <v>3582</v>
      </c>
      <c r="BFJ1" s="1" t="s">
        <v>3583</v>
      </c>
      <c r="BFK1" s="1" t="s">
        <v>3584</v>
      </c>
      <c r="BFL1" s="1" t="s">
        <v>3585</v>
      </c>
      <c r="BFM1" s="1" t="s">
        <v>3586</v>
      </c>
      <c r="BFN1" s="1" t="s">
        <v>3587</v>
      </c>
      <c r="BFO1" s="1" t="s">
        <v>3588</v>
      </c>
      <c r="BFP1" s="1" t="s">
        <v>3589</v>
      </c>
      <c r="BFQ1" s="1" t="s">
        <v>3590</v>
      </c>
      <c r="BFR1" s="1" t="s">
        <v>3591</v>
      </c>
      <c r="BFS1" s="1" t="s">
        <v>3592</v>
      </c>
      <c r="BFT1" s="1" t="s">
        <v>3593</v>
      </c>
      <c r="BFU1" s="1" t="s">
        <v>3594</v>
      </c>
      <c r="BFV1" s="1" t="s">
        <v>3595</v>
      </c>
      <c r="BFW1" s="1" t="s">
        <v>3596</v>
      </c>
      <c r="BFX1" s="1" t="s">
        <v>3597</v>
      </c>
      <c r="BFY1" s="1" t="s">
        <v>3598</v>
      </c>
      <c r="BFZ1" s="1" t="s">
        <v>3599</v>
      </c>
      <c r="BGA1" s="1" t="s">
        <v>3600</v>
      </c>
      <c r="BGB1" s="1" t="s">
        <v>3601</v>
      </c>
      <c r="BGC1" s="1" t="s">
        <v>3602</v>
      </c>
      <c r="BGD1" s="1" t="s">
        <v>3603</v>
      </c>
      <c r="BGE1" s="1" t="s">
        <v>3604</v>
      </c>
      <c r="BGF1" s="1" t="s">
        <v>3605</v>
      </c>
      <c r="BGG1" s="1" t="s">
        <v>3606</v>
      </c>
      <c r="BGH1" s="1" t="s">
        <v>3607</v>
      </c>
      <c r="BGI1" s="1" t="s">
        <v>3608</v>
      </c>
      <c r="BGJ1" s="1" t="s">
        <v>3609</v>
      </c>
      <c r="BGK1" s="1" t="s">
        <v>3610</v>
      </c>
      <c r="BGL1" s="1" t="s">
        <v>3611</v>
      </c>
      <c r="BGM1" s="1" t="s">
        <v>3612</v>
      </c>
      <c r="BGN1" s="1" t="s">
        <v>3613</v>
      </c>
      <c r="BGO1" s="1" t="s">
        <v>3614</v>
      </c>
      <c r="BGP1" s="1" t="s">
        <v>3615</v>
      </c>
      <c r="BGQ1" s="1" t="s">
        <v>3616</v>
      </c>
      <c r="BGR1" s="1" t="s">
        <v>3617</v>
      </c>
      <c r="BGS1" s="1" t="s">
        <v>3618</v>
      </c>
      <c r="BGT1" s="1" t="s">
        <v>3619</v>
      </c>
      <c r="BGU1" s="1" t="s">
        <v>3620</v>
      </c>
      <c r="BGV1" s="1" t="s">
        <v>3621</v>
      </c>
      <c r="BGW1" s="1" t="s">
        <v>3622</v>
      </c>
      <c r="BGX1" s="1" t="s">
        <v>3623</v>
      </c>
      <c r="BGY1" s="1" t="s">
        <v>3624</v>
      </c>
      <c r="BGZ1" s="1" t="s">
        <v>3625</v>
      </c>
      <c r="BHA1" s="1" t="s">
        <v>3626</v>
      </c>
      <c r="BHB1" s="1" t="s">
        <v>3627</v>
      </c>
      <c r="BHC1" s="1" t="s">
        <v>3628</v>
      </c>
      <c r="BHD1" s="1" t="s">
        <v>3629</v>
      </c>
      <c r="BHE1" s="1" t="s">
        <v>3630</v>
      </c>
      <c r="BHF1" s="1" t="s">
        <v>3631</v>
      </c>
      <c r="BHG1" s="1" t="s">
        <v>3632</v>
      </c>
      <c r="BHH1" s="1" t="s">
        <v>3633</v>
      </c>
      <c r="BHI1" s="1" t="s">
        <v>3634</v>
      </c>
      <c r="BHJ1" s="1" t="s">
        <v>3635</v>
      </c>
      <c r="BHK1" s="1" t="s">
        <v>3636</v>
      </c>
      <c r="BHL1" s="1" t="s">
        <v>3637</v>
      </c>
      <c r="BHM1" s="1" t="s">
        <v>3638</v>
      </c>
      <c r="BHN1" s="1" t="s">
        <v>3639</v>
      </c>
      <c r="BHO1" s="1" t="s">
        <v>3640</v>
      </c>
      <c r="BHP1" s="1" t="s">
        <v>3641</v>
      </c>
      <c r="BHQ1" s="1" t="s">
        <v>3642</v>
      </c>
      <c r="BHR1" s="1" t="s">
        <v>3643</v>
      </c>
      <c r="BHS1" s="1" t="s">
        <v>3644</v>
      </c>
      <c r="BHT1" s="1" t="s">
        <v>3645</v>
      </c>
      <c r="BHU1" s="1" t="s">
        <v>3646</v>
      </c>
      <c r="BHV1" s="1" t="s">
        <v>3647</v>
      </c>
      <c r="BHW1" s="1" t="s">
        <v>3648</v>
      </c>
      <c r="BHX1" s="1" t="s">
        <v>3649</v>
      </c>
      <c r="BHY1" s="1" t="s">
        <v>3650</v>
      </c>
      <c r="BHZ1" s="1" t="s">
        <v>3651</v>
      </c>
      <c r="BIA1" s="1" t="s">
        <v>3652</v>
      </c>
      <c r="BIB1" s="1" t="s">
        <v>3653</v>
      </c>
      <c r="BIC1" s="1" t="s">
        <v>3654</v>
      </c>
      <c r="BID1" s="1" t="s">
        <v>3655</v>
      </c>
      <c r="BIE1" s="1" t="s">
        <v>3656</v>
      </c>
      <c r="BIF1" s="1" t="s">
        <v>3657</v>
      </c>
      <c r="BIG1" s="1" t="s">
        <v>3658</v>
      </c>
      <c r="BIH1" s="1" t="s">
        <v>3659</v>
      </c>
      <c r="BII1" s="1" t="s">
        <v>3660</v>
      </c>
      <c r="BIJ1" s="1" t="s">
        <v>3661</v>
      </c>
      <c r="BIK1" s="1" t="s">
        <v>3662</v>
      </c>
      <c r="BIL1" s="1" t="s">
        <v>3663</v>
      </c>
      <c r="BIM1" s="1" t="s">
        <v>3664</v>
      </c>
      <c r="BIN1" s="1" t="s">
        <v>3665</v>
      </c>
      <c r="BIO1" s="1" t="s">
        <v>3666</v>
      </c>
      <c r="BIP1" s="1" t="s">
        <v>3667</v>
      </c>
      <c r="BIQ1" s="1" t="s">
        <v>3668</v>
      </c>
      <c r="BIR1" s="1" t="s">
        <v>3669</v>
      </c>
      <c r="BIS1" s="1" t="s">
        <v>3670</v>
      </c>
      <c r="BIT1" s="1" t="s">
        <v>3671</v>
      </c>
      <c r="BIU1" s="1" t="s">
        <v>3672</v>
      </c>
      <c r="BIV1" s="1" t="s">
        <v>3673</v>
      </c>
      <c r="BIW1" s="1" t="s">
        <v>3674</v>
      </c>
      <c r="BIX1" s="1" t="s">
        <v>3675</v>
      </c>
      <c r="BIY1" s="1" t="s">
        <v>3676</v>
      </c>
      <c r="BIZ1" s="1" t="s">
        <v>3677</v>
      </c>
      <c r="BJA1" s="1" t="s">
        <v>3678</v>
      </c>
      <c r="BJB1" s="1" t="s">
        <v>3679</v>
      </c>
      <c r="BJC1" s="1" t="s">
        <v>3680</v>
      </c>
      <c r="BJD1" s="1" t="s">
        <v>3681</v>
      </c>
      <c r="BJE1" s="1" t="s">
        <v>3682</v>
      </c>
      <c r="BJF1" s="1" t="s">
        <v>3683</v>
      </c>
      <c r="BJG1" s="1" t="s">
        <v>3684</v>
      </c>
      <c r="BJH1" s="1" t="s">
        <v>3685</v>
      </c>
      <c r="BJI1" s="1" t="s">
        <v>3686</v>
      </c>
      <c r="BJJ1" s="1" t="s">
        <v>3687</v>
      </c>
      <c r="BJK1" s="1" t="s">
        <v>3688</v>
      </c>
      <c r="BJL1" s="1" t="s">
        <v>3689</v>
      </c>
      <c r="BJM1" s="1" t="s">
        <v>3690</v>
      </c>
      <c r="BJN1" s="1" t="s">
        <v>3691</v>
      </c>
      <c r="BJO1" s="1" t="s">
        <v>3692</v>
      </c>
      <c r="BJP1" s="1" t="s">
        <v>3693</v>
      </c>
      <c r="BJQ1" s="1" t="s">
        <v>3694</v>
      </c>
      <c r="BJR1" s="1" t="s">
        <v>3695</v>
      </c>
      <c r="BJS1" s="1" t="s">
        <v>3696</v>
      </c>
      <c r="BJT1" s="1" t="s">
        <v>3697</v>
      </c>
      <c r="BJU1" s="1" t="s">
        <v>3698</v>
      </c>
      <c r="BJV1" s="1" t="s">
        <v>3699</v>
      </c>
      <c r="BJW1" s="1" t="s">
        <v>3700</v>
      </c>
      <c r="BJX1" s="1" t="s">
        <v>3701</v>
      </c>
      <c r="BJY1" s="1" t="s">
        <v>3702</v>
      </c>
      <c r="BJZ1" s="1" t="s">
        <v>3703</v>
      </c>
      <c r="BKA1" s="1" t="s">
        <v>3704</v>
      </c>
      <c r="BKB1" s="1" t="s">
        <v>3705</v>
      </c>
      <c r="BKC1" s="1" t="s">
        <v>3706</v>
      </c>
      <c r="BKD1" s="1" t="s">
        <v>3707</v>
      </c>
      <c r="BKE1" s="1" t="s">
        <v>3708</v>
      </c>
      <c r="BKF1" s="1" t="s">
        <v>3709</v>
      </c>
      <c r="BKG1" s="1" t="s">
        <v>3710</v>
      </c>
      <c r="BKH1" s="1" t="s">
        <v>3711</v>
      </c>
      <c r="BKI1" s="1" t="s">
        <v>3712</v>
      </c>
      <c r="BKJ1" s="1" t="s">
        <v>3713</v>
      </c>
      <c r="BKK1" s="1" t="s">
        <v>3714</v>
      </c>
      <c r="BKL1" s="1" t="s">
        <v>3715</v>
      </c>
      <c r="BKM1" s="1" t="s">
        <v>3716</v>
      </c>
      <c r="BKN1" s="1" t="s">
        <v>3717</v>
      </c>
      <c r="BKO1" s="1" t="s">
        <v>3718</v>
      </c>
      <c r="BKP1" s="1" t="s">
        <v>3719</v>
      </c>
      <c r="BKQ1" s="1" t="s">
        <v>3720</v>
      </c>
      <c r="BKR1" s="1" t="s">
        <v>3721</v>
      </c>
      <c r="BKS1" s="1" t="s">
        <v>3722</v>
      </c>
      <c r="BKT1" s="1" t="s">
        <v>3723</v>
      </c>
      <c r="BKU1" s="1" t="s">
        <v>3724</v>
      </c>
      <c r="BKV1" s="1" t="s">
        <v>3725</v>
      </c>
      <c r="BKW1" s="1" t="s">
        <v>3726</v>
      </c>
      <c r="BKX1" s="1" t="s">
        <v>3727</v>
      </c>
      <c r="BKY1" s="1" t="s">
        <v>3728</v>
      </c>
      <c r="BKZ1" s="1" t="s">
        <v>3729</v>
      </c>
      <c r="BLA1" s="1" t="s">
        <v>3730</v>
      </c>
      <c r="BLB1" s="1" t="s">
        <v>3731</v>
      </c>
      <c r="BLC1" s="1" t="s">
        <v>3732</v>
      </c>
      <c r="BLD1" s="1" t="s">
        <v>3733</v>
      </c>
      <c r="BLE1" s="1" t="s">
        <v>3734</v>
      </c>
      <c r="BLF1" s="1" t="s">
        <v>3735</v>
      </c>
      <c r="BLG1" s="1" t="s">
        <v>3736</v>
      </c>
      <c r="BLH1" s="1" t="s">
        <v>3737</v>
      </c>
      <c r="BLI1" s="1" t="s">
        <v>3738</v>
      </c>
      <c r="BLJ1" s="1" t="s">
        <v>3739</v>
      </c>
      <c r="BLK1" s="1" t="s">
        <v>3740</v>
      </c>
      <c r="BLL1" s="1" t="s">
        <v>3741</v>
      </c>
      <c r="BLM1" s="1" t="s">
        <v>3742</v>
      </c>
      <c r="BLN1" s="1" t="s">
        <v>3743</v>
      </c>
      <c r="BLO1" s="1" t="s">
        <v>3744</v>
      </c>
      <c r="BLP1" s="1" t="s">
        <v>3745</v>
      </c>
      <c r="BLQ1" s="1" t="s">
        <v>3746</v>
      </c>
      <c r="BLR1" s="1" t="s">
        <v>3747</v>
      </c>
      <c r="BLS1" s="1" t="s">
        <v>3748</v>
      </c>
      <c r="BLT1" s="1" t="s">
        <v>3749</v>
      </c>
      <c r="BLU1" s="1" t="s">
        <v>3750</v>
      </c>
      <c r="BLV1" s="1" t="s">
        <v>3751</v>
      </c>
      <c r="BLW1" s="1" t="s">
        <v>3752</v>
      </c>
      <c r="BLX1" s="1" t="s">
        <v>3753</v>
      </c>
      <c r="BLY1" s="1" t="s">
        <v>3754</v>
      </c>
      <c r="BLZ1" s="1" t="s">
        <v>3755</v>
      </c>
      <c r="BMA1" s="1" t="s">
        <v>3756</v>
      </c>
      <c r="BMB1" s="1" t="s">
        <v>3757</v>
      </c>
      <c r="BMC1" s="1" t="s">
        <v>3758</v>
      </c>
      <c r="BMD1" s="1" t="s">
        <v>3759</v>
      </c>
      <c r="BME1" s="1" t="s">
        <v>3760</v>
      </c>
      <c r="BMF1" s="1" t="s">
        <v>3761</v>
      </c>
      <c r="BMG1" s="1" t="s">
        <v>3762</v>
      </c>
      <c r="BMH1" s="1" t="s">
        <v>3763</v>
      </c>
      <c r="BMI1" s="1" t="s">
        <v>3764</v>
      </c>
      <c r="BMJ1" s="1" t="s">
        <v>3765</v>
      </c>
      <c r="BMK1" s="1" t="s">
        <v>3766</v>
      </c>
      <c r="BML1" s="1" t="s">
        <v>3767</v>
      </c>
      <c r="BMM1" s="1" t="s">
        <v>3768</v>
      </c>
      <c r="BMN1" s="1" t="s">
        <v>3769</v>
      </c>
      <c r="BMO1" s="1" t="s">
        <v>3770</v>
      </c>
      <c r="BMP1" s="1" t="s">
        <v>3771</v>
      </c>
      <c r="BMQ1" s="1" t="s">
        <v>3772</v>
      </c>
      <c r="BMR1" s="1" t="s">
        <v>3773</v>
      </c>
      <c r="BMS1" s="1" t="s">
        <v>3774</v>
      </c>
      <c r="BMT1" s="1" t="s">
        <v>3775</v>
      </c>
      <c r="BMU1" s="1" t="s">
        <v>3776</v>
      </c>
      <c r="BMV1" s="1" t="s">
        <v>3777</v>
      </c>
      <c r="BMW1" s="1" t="s">
        <v>3778</v>
      </c>
      <c r="BMX1" s="1" t="s">
        <v>3779</v>
      </c>
      <c r="BMY1" s="1" t="s">
        <v>3780</v>
      </c>
      <c r="BMZ1" s="1" t="s">
        <v>3781</v>
      </c>
      <c r="BNA1" s="1" t="s">
        <v>3782</v>
      </c>
      <c r="BNB1" s="1" t="s">
        <v>3783</v>
      </c>
      <c r="BNC1" s="1" t="s">
        <v>3784</v>
      </c>
      <c r="BND1" s="1" t="s">
        <v>3785</v>
      </c>
      <c r="BNE1" s="1" t="s">
        <v>3786</v>
      </c>
      <c r="BNF1" s="1" t="s">
        <v>3787</v>
      </c>
      <c r="BNG1" s="1" t="s">
        <v>3788</v>
      </c>
      <c r="BNH1" s="1" t="s">
        <v>3789</v>
      </c>
      <c r="BNI1" s="1" t="s">
        <v>3790</v>
      </c>
      <c r="BNJ1" s="1" t="s">
        <v>3791</v>
      </c>
      <c r="BNK1" s="1" t="s">
        <v>3792</v>
      </c>
      <c r="BNL1" s="1" t="s">
        <v>3793</v>
      </c>
      <c r="BNM1" s="1" t="s">
        <v>3794</v>
      </c>
      <c r="BNN1" s="1" t="s">
        <v>3795</v>
      </c>
      <c r="BNO1" s="1" t="s">
        <v>3796</v>
      </c>
      <c r="BNP1" s="1" t="s">
        <v>3797</v>
      </c>
      <c r="BNQ1" s="1" t="s">
        <v>3798</v>
      </c>
      <c r="BNR1" s="1" t="s">
        <v>3799</v>
      </c>
      <c r="BNS1" s="1" t="s">
        <v>3800</v>
      </c>
      <c r="BNT1" s="1" t="s">
        <v>3801</v>
      </c>
      <c r="BNU1" s="1" t="s">
        <v>3802</v>
      </c>
      <c r="BNV1" s="1" t="s">
        <v>3803</v>
      </c>
      <c r="BNW1" s="1" t="s">
        <v>3804</v>
      </c>
      <c r="BNX1" s="1" t="s">
        <v>3805</v>
      </c>
      <c r="BNY1" s="1" t="s">
        <v>3806</v>
      </c>
      <c r="BNZ1" s="1" t="s">
        <v>3807</v>
      </c>
      <c r="BOA1" s="1" t="s">
        <v>3808</v>
      </c>
      <c r="BOB1" s="1" t="s">
        <v>3809</v>
      </c>
      <c r="BOC1" s="1" t="s">
        <v>3810</v>
      </c>
      <c r="BOD1" s="1" t="s">
        <v>3811</v>
      </c>
      <c r="BOE1" s="1" t="s">
        <v>3812</v>
      </c>
      <c r="BOF1" s="1" t="s">
        <v>3813</v>
      </c>
      <c r="BOG1" s="1" t="s">
        <v>3814</v>
      </c>
      <c r="BOH1" s="1" t="s">
        <v>3815</v>
      </c>
      <c r="BOI1" s="1" t="s">
        <v>3816</v>
      </c>
      <c r="BOJ1" s="1" t="s">
        <v>3817</v>
      </c>
      <c r="BOK1" s="1" t="s">
        <v>3818</v>
      </c>
      <c r="BOL1" s="1" t="s">
        <v>3819</v>
      </c>
      <c r="BOM1" s="1" t="s">
        <v>3820</v>
      </c>
      <c r="BON1" s="1" t="s">
        <v>3821</v>
      </c>
      <c r="BOO1" s="1" t="s">
        <v>3822</v>
      </c>
      <c r="BOP1" s="1" t="s">
        <v>3823</v>
      </c>
      <c r="BOQ1" s="1" t="s">
        <v>3824</v>
      </c>
      <c r="BOR1" s="1" t="s">
        <v>3825</v>
      </c>
      <c r="BOS1" s="1" t="s">
        <v>3826</v>
      </c>
      <c r="BOT1" s="1" t="s">
        <v>3827</v>
      </c>
      <c r="BOU1" s="1" t="s">
        <v>3828</v>
      </c>
      <c r="BOV1" s="1" t="s">
        <v>3829</v>
      </c>
      <c r="BOW1" s="1" t="s">
        <v>3830</v>
      </c>
      <c r="BOX1" s="1" t="s">
        <v>3831</v>
      </c>
      <c r="BOY1" s="1" t="s">
        <v>3832</v>
      </c>
      <c r="BOZ1" s="1" t="s">
        <v>3833</v>
      </c>
      <c r="BPA1" s="1" t="s">
        <v>3834</v>
      </c>
      <c r="BPB1" s="1" t="s">
        <v>3835</v>
      </c>
      <c r="BPC1" s="1" t="s">
        <v>3836</v>
      </c>
      <c r="BPD1" s="1" t="s">
        <v>3837</v>
      </c>
      <c r="BPE1" s="1" t="s">
        <v>3838</v>
      </c>
      <c r="BPF1" s="1" t="s">
        <v>3839</v>
      </c>
      <c r="BPG1" s="1" t="s">
        <v>3840</v>
      </c>
      <c r="BPH1" s="1" t="s">
        <v>3841</v>
      </c>
      <c r="BPI1" s="1" t="s">
        <v>3842</v>
      </c>
      <c r="BPJ1" s="1" t="s">
        <v>3843</v>
      </c>
      <c r="BPK1" s="1" t="s">
        <v>3844</v>
      </c>
      <c r="BPL1" s="1" t="s">
        <v>3845</v>
      </c>
      <c r="BPM1" s="1" t="s">
        <v>3846</v>
      </c>
      <c r="BPN1" s="1" t="s">
        <v>3847</v>
      </c>
      <c r="BPO1" s="1" t="s">
        <v>3848</v>
      </c>
      <c r="BPP1" s="1" t="s">
        <v>3849</v>
      </c>
      <c r="BPQ1" s="1" t="s">
        <v>3850</v>
      </c>
      <c r="BPR1" s="1" t="s">
        <v>3851</v>
      </c>
      <c r="BPS1" s="1" t="s">
        <v>3852</v>
      </c>
      <c r="BPT1" s="1" t="s">
        <v>3853</v>
      </c>
      <c r="BPU1" s="1" t="s">
        <v>3854</v>
      </c>
      <c r="BPV1" s="1" t="s">
        <v>3855</v>
      </c>
      <c r="BPW1" s="1" t="s">
        <v>3856</v>
      </c>
      <c r="BPX1" s="1" t="s">
        <v>3857</v>
      </c>
      <c r="BPY1" s="1" t="s">
        <v>3858</v>
      </c>
      <c r="BPZ1" s="1" t="s">
        <v>3859</v>
      </c>
      <c r="BQA1" s="1" t="s">
        <v>3860</v>
      </c>
      <c r="BQB1" s="1" t="s">
        <v>3861</v>
      </c>
      <c r="BQC1" s="1" t="s">
        <v>3862</v>
      </c>
      <c r="BQD1" s="1" t="s">
        <v>3863</v>
      </c>
      <c r="BQE1" s="1" t="s">
        <v>3864</v>
      </c>
      <c r="BQF1" s="1" t="s">
        <v>3865</v>
      </c>
      <c r="BQG1" s="1" t="s">
        <v>3866</v>
      </c>
      <c r="BQH1" s="1" t="s">
        <v>3867</v>
      </c>
      <c r="BQI1" s="1" t="s">
        <v>3868</v>
      </c>
      <c r="BQJ1" s="1" t="s">
        <v>3869</v>
      </c>
      <c r="BQK1" s="1" t="s">
        <v>3870</v>
      </c>
      <c r="BQL1" s="1" t="s">
        <v>3871</v>
      </c>
      <c r="BQM1" s="1" t="s">
        <v>3872</v>
      </c>
      <c r="BQN1" s="1" t="s">
        <v>3873</v>
      </c>
      <c r="BQO1" s="1" t="s">
        <v>3874</v>
      </c>
      <c r="BQP1" s="1" t="s">
        <v>3875</v>
      </c>
      <c r="BQQ1" s="1" t="s">
        <v>3876</v>
      </c>
      <c r="BQR1" s="1" t="s">
        <v>3877</v>
      </c>
      <c r="BQS1" s="1" t="s">
        <v>3878</v>
      </c>
      <c r="BQT1" s="1" t="s">
        <v>3879</v>
      </c>
      <c r="BQU1" s="1" t="s">
        <v>3880</v>
      </c>
      <c r="BQV1" s="1" t="s">
        <v>3881</v>
      </c>
      <c r="BQW1" s="1" t="s">
        <v>3882</v>
      </c>
      <c r="BQX1" s="1" t="s">
        <v>3883</v>
      </c>
      <c r="BQY1" s="1" t="s">
        <v>3884</v>
      </c>
      <c r="BQZ1" s="1" t="s">
        <v>3885</v>
      </c>
      <c r="BRA1" s="1" t="s">
        <v>3886</v>
      </c>
      <c r="BRB1" s="1" t="s">
        <v>3887</v>
      </c>
      <c r="BRC1" s="1" t="s">
        <v>3888</v>
      </c>
      <c r="BRD1" s="1" t="s">
        <v>3889</v>
      </c>
      <c r="BRE1" s="1" t="s">
        <v>3890</v>
      </c>
      <c r="BRF1" s="1" t="s">
        <v>3891</v>
      </c>
      <c r="BRG1" s="1" t="s">
        <v>3892</v>
      </c>
      <c r="BRH1" s="1" t="s">
        <v>3893</v>
      </c>
      <c r="BRI1" s="1" t="s">
        <v>3894</v>
      </c>
      <c r="BRJ1" s="1" t="s">
        <v>3895</v>
      </c>
      <c r="BRK1" s="1" t="s">
        <v>3896</v>
      </c>
      <c r="BRL1" s="1" t="s">
        <v>3897</v>
      </c>
      <c r="BRM1" s="1" t="s">
        <v>3898</v>
      </c>
      <c r="BRN1" s="1" t="s">
        <v>3899</v>
      </c>
      <c r="BRO1" s="1" t="s">
        <v>3900</v>
      </c>
      <c r="BRP1" s="1" t="s">
        <v>3901</v>
      </c>
      <c r="BRQ1" s="1" t="s">
        <v>3902</v>
      </c>
      <c r="BRR1" s="1" t="s">
        <v>3903</v>
      </c>
      <c r="BRS1" s="1" t="s">
        <v>3904</v>
      </c>
      <c r="BRT1" s="1" t="s">
        <v>3905</v>
      </c>
      <c r="BRU1" s="1" t="s">
        <v>3906</v>
      </c>
      <c r="BRV1" s="1" t="s">
        <v>3907</v>
      </c>
      <c r="BRW1" s="1" t="s">
        <v>3908</v>
      </c>
      <c r="BRX1" s="1" t="s">
        <v>3909</v>
      </c>
      <c r="BRY1" s="1" t="s">
        <v>3910</v>
      </c>
      <c r="BRZ1" s="1" t="s">
        <v>3911</v>
      </c>
      <c r="BSA1" s="1" t="s">
        <v>3912</v>
      </c>
      <c r="BSB1" s="1" t="s">
        <v>3913</v>
      </c>
      <c r="BSC1" s="1" t="s">
        <v>3914</v>
      </c>
      <c r="BSD1" s="1" t="s">
        <v>3915</v>
      </c>
      <c r="BSE1" s="1" t="s">
        <v>3916</v>
      </c>
      <c r="BSF1" s="1" t="s">
        <v>3917</v>
      </c>
      <c r="BSG1" s="1" t="s">
        <v>3918</v>
      </c>
      <c r="BSH1" s="1" t="s">
        <v>3919</v>
      </c>
      <c r="BSI1" s="1" t="s">
        <v>3920</v>
      </c>
      <c r="BSJ1" s="1" t="s">
        <v>3921</v>
      </c>
      <c r="BSK1" s="1" t="s">
        <v>3922</v>
      </c>
      <c r="BSL1" s="1" t="s">
        <v>3923</v>
      </c>
      <c r="BSM1" s="1" t="s">
        <v>3924</v>
      </c>
      <c r="BSN1" s="1" t="s">
        <v>3925</v>
      </c>
      <c r="BSO1" s="1" t="s">
        <v>3926</v>
      </c>
      <c r="BSP1" s="1" t="s">
        <v>3927</v>
      </c>
      <c r="BSQ1" s="1" t="s">
        <v>3928</v>
      </c>
      <c r="BSR1" s="1" t="s">
        <v>3929</v>
      </c>
      <c r="BSS1" s="1" t="s">
        <v>3930</v>
      </c>
      <c r="BST1" s="1" t="s">
        <v>3931</v>
      </c>
      <c r="BSU1" s="1" t="s">
        <v>3932</v>
      </c>
      <c r="BSV1" s="1" t="s">
        <v>3933</v>
      </c>
      <c r="BSW1" s="1" t="s">
        <v>3934</v>
      </c>
      <c r="BSX1" s="1" t="s">
        <v>3935</v>
      </c>
      <c r="BSY1" s="1" t="s">
        <v>3936</v>
      </c>
      <c r="BSZ1" s="1" t="s">
        <v>3937</v>
      </c>
      <c r="BTA1" s="1" t="s">
        <v>3938</v>
      </c>
      <c r="BTB1" s="1" t="s">
        <v>3939</v>
      </c>
      <c r="BTC1" s="1" t="s">
        <v>3940</v>
      </c>
      <c r="BTD1" s="1" t="s">
        <v>3941</v>
      </c>
      <c r="BTE1" s="1" t="s">
        <v>3942</v>
      </c>
      <c r="BTF1" s="1" t="s">
        <v>3943</v>
      </c>
      <c r="BTG1" s="1" t="s">
        <v>3944</v>
      </c>
      <c r="BTH1" s="1" t="s">
        <v>3945</v>
      </c>
      <c r="BTI1" s="1" t="s">
        <v>3946</v>
      </c>
      <c r="BTJ1" s="1" t="s">
        <v>3947</v>
      </c>
      <c r="BTK1" s="1" t="s">
        <v>3948</v>
      </c>
      <c r="BTL1" s="1" t="s">
        <v>3949</v>
      </c>
      <c r="BTM1" s="1" t="s">
        <v>3950</v>
      </c>
      <c r="BTN1" s="1" t="s">
        <v>3951</v>
      </c>
      <c r="BTO1" s="1" t="s">
        <v>3952</v>
      </c>
      <c r="BTP1" s="1" t="s">
        <v>3953</v>
      </c>
      <c r="BTQ1" s="1" t="s">
        <v>3954</v>
      </c>
      <c r="BTR1" s="1" t="s">
        <v>3955</v>
      </c>
      <c r="BTS1" s="1" t="s">
        <v>3956</v>
      </c>
      <c r="BTT1" s="1" t="s">
        <v>3957</v>
      </c>
      <c r="BTU1" s="1" t="s">
        <v>3958</v>
      </c>
      <c r="BTV1" s="1" t="s">
        <v>3959</v>
      </c>
      <c r="BTW1" s="1" t="s">
        <v>3960</v>
      </c>
      <c r="BTX1" s="1" t="s">
        <v>3961</v>
      </c>
      <c r="BTY1" s="1" t="s">
        <v>3962</v>
      </c>
      <c r="BTZ1" s="1" t="s">
        <v>3963</v>
      </c>
      <c r="BUA1" s="1" t="s">
        <v>3964</v>
      </c>
      <c r="BUB1" s="1" t="s">
        <v>3965</v>
      </c>
      <c r="BUC1" s="1" t="s">
        <v>3966</v>
      </c>
      <c r="BUD1" s="1" t="s">
        <v>3967</v>
      </c>
      <c r="BUE1" s="1" t="s">
        <v>3968</v>
      </c>
      <c r="BUF1" s="1" t="s">
        <v>3969</v>
      </c>
      <c r="BUG1" s="1" t="s">
        <v>3970</v>
      </c>
      <c r="BUH1" s="1" t="s">
        <v>3971</v>
      </c>
      <c r="BUI1" s="1" t="s">
        <v>3972</v>
      </c>
      <c r="BUJ1" s="1" t="s">
        <v>3973</v>
      </c>
      <c r="BUK1" s="1" t="s">
        <v>3974</v>
      </c>
      <c r="BUL1" s="1" t="s">
        <v>3975</v>
      </c>
      <c r="BUM1" s="1" t="s">
        <v>3976</v>
      </c>
      <c r="BUN1" s="1" t="s">
        <v>3977</v>
      </c>
      <c r="BUO1" s="1" t="s">
        <v>3978</v>
      </c>
      <c r="BUP1" s="1" t="s">
        <v>3979</v>
      </c>
      <c r="BUQ1" s="1" t="s">
        <v>3980</v>
      </c>
      <c r="BUR1" s="1" t="s">
        <v>3981</v>
      </c>
      <c r="BUS1" s="1" t="s">
        <v>3982</v>
      </c>
      <c r="BUT1" s="1" t="s">
        <v>3983</v>
      </c>
      <c r="BUU1" s="1" t="s">
        <v>3984</v>
      </c>
      <c r="BUV1" s="1" t="s">
        <v>3985</v>
      </c>
      <c r="BUW1" s="1" t="s">
        <v>3986</v>
      </c>
      <c r="BUX1" s="1" t="s">
        <v>3987</v>
      </c>
      <c r="BUY1" s="1" t="s">
        <v>3988</v>
      </c>
      <c r="BUZ1" s="1" t="s">
        <v>3989</v>
      </c>
      <c r="BVA1" s="1" t="s">
        <v>3990</v>
      </c>
      <c r="BVB1" s="1" t="s">
        <v>3991</v>
      </c>
      <c r="BVC1" s="1" t="s">
        <v>3992</v>
      </c>
      <c r="BVD1" s="1" t="s">
        <v>3993</v>
      </c>
      <c r="BVE1" s="1" t="s">
        <v>3994</v>
      </c>
      <c r="BVF1" s="1" t="s">
        <v>3995</v>
      </c>
      <c r="BVG1" s="1" t="s">
        <v>3996</v>
      </c>
      <c r="BVH1" s="1" t="s">
        <v>3997</v>
      </c>
      <c r="BVI1" s="1" t="s">
        <v>3998</v>
      </c>
      <c r="BVJ1" s="1" t="s">
        <v>3999</v>
      </c>
      <c r="BVK1" s="1" t="s">
        <v>4000</v>
      </c>
      <c r="BVL1" s="1" t="s">
        <v>4001</v>
      </c>
      <c r="BVM1" s="1" t="s">
        <v>4002</v>
      </c>
      <c r="BVN1" s="1" t="s">
        <v>4003</v>
      </c>
      <c r="BVO1" s="1" t="s">
        <v>4004</v>
      </c>
      <c r="BVP1" s="1" t="s">
        <v>4005</v>
      </c>
      <c r="BVQ1" s="1" t="s">
        <v>4006</v>
      </c>
      <c r="BVR1" s="1" t="s">
        <v>4007</v>
      </c>
      <c r="BVS1" s="1" t="s">
        <v>4008</v>
      </c>
      <c r="BVT1" s="1" t="s">
        <v>4009</v>
      </c>
      <c r="BVU1" s="1" t="s">
        <v>4010</v>
      </c>
      <c r="BVV1" s="1" t="s">
        <v>4011</v>
      </c>
      <c r="BVW1" s="1" t="s">
        <v>4012</v>
      </c>
      <c r="BVX1" s="1" t="s">
        <v>4013</v>
      </c>
      <c r="BVY1" s="1" t="s">
        <v>4014</v>
      </c>
      <c r="BVZ1" s="1" t="s">
        <v>4015</v>
      </c>
      <c r="BWA1" s="1" t="s">
        <v>4016</v>
      </c>
      <c r="BWB1" s="1" t="s">
        <v>4017</v>
      </c>
      <c r="BWC1" s="1" t="s">
        <v>4018</v>
      </c>
      <c r="BWD1" s="1" t="s">
        <v>4019</v>
      </c>
      <c r="BWE1" s="1" t="s">
        <v>4020</v>
      </c>
      <c r="BWF1" s="1" t="s">
        <v>4021</v>
      </c>
      <c r="BWG1" s="1" t="s">
        <v>4022</v>
      </c>
      <c r="BWH1" s="1" t="s">
        <v>4023</v>
      </c>
      <c r="BWI1" s="1" t="s">
        <v>4024</v>
      </c>
      <c r="BWJ1" s="1" t="s">
        <v>4025</v>
      </c>
      <c r="BWK1" s="1" t="s">
        <v>4026</v>
      </c>
      <c r="BWL1" s="1" t="s">
        <v>4027</v>
      </c>
      <c r="BWM1" s="1" t="s">
        <v>4028</v>
      </c>
      <c r="BWN1" s="1" t="s">
        <v>4029</v>
      </c>
      <c r="BWO1" s="1" t="s">
        <v>4030</v>
      </c>
      <c r="BWP1" s="1" t="s">
        <v>4031</v>
      </c>
      <c r="BWQ1" s="1" t="s">
        <v>4032</v>
      </c>
      <c r="BWR1" s="1" t="s">
        <v>4033</v>
      </c>
      <c r="BWS1" s="1" t="s">
        <v>4034</v>
      </c>
      <c r="BWT1" s="1" t="s">
        <v>4035</v>
      </c>
      <c r="BWU1" s="1" t="s">
        <v>4036</v>
      </c>
      <c r="BWV1" s="1" t="s">
        <v>4037</v>
      </c>
      <c r="BWW1" s="1" t="s">
        <v>4038</v>
      </c>
      <c r="BWX1" s="1" t="s">
        <v>4039</v>
      </c>
      <c r="BWY1" s="1" t="s">
        <v>4040</v>
      </c>
      <c r="BWZ1" s="1" t="s">
        <v>4041</v>
      </c>
      <c r="BXA1" s="1" t="s">
        <v>4042</v>
      </c>
      <c r="BXB1" s="1" t="s">
        <v>4043</v>
      </c>
      <c r="BXC1" s="1" t="s">
        <v>4044</v>
      </c>
      <c r="BXD1" s="1" t="s">
        <v>4045</v>
      </c>
      <c r="BXE1" s="1" t="s">
        <v>4046</v>
      </c>
      <c r="BXF1" s="1" t="s">
        <v>4047</v>
      </c>
      <c r="BXG1" s="1" t="s">
        <v>4048</v>
      </c>
      <c r="BXH1" s="1" t="s">
        <v>4049</v>
      </c>
      <c r="BXI1" s="1" t="s">
        <v>4050</v>
      </c>
      <c r="BXJ1" s="1" t="s">
        <v>4051</v>
      </c>
      <c r="BXK1" s="1" t="s">
        <v>4052</v>
      </c>
      <c r="BXL1" s="1" t="s">
        <v>4053</v>
      </c>
      <c r="BXM1" s="1" t="s">
        <v>4054</v>
      </c>
      <c r="BXN1" s="1" t="s">
        <v>4055</v>
      </c>
      <c r="BXO1" s="1" t="s">
        <v>4056</v>
      </c>
      <c r="BXP1" s="1" t="s">
        <v>4057</v>
      </c>
      <c r="BXQ1" s="1" t="s">
        <v>4058</v>
      </c>
      <c r="BXR1" s="1" t="s">
        <v>4059</v>
      </c>
      <c r="BXS1" s="1" t="s">
        <v>4060</v>
      </c>
      <c r="BXT1" s="1" t="s">
        <v>4061</v>
      </c>
      <c r="BXU1" s="1" t="s">
        <v>4062</v>
      </c>
      <c r="BXV1" s="1" t="s">
        <v>4063</v>
      </c>
      <c r="BXW1" s="1" t="s">
        <v>4064</v>
      </c>
      <c r="BXX1" s="1" t="s">
        <v>4065</v>
      </c>
      <c r="BXY1" s="1" t="s">
        <v>4066</v>
      </c>
      <c r="BXZ1" s="1" t="s">
        <v>4067</v>
      </c>
      <c r="BYA1" s="1" t="s">
        <v>4068</v>
      </c>
      <c r="BYB1" s="1" t="s">
        <v>4069</v>
      </c>
      <c r="BYC1" s="1" t="s">
        <v>4070</v>
      </c>
      <c r="BYD1" s="1" t="s">
        <v>4071</v>
      </c>
      <c r="BYE1" s="1" t="s">
        <v>4072</v>
      </c>
      <c r="BYF1" s="1" t="s">
        <v>4073</v>
      </c>
      <c r="BYG1" s="1" t="s">
        <v>4074</v>
      </c>
      <c r="BYH1" s="1" t="s">
        <v>4075</v>
      </c>
      <c r="BYI1" s="1" t="s">
        <v>4076</v>
      </c>
      <c r="BYJ1" s="1" t="s">
        <v>4077</v>
      </c>
      <c r="BYK1" s="1" t="s">
        <v>4078</v>
      </c>
      <c r="BYL1" s="1" t="s">
        <v>4079</v>
      </c>
      <c r="BYM1" s="1" t="s">
        <v>4080</v>
      </c>
      <c r="BYN1" s="1" t="s">
        <v>4081</v>
      </c>
      <c r="BYO1" s="1" t="s">
        <v>4082</v>
      </c>
      <c r="BYP1" s="1" t="s">
        <v>4083</v>
      </c>
      <c r="BYQ1" s="1" t="s">
        <v>4084</v>
      </c>
      <c r="BYR1" s="1" t="s">
        <v>4085</v>
      </c>
      <c r="BYS1" s="1" t="s">
        <v>4086</v>
      </c>
      <c r="BYT1" s="1" t="s">
        <v>4087</v>
      </c>
      <c r="BYU1" s="1" t="s">
        <v>4088</v>
      </c>
      <c r="BYV1" s="1" t="s">
        <v>4089</v>
      </c>
      <c r="BYW1" s="1" t="s">
        <v>4090</v>
      </c>
      <c r="BYX1" s="1" t="s">
        <v>4091</v>
      </c>
      <c r="BYY1" s="1" t="s">
        <v>4092</v>
      </c>
      <c r="BYZ1" s="1" t="s">
        <v>4093</v>
      </c>
      <c r="BZA1" s="1" t="s">
        <v>4094</v>
      </c>
      <c r="BZB1" s="1" t="s">
        <v>4095</v>
      </c>
      <c r="BZC1" s="1" t="s">
        <v>4096</v>
      </c>
      <c r="BZD1" s="1" t="s">
        <v>4097</v>
      </c>
      <c r="BZE1" s="1" t="s">
        <v>4098</v>
      </c>
      <c r="BZF1" s="1" t="s">
        <v>4099</v>
      </c>
      <c r="BZG1" s="1" t="s">
        <v>4100</v>
      </c>
      <c r="BZH1" s="1" t="s">
        <v>4101</v>
      </c>
      <c r="BZI1" s="1" t="s">
        <v>4102</v>
      </c>
      <c r="BZJ1" s="1" t="s">
        <v>4103</v>
      </c>
      <c r="BZK1" s="1" t="s">
        <v>4104</v>
      </c>
      <c r="BZL1" s="1" t="s">
        <v>4105</v>
      </c>
      <c r="BZM1" s="1" t="s">
        <v>4106</v>
      </c>
      <c r="BZN1" s="1" t="s">
        <v>4107</v>
      </c>
      <c r="BZO1" s="1" t="s">
        <v>4108</v>
      </c>
      <c r="BZP1" s="1" t="s">
        <v>4109</v>
      </c>
      <c r="BZQ1" s="1" t="s">
        <v>4110</v>
      </c>
      <c r="BZR1" s="1" t="s">
        <v>4111</v>
      </c>
      <c r="BZS1" s="1" t="s">
        <v>4112</v>
      </c>
      <c r="BZT1" s="1" t="s">
        <v>4113</v>
      </c>
      <c r="BZU1" s="1" t="s">
        <v>4114</v>
      </c>
      <c r="BZV1" s="1" t="s">
        <v>4115</v>
      </c>
      <c r="BZW1" s="1" t="s">
        <v>4116</v>
      </c>
      <c r="BZX1" s="1" t="s">
        <v>4117</v>
      </c>
      <c r="BZY1" s="1" t="s">
        <v>4118</v>
      </c>
      <c r="BZZ1" s="1" t="s">
        <v>4119</v>
      </c>
      <c r="CAA1" s="1" t="s">
        <v>4120</v>
      </c>
      <c r="CAB1" s="1" t="s">
        <v>4121</v>
      </c>
      <c r="CAC1" s="1" t="s">
        <v>4122</v>
      </c>
      <c r="CAD1" s="1" t="s">
        <v>4123</v>
      </c>
      <c r="CAE1" s="1" t="s">
        <v>4124</v>
      </c>
      <c r="CAF1" s="1" t="s">
        <v>4125</v>
      </c>
      <c r="CAG1" s="1" t="s">
        <v>4126</v>
      </c>
      <c r="CAH1" s="1" t="s">
        <v>4127</v>
      </c>
      <c r="CAI1" s="1" t="s">
        <v>4128</v>
      </c>
      <c r="CAJ1" s="1" t="s">
        <v>4129</v>
      </c>
      <c r="CAK1" s="1" t="s">
        <v>4130</v>
      </c>
      <c r="CAL1" s="1" t="s">
        <v>4131</v>
      </c>
      <c r="CAM1" s="1" t="s">
        <v>4132</v>
      </c>
      <c r="CAN1" s="1" t="s">
        <v>4133</v>
      </c>
      <c r="CAO1" s="1" t="s">
        <v>4134</v>
      </c>
      <c r="CAP1" s="1" t="s">
        <v>4135</v>
      </c>
      <c r="CAQ1" s="1" t="s">
        <v>4136</v>
      </c>
      <c r="CAR1" s="1" t="s">
        <v>4137</v>
      </c>
      <c r="CAS1" s="1" t="s">
        <v>4138</v>
      </c>
      <c r="CAT1" s="1" t="s">
        <v>4139</v>
      </c>
      <c r="CAU1" s="1" t="s">
        <v>4140</v>
      </c>
      <c r="CAV1" s="1" t="s">
        <v>4141</v>
      </c>
      <c r="CAW1" s="1" t="s">
        <v>4142</v>
      </c>
      <c r="CAX1" s="1" t="s">
        <v>4143</v>
      </c>
      <c r="CAY1" s="1" t="s">
        <v>4144</v>
      </c>
      <c r="CAZ1" s="1" t="s">
        <v>4145</v>
      </c>
      <c r="CBA1" s="1" t="s">
        <v>4146</v>
      </c>
      <c r="CBB1" s="1" t="s">
        <v>4147</v>
      </c>
      <c r="CBC1" s="1" t="s">
        <v>4148</v>
      </c>
      <c r="CBD1" s="1" t="s">
        <v>4149</v>
      </c>
      <c r="CBE1" s="1" t="s">
        <v>4150</v>
      </c>
      <c r="CBF1" s="1" t="s">
        <v>4151</v>
      </c>
      <c r="CBG1" s="1" t="s">
        <v>4152</v>
      </c>
      <c r="CBH1" s="1" t="s">
        <v>4153</v>
      </c>
      <c r="CBI1" s="1" t="s">
        <v>4154</v>
      </c>
      <c r="CBJ1" s="1" t="s">
        <v>4155</v>
      </c>
      <c r="CBK1" s="1" t="s">
        <v>4156</v>
      </c>
      <c r="CBL1" s="1" t="s">
        <v>4157</v>
      </c>
      <c r="CBM1" s="1" t="s">
        <v>4158</v>
      </c>
      <c r="CBN1" s="1" t="s">
        <v>4159</v>
      </c>
      <c r="CBO1" s="1" t="s">
        <v>4160</v>
      </c>
      <c r="CBP1" s="1" t="s">
        <v>4161</v>
      </c>
      <c r="CBQ1" s="1" t="s">
        <v>4162</v>
      </c>
      <c r="CBR1" s="1" t="s">
        <v>4163</v>
      </c>
      <c r="CBS1" s="1" t="s">
        <v>4164</v>
      </c>
      <c r="CBT1" s="1" t="s">
        <v>4165</v>
      </c>
      <c r="CBU1" s="1" t="s">
        <v>4166</v>
      </c>
      <c r="CBV1" s="1" t="s">
        <v>4167</v>
      </c>
      <c r="CBW1" s="1" t="s">
        <v>4168</v>
      </c>
      <c r="CBX1" s="1" t="s">
        <v>4169</v>
      </c>
      <c r="CBY1" s="1" t="s">
        <v>4170</v>
      </c>
      <c r="CBZ1" s="1" t="s">
        <v>4171</v>
      </c>
      <c r="CCA1" s="1" t="s">
        <v>4172</v>
      </c>
      <c r="CCB1" s="1" t="s">
        <v>4173</v>
      </c>
      <c r="CCC1" s="1" t="s">
        <v>4174</v>
      </c>
      <c r="CCD1" s="1" t="s">
        <v>4175</v>
      </c>
      <c r="CCE1" s="1" t="s">
        <v>4176</v>
      </c>
      <c r="CCF1" s="1" t="s">
        <v>4177</v>
      </c>
      <c r="CCG1" s="1" t="s">
        <v>4178</v>
      </c>
      <c r="CCH1" s="1" t="s">
        <v>4179</v>
      </c>
      <c r="CCI1" s="1" t="s">
        <v>4180</v>
      </c>
      <c r="CCJ1" s="1" t="s">
        <v>4181</v>
      </c>
      <c r="CCK1" s="1" t="s">
        <v>4182</v>
      </c>
      <c r="CCL1" s="1" t="s">
        <v>4183</v>
      </c>
      <c r="CCM1" s="1" t="s">
        <v>4184</v>
      </c>
      <c r="CCN1" s="1" t="s">
        <v>4185</v>
      </c>
      <c r="CCO1" s="1" t="s">
        <v>4186</v>
      </c>
      <c r="CCP1" s="1" t="s">
        <v>4187</v>
      </c>
      <c r="CCQ1" s="1" t="s">
        <v>4188</v>
      </c>
      <c r="CCR1" s="1" t="s">
        <v>4189</v>
      </c>
      <c r="CCS1" s="1" t="s">
        <v>4190</v>
      </c>
      <c r="CCT1" s="1" t="s">
        <v>4191</v>
      </c>
      <c r="CCU1" s="1" t="s">
        <v>4192</v>
      </c>
      <c r="CCV1" s="1" t="s">
        <v>4193</v>
      </c>
      <c r="CCW1" s="1" t="s">
        <v>4194</v>
      </c>
      <c r="CCX1" s="1" t="s">
        <v>4195</v>
      </c>
      <c r="CCY1" s="1" t="s">
        <v>4196</v>
      </c>
      <c r="CCZ1" s="1" t="s">
        <v>4197</v>
      </c>
      <c r="CDA1" s="1" t="s">
        <v>4198</v>
      </c>
      <c r="CDB1" s="1" t="s">
        <v>4199</v>
      </c>
      <c r="CDC1" s="1" t="s">
        <v>4200</v>
      </c>
      <c r="CDD1" s="1" t="s">
        <v>4201</v>
      </c>
      <c r="CDE1" s="1" t="s">
        <v>4202</v>
      </c>
      <c r="CDF1" s="1" t="s">
        <v>4203</v>
      </c>
      <c r="CDG1" s="1" t="s">
        <v>4204</v>
      </c>
      <c r="CDH1" s="1" t="s">
        <v>4205</v>
      </c>
      <c r="CDI1" s="1" t="s">
        <v>4206</v>
      </c>
      <c r="CDJ1" s="1" t="s">
        <v>4207</v>
      </c>
      <c r="CDK1" s="1" t="s">
        <v>4208</v>
      </c>
      <c r="CDL1" s="1" t="s">
        <v>4209</v>
      </c>
      <c r="CDM1" s="1" t="s">
        <v>4210</v>
      </c>
      <c r="CDN1" s="1" t="s">
        <v>4211</v>
      </c>
      <c r="CDO1" s="1" t="s">
        <v>4212</v>
      </c>
      <c r="CDP1" s="1" t="s">
        <v>4213</v>
      </c>
      <c r="CDQ1" s="1" t="s">
        <v>4214</v>
      </c>
      <c r="CDR1" s="1" t="s">
        <v>4215</v>
      </c>
      <c r="CDS1" s="1" t="s">
        <v>4216</v>
      </c>
      <c r="CDT1" s="1" t="s">
        <v>4217</v>
      </c>
      <c r="CDU1" s="1" t="s">
        <v>4218</v>
      </c>
      <c r="CDV1" s="1" t="s">
        <v>4219</v>
      </c>
      <c r="CDW1" s="1" t="s">
        <v>4220</v>
      </c>
      <c r="CDX1" s="1" t="s">
        <v>4221</v>
      </c>
      <c r="CDY1" s="1" t="s">
        <v>4222</v>
      </c>
      <c r="CDZ1" s="1" t="s">
        <v>4223</v>
      </c>
      <c r="CEA1" s="1" t="s">
        <v>4224</v>
      </c>
      <c r="CEB1" s="1" t="s">
        <v>4225</v>
      </c>
      <c r="CEC1" s="1" t="s">
        <v>4226</v>
      </c>
      <c r="CED1" s="1" t="s">
        <v>4227</v>
      </c>
      <c r="CEE1" s="1" t="s">
        <v>4228</v>
      </c>
      <c r="CEF1" s="1" t="s">
        <v>4229</v>
      </c>
      <c r="CEG1" s="1" t="s">
        <v>4230</v>
      </c>
      <c r="CEH1" s="1" t="s">
        <v>4231</v>
      </c>
      <c r="CEI1" s="1" t="s">
        <v>4232</v>
      </c>
      <c r="CEJ1" s="1" t="s">
        <v>4233</v>
      </c>
      <c r="CEK1" s="1" t="s">
        <v>4234</v>
      </c>
      <c r="CEL1" s="1" t="s">
        <v>4235</v>
      </c>
      <c r="CEM1" s="1" t="s">
        <v>4236</v>
      </c>
      <c r="CEN1" s="1" t="s">
        <v>4237</v>
      </c>
      <c r="CEO1" s="1" t="s">
        <v>4238</v>
      </c>
      <c r="CEP1" s="1" t="s">
        <v>4239</v>
      </c>
      <c r="CEQ1" s="1" t="s">
        <v>4240</v>
      </c>
      <c r="CER1" s="1" t="s">
        <v>4241</v>
      </c>
      <c r="CES1" s="1" t="s">
        <v>4242</v>
      </c>
      <c r="CET1" s="1" t="s">
        <v>4243</v>
      </c>
      <c r="CEU1" s="1" t="s">
        <v>4244</v>
      </c>
      <c r="CEV1" s="1" t="s">
        <v>4245</v>
      </c>
      <c r="CEW1" s="1" t="s">
        <v>4246</v>
      </c>
      <c r="CEX1" s="1" t="s">
        <v>4247</v>
      </c>
      <c r="CEY1" s="1" t="s">
        <v>4248</v>
      </c>
      <c r="CEZ1" s="1" t="s">
        <v>4249</v>
      </c>
      <c r="CFA1" s="1" t="s">
        <v>4250</v>
      </c>
      <c r="CFB1" s="1" t="s">
        <v>4251</v>
      </c>
      <c r="CFC1" s="1" t="s">
        <v>4252</v>
      </c>
      <c r="CFD1" s="1" t="s">
        <v>4253</v>
      </c>
      <c r="CFE1" s="1" t="s">
        <v>4254</v>
      </c>
      <c r="CFF1" s="1" t="s">
        <v>4255</v>
      </c>
      <c r="CFG1" s="1" t="s">
        <v>4256</v>
      </c>
      <c r="CFH1" s="1" t="s">
        <v>4257</v>
      </c>
      <c r="CFI1" s="1" t="s">
        <v>4258</v>
      </c>
      <c r="CFJ1" s="1" t="s">
        <v>4259</v>
      </c>
      <c r="CFK1" s="1" t="s">
        <v>4260</v>
      </c>
      <c r="CFL1" s="1" t="s">
        <v>4261</v>
      </c>
      <c r="CFM1" s="1" t="s">
        <v>4262</v>
      </c>
      <c r="CFN1" s="1" t="s">
        <v>4263</v>
      </c>
      <c r="CFO1" s="1" t="s">
        <v>4264</v>
      </c>
      <c r="CFP1" s="1" t="s">
        <v>4265</v>
      </c>
      <c r="CFQ1" s="1" t="s">
        <v>4266</v>
      </c>
      <c r="CFR1" s="1" t="s">
        <v>4267</v>
      </c>
      <c r="CFS1" s="1" t="s">
        <v>4268</v>
      </c>
      <c r="CFT1" s="1" t="s">
        <v>4269</v>
      </c>
      <c r="CFU1" s="1" t="s">
        <v>4270</v>
      </c>
      <c r="CFV1" s="1" t="s">
        <v>4271</v>
      </c>
      <c r="CFW1" s="1" t="s">
        <v>4272</v>
      </c>
      <c r="CFX1" s="1" t="s">
        <v>4273</v>
      </c>
      <c r="CFY1" s="1" t="s">
        <v>4274</v>
      </c>
      <c r="CFZ1" s="1" t="s">
        <v>4275</v>
      </c>
      <c r="CGA1" s="1" t="s">
        <v>4276</v>
      </c>
      <c r="CGB1" s="1" t="s">
        <v>4277</v>
      </c>
      <c r="CGC1" s="1" t="s">
        <v>4278</v>
      </c>
      <c r="CGD1" s="1" t="s">
        <v>4279</v>
      </c>
      <c r="CGE1" s="1" t="s">
        <v>4280</v>
      </c>
      <c r="CGF1" s="1" t="s">
        <v>4281</v>
      </c>
      <c r="CGG1" s="1" t="s">
        <v>4282</v>
      </c>
      <c r="CGH1" s="1" t="s">
        <v>4283</v>
      </c>
      <c r="CGI1" s="1" t="s">
        <v>4284</v>
      </c>
      <c r="CGJ1" s="1" t="s">
        <v>4285</v>
      </c>
      <c r="CGK1" s="1" t="s">
        <v>4286</v>
      </c>
      <c r="CGL1" s="1" t="s">
        <v>4287</v>
      </c>
      <c r="CGM1" s="1" t="s">
        <v>4288</v>
      </c>
      <c r="CGN1" s="1" t="s">
        <v>4289</v>
      </c>
      <c r="CGO1" s="1" t="s">
        <v>4290</v>
      </c>
      <c r="CGP1" s="1" t="s">
        <v>4291</v>
      </c>
      <c r="CGQ1" s="1" t="s">
        <v>4292</v>
      </c>
      <c r="CGR1" s="1" t="s">
        <v>4293</v>
      </c>
      <c r="CGS1" s="1" t="s">
        <v>4294</v>
      </c>
      <c r="CGT1" s="1" t="s">
        <v>4295</v>
      </c>
      <c r="CGU1" s="1" t="s">
        <v>4296</v>
      </c>
      <c r="CGV1" s="1" t="s">
        <v>4297</v>
      </c>
      <c r="CGW1" s="1" t="s">
        <v>4298</v>
      </c>
      <c r="CGX1" s="1" t="s">
        <v>4299</v>
      </c>
      <c r="CGY1" s="1" t="s">
        <v>4300</v>
      </c>
      <c r="CGZ1" s="1" t="s">
        <v>4301</v>
      </c>
      <c r="CHA1" s="1" t="s">
        <v>4302</v>
      </c>
      <c r="CHB1" s="1" t="s">
        <v>4303</v>
      </c>
      <c r="CHC1" s="1" t="s">
        <v>4304</v>
      </c>
      <c r="CHD1" s="1" t="s">
        <v>4305</v>
      </c>
      <c r="CHE1" s="1" t="s">
        <v>4306</v>
      </c>
      <c r="CHF1" s="1" t="s">
        <v>4307</v>
      </c>
      <c r="CHG1" s="1" t="s">
        <v>4308</v>
      </c>
      <c r="CHH1" s="1" t="s">
        <v>4309</v>
      </c>
      <c r="CHI1" s="1" t="s">
        <v>4310</v>
      </c>
      <c r="CHJ1" s="1" t="s">
        <v>4311</v>
      </c>
      <c r="CHK1" s="1" t="s">
        <v>4312</v>
      </c>
      <c r="CHL1" s="1" t="s">
        <v>4313</v>
      </c>
      <c r="CHM1" s="1" t="s">
        <v>4314</v>
      </c>
      <c r="CHN1" s="1" t="s">
        <v>4315</v>
      </c>
      <c r="CHO1" s="1" t="s">
        <v>4316</v>
      </c>
      <c r="CHP1" s="1" t="s">
        <v>4317</v>
      </c>
      <c r="CHQ1" s="1" t="s">
        <v>4318</v>
      </c>
      <c r="CHR1" s="1" t="s">
        <v>4319</v>
      </c>
      <c r="CHS1" s="1" t="s">
        <v>4320</v>
      </c>
      <c r="CHT1" s="1" t="s">
        <v>4321</v>
      </c>
      <c r="CHU1" s="1" t="s">
        <v>4322</v>
      </c>
      <c r="CHV1" s="1" t="s">
        <v>4323</v>
      </c>
      <c r="CHW1" s="1" t="s">
        <v>4324</v>
      </c>
      <c r="CHX1" s="1" t="s">
        <v>4325</v>
      </c>
      <c r="CHY1" s="1" t="s">
        <v>4326</v>
      </c>
      <c r="CHZ1" s="1" t="s">
        <v>4327</v>
      </c>
      <c r="CIA1" s="1" t="s">
        <v>4328</v>
      </c>
      <c r="CIB1" s="1" t="s">
        <v>4329</v>
      </c>
      <c r="CIC1" s="1" t="s">
        <v>4330</v>
      </c>
      <c r="CID1" s="1" t="s">
        <v>4331</v>
      </c>
      <c r="CIE1" s="1" t="s">
        <v>4332</v>
      </c>
      <c r="CIF1" s="1" t="s">
        <v>4333</v>
      </c>
      <c r="CIG1" s="1" t="s">
        <v>4334</v>
      </c>
      <c r="CIH1" s="1" t="s">
        <v>4335</v>
      </c>
      <c r="CII1" s="1" t="s">
        <v>4336</v>
      </c>
      <c r="CIJ1" s="1" t="s">
        <v>4337</v>
      </c>
      <c r="CIK1" s="1" t="s">
        <v>4338</v>
      </c>
      <c r="CIL1" s="1" t="s">
        <v>4339</v>
      </c>
      <c r="CIM1" s="1" t="s">
        <v>4340</v>
      </c>
      <c r="CIN1" s="1" t="s">
        <v>4341</v>
      </c>
      <c r="CIO1" s="1" t="s">
        <v>4342</v>
      </c>
      <c r="CIP1" s="1" t="s">
        <v>4343</v>
      </c>
      <c r="CIQ1" s="1" t="s">
        <v>4344</v>
      </c>
      <c r="CIR1" s="1" t="s">
        <v>4345</v>
      </c>
      <c r="CIS1" s="1" t="s">
        <v>4346</v>
      </c>
      <c r="CIT1" s="1" t="s">
        <v>4347</v>
      </c>
      <c r="CIU1" s="1" t="s">
        <v>4348</v>
      </c>
      <c r="CIV1" s="1" t="s">
        <v>4349</v>
      </c>
      <c r="CIW1" s="1" t="s">
        <v>4350</v>
      </c>
      <c r="CIX1" s="1" t="s">
        <v>4351</v>
      </c>
      <c r="CIY1" s="1" t="s">
        <v>4352</v>
      </c>
      <c r="CIZ1" s="1" t="s">
        <v>4353</v>
      </c>
      <c r="CJA1" s="1" t="s">
        <v>4354</v>
      </c>
      <c r="CJB1" s="1" t="s">
        <v>4355</v>
      </c>
      <c r="CJC1" s="1" t="s">
        <v>4356</v>
      </c>
      <c r="CJD1" s="1" t="s">
        <v>4357</v>
      </c>
      <c r="CJE1" s="1" t="s">
        <v>4358</v>
      </c>
      <c r="CJF1" s="1" t="s">
        <v>4359</v>
      </c>
      <c r="CJG1" s="1" t="s">
        <v>4360</v>
      </c>
      <c r="CJH1" s="1" t="s">
        <v>4361</v>
      </c>
      <c r="CJI1" s="1" t="s">
        <v>4362</v>
      </c>
      <c r="CJJ1" s="1" t="s">
        <v>4363</v>
      </c>
      <c r="CJK1" s="1" t="s">
        <v>4364</v>
      </c>
      <c r="CJL1" s="1" t="s">
        <v>4365</v>
      </c>
      <c r="CJM1" s="1" t="s">
        <v>4366</v>
      </c>
      <c r="CJN1" s="1" t="s">
        <v>4367</v>
      </c>
      <c r="CJO1" s="1" t="s">
        <v>4368</v>
      </c>
      <c r="CJP1" s="1" t="s">
        <v>4369</v>
      </c>
      <c r="CJQ1" s="1" t="s">
        <v>4370</v>
      </c>
      <c r="CJR1" s="1" t="s">
        <v>4371</v>
      </c>
      <c r="CJS1" s="1" t="s">
        <v>4372</v>
      </c>
      <c r="CJT1" s="1" t="s">
        <v>4373</v>
      </c>
      <c r="CJU1" s="1" t="s">
        <v>4374</v>
      </c>
      <c r="CJV1" s="1" t="s">
        <v>4375</v>
      </c>
      <c r="CJW1" s="1" t="s">
        <v>4376</v>
      </c>
      <c r="CJX1" s="1" t="s">
        <v>4377</v>
      </c>
      <c r="CJY1" s="1" t="s">
        <v>4378</v>
      </c>
      <c r="CJZ1" s="1" t="s">
        <v>4379</v>
      </c>
      <c r="CKA1" s="1" t="s">
        <v>4380</v>
      </c>
      <c r="CKB1" s="1" t="s">
        <v>4381</v>
      </c>
      <c r="CKC1" s="1" t="s">
        <v>4382</v>
      </c>
      <c r="CKD1" s="1" t="s">
        <v>4383</v>
      </c>
      <c r="CKE1" s="1" t="s">
        <v>4384</v>
      </c>
      <c r="CKF1" s="1" t="s">
        <v>4385</v>
      </c>
      <c r="CKG1" s="1" t="s">
        <v>4386</v>
      </c>
      <c r="CKH1" s="1" t="s">
        <v>4387</v>
      </c>
      <c r="CKI1" s="1" t="s">
        <v>4388</v>
      </c>
      <c r="CKJ1" s="1" t="s">
        <v>4389</v>
      </c>
      <c r="CKK1" s="1" t="s">
        <v>4390</v>
      </c>
      <c r="CKL1" s="1" t="s">
        <v>4391</v>
      </c>
      <c r="CKM1" s="1" t="s">
        <v>4392</v>
      </c>
      <c r="CKN1" s="1" t="s">
        <v>4393</v>
      </c>
      <c r="CKO1" s="1" t="s">
        <v>4394</v>
      </c>
      <c r="CKP1" s="1" t="s">
        <v>4395</v>
      </c>
      <c r="CKQ1" s="1" t="s">
        <v>4396</v>
      </c>
      <c r="CKR1" s="1" t="s">
        <v>4397</v>
      </c>
      <c r="CKS1" s="1" t="s">
        <v>4398</v>
      </c>
      <c r="CKT1" s="1" t="s">
        <v>4399</v>
      </c>
      <c r="CKU1" s="1" t="s">
        <v>4400</v>
      </c>
      <c r="CKV1" s="1" t="s">
        <v>4401</v>
      </c>
      <c r="CKW1" s="1" t="s">
        <v>4402</v>
      </c>
      <c r="CKX1" s="1" t="s">
        <v>4403</v>
      </c>
      <c r="CKY1" s="1" t="s">
        <v>4404</v>
      </c>
      <c r="CKZ1" s="1" t="s">
        <v>4405</v>
      </c>
      <c r="CLA1" s="1" t="s">
        <v>4406</v>
      </c>
      <c r="CLB1" s="1" t="s">
        <v>4407</v>
      </c>
      <c r="CLC1" s="1" t="s">
        <v>4408</v>
      </c>
      <c r="CLD1" s="1" t="s">
        <v>4409</v>
      </c>
      <c r="CLE1" s="1" t="s">
        <v>4410</v>
      </c>
      <c r="CLF1" s="1" t="s">
        <v>4411</v>
      </c>
      <c r="CLG1" s="1" t="s">
        <v>4412</v>
      </c>
      <c r="CLH1" s="1" t="s">
        <v>4413</v>
      </c>
      <c r="CLI1" s="1" t="s">
        <v>4414</v>
      </c>
      <c r="CLJ1" s="1" t="s">
        <v>4415</v>
      </c>
      <c r="CLK1" s="1" t="s">
        <v>4416</v>
      </c>
      <c r="CLL1" s="1" t="s">
        <v>4417</v>
      </c>
      <c r="CLM1" s="1" t="s">
        <v>4418</v>
      </c>
      <c r="CLN1" s="1" t="s">
        <v>4419</v>
      </c>
      <c r="CLO1" s="1" t="s">
        <v>4420</v>
      </c>
      <c r="CLP1" s="1" t="s">
        <v>4421</v>
      </c>
      <c r="CLQ1" s="1" t="s">
        <v>4422</v>
      </c>
      <c r="CLR1" s="1" t="s">
        <v>4423</v>
      </c>
      <c r="CLS1" s="1" t="s">
        <v>4424</v>
      </c>
      <c r="CLT1" s="1" t="s">
        <v>4425</v>
      </c>
      <c r="CLU1" s="1" t="s">
        <v>4426</v>
      </c>
      <c r="CLV1" s="1" t="s">
        <v>4427</v>
      </c>
      <c r="CLW1" s="1" t="s">
        <v>4428</v>
      </c>
      <c r="CLX1" s="1" t="s">
        <v>4429</v>
      </c>
      <c r="CLY1" s="1" t="s">
        <v>4430</v>
      </c>
      <c r="CLZ1" s="1" t="s">
        <v>4431</v>
      </c>
      <c r="CMA1" s="1" t="s">
        <v>4432</v>
      </c>
      <c r="CMB1" s="1" t="s">
        <v>4433</v>
      </c>
      <c r="CMC1" s="1" t="s">
        <v>4434</v>
      </c>
      <c r="CMD1" s="1" t="s">
        <v>4435</v>
      </c>
      <c r="CME1" s="1" t="s">
        <v>4436</v>
      </c>
      <c r="CMF1" s="1" t="s">
        <v>4437</v>
      </c>
      <c r="CMG1" s="1" t="s">
        <v>4438</v>
      </c>
      <c r="CMH1" s="1" t="s">
        <v>4439</v>
      </c>
      <c r="CMI1" s="1" t="s">
        <v>4440</v>
      </c>
      <c r="CMJ1" s="1" t="s">
        <v>4441</v>
      </c>
      <c r="CMK1" s="1" t="s">
        <v>4442</v>
      </c>
      <c r="CML1" s="1" t="s">
        <v>4443</v>
      </c>
      <c r="CMM1" s="1" t="s">
        <v>4444</v>
      </c>
      <c r="CMN1" s="1" t="s">
        <v>4445</v>
      </c>
      <c r="CMO1" s="1" t="s">
        <v>4446</v>
      </c>
      <c r="CMP1" s="1" t="s">
        <v>4447</v>
      </c>
      <c r="CMQ1" s="1" t="s">
        <v>4448</v>
      </c>
      <c r="CMR1" s="1" t="s">
        <v>4449</v>
      </c>
      <c r="CMS1" s="1" t="s">
        <v>4450</v>
      </c>
      <c r="CMT1" s="1" t="s">
        <v>4451</v>
      </c>
      <c r="CMU1" s="1" t="s">
        <v>4452</v>
      </c>
      <c r="CMV1" s="1" t="s">
        <v>4453</v>
      </c>
      <c r="CMW1" s="1" t="s">
        <v>4454</v>
      </c>
      <c r="CMX1" s="1" t="s">
        <v>4455</v>
      </c>
      <c r="CMY1" s="1" t="s">
        <v>4456</v>
      </c>
      <c r="CMZ1" s="1" t="s">
        <v>4457</v>
      </c>
      <c r="CNA1" s="1" t="s">
        <v>4458</v>
      </c>
      <c r="CNB1" s="1" t="s">
        <v>4459</v>
      </c>
      <c r="CNC1" s="1" t="s">
        <v>4460</v>
      </c>
      <c r="CND1" s="1" t="s">
        <v>4461</v>
      </c>
      <c r="CNE1" s="1" t="s">
        <v>4462</v>
      </c>
      <c r="CNF1" s="1" t="s">
        <v>4463</v>
      </c>
      <c r="CNG1" s="1" t="s">
        <v>4464</v>
      </c>
      <c r="CNH1" s="1" t="s">
        <v>4465</v>
      </c>
      <c r="CNI1" s="1" t="s">
        <v>4466</v>
      </c>
      <c r="CNJ1" s="1" t="s">
        <v>4467</v>
      </c>
      <c r="CNK1" s="1" t="s">
        <v>4468</v>
      </c>
      <c r="CNL1" s="1" t="s">
        <v>4469</v>
      </c>
      <c r="CNM1" s="1" t="s">
        <v>4470</v>
      </c>
      <c r="CNN1" s="1" t="s">
        <v>4471</v>
      </c>
      <c r="CNO1" s="1" t="s">
        <v>4472</v>
      </c>
      <c r="CNP1" s="1" t="s">
        <v>4473</v>
      </c>
      <c r="CNQ1" s="1" t="s">
        <v>4474</v>
      </c>
      <c r="CNR1" s="1" t="s">
        <v>4475</v>
      </c>
      <c r="CNS1" s="1" t="s">
        <v>4476</v>
      </c>
      <c r="CNT1" s="1" t="s">
        <v>4477</v>
      </c>
      <c r="CNU1" s="1" t="s">
        <v>4478</v>
      </c>
      <c r="CNV1" s="1" t="s">
        <v>4479</v>
      </c>
      <c r="CNW1" s="1" t="s">
        <v>4480</v>
      </c>
      <c r="CNX1" s="1" t="s">
        <v>4481</v>
      </c>
      <c r="CNY1" s="1" t="s">
        <v>4482</v>
      </c>
      <c r="CNZ1" s="1" t="s">
        <v>4483</v>
      </c>
      <c r="COA1" s="1" t="s">
        <v>4484</v>
      </c>
      <c r="COB1" s="1" t="s">
        <v>4485</v>
      </c>
      <c r="COC1" s="1" t="s">
        <v>4486</v>
      </c>
      <c r="COD1" s="1" t="s">
        <v>4487</v>
      </c>
      <c r="COE1" s="1" t="s">
        <v>4488</v>
      </c>
      <c r="COF1" s="1" t="s">
        <v>4489</v>
      </c>
      <c r="COG1" s="1" t="s">
        <v>4490</v>
      </c>
      <c r="COH1" s="1" t="s">
        <v>4491</v>
      </c>
      <c r="COI1" s="1" t="s">
        <v>4492</v>
      </c>
      <c r="COJ1" s="1" t="s">
        <v>4493</v>
      </c>
      <c r="COK1" s="1" t="s">
        <v>4494</v>
      </c>
      <c r="COL1" s="1" t="s">
        <v>4495</v>
      </c>
      <c r="COM1" s="1" t="s">
        <v>4496</v>
      </c>
      <c r="CON1" s="1" t="s">
        <v>4497</v>
      </c>
      <c r="COO1" s="1" t="s">
        <v>4498</v>
      </c>
      <c r="COP1" s="1" t="s">
        <v>4499</v>
      </c>
      <c r="COQ1" s="1" t="s">
        <v>4500</v>
      </c>
      <c r="COR1" s="1" t="s">
        <v>4501</v>
      </c>
      <c r="COS1" s="1" t="s">
        <v>4502</v>
      </c>
      <c r="COT1" s="1" t="s">
        <v>4503</v>
      </c>
      <c r="COU1" s="1" t="s">
        <v>4504</v>
      </c>
      <c r="COV1" s="1" t="s">
        <v>4505</v>
      </c>
      <c r="COW1" s="1" t="s">
        <v>4506</v>
      </c>
      <c r="COX1" s="1" t="s">
        <v>4507</v>
      </c>
      <c r="COY1" s="1" t="s">
        <v>4508</v>
      </c>
      <c r="COZ1" s="1" t="s">
        <v>4509</v>
      </c>
      <c r="CPA1" s="1" t="s">
        <v>4510</v>
      </c>
      <c r="CPB1" s="1" t="s">
        <v>4511</v>
      </c>
      <c r="CPC1" s="1" t="s">
        <v>4512</v>
      </c>
      <c r="CPD1" s="1" t="s">
        <v>4513</v>
      </c>
      <c r="CPE1" s="1" t="s">
        <v>4514</v>
      </c>
      <c r="CPF1" s="1" t="s">
        <v>4515</v>
      </c>
      <c r="CPG1" s="1" t="s">
        <v>4516</v>
      </c>
      <c r="CPH1" s="1" t="s">
        <v>4517</v>
      </c>
      <c r="CPI1" s="1" t="s">
        <v>4518</v>
      </c>
      <c r="CPJ1" s="1" t="s">
        <v>4519</v>
      </c>
      <c r="CPK1" s="1" t="s">
        <v>4520</v>
      </c>
      <c r="CPL1" s="1" t="s">
        <v>4521</v>
      </c>
      <c r="CPM1" s="1" t="s">
        <v>4522</v>
      </c>
      <c r="CPN1" s="1" t="s">
        <v>4523</v>
      </c>
      <c r="CPO1" s="1" t="s">
        <v>4524</v>
      </c>
      <c r="CPP1" s="1" t="s">
        <v>4525</v>
      </c>
      <c r="CPQ1" s="1" t="s">
        <v>4526</v>
      </c>
      <c r="CPR1" s="1" t="s">
        <v>4527</v>
      </c>
      <c r="CPS1" s="1" t="s">
        <v>4528</v>
      </c>
      <c r="CPT1" s="1" t="s">
        <v>4529</v>
      </c>
      <c r="CPU1" s="1" t="s">
        <v>4530</v>
      </c>
      <c r="CPV1" s="1" t="s">
        <v>4531</v>
      </c>
      <c r="CPW1" s="1" t="s">
        <v>4532</v>
      </c>
      <c r="CPX1" s="1" t="s">
        <v>4533</v>
      </c>
      <c r="CPY1" s="1" t="s">
        <v>4534</v>
      </c>
      <c r="CPZ1" s="1" t="s">
        <v>4535</v>
      </c>
      <c r="CQA1" s="1" t="s">
        <v>4536</v>
      </c>
      <c r="CQB1" s="1" t="s">
        <v>4537</v>
      </c>
      <c r="CQC1" s="1" t="s">
        <v>4538</v>
      </c>
      <c r="CQD1" s="1" t="s">
        <v>4539</v>
      </c>
      <c r="CQE1" s="1" t="s">
        <v>4540</v>
      </c>
      <c r="CQF1" s="1" t="s">
        <v>4541</v>
      </c>
      <c r="CQG1" s="1" t="s">
        <v>4542</v>
      </c>
      <c r="CQH1" s="1" t="s">
        <v>4543</v>
      </c>
      <c r="CQI1" s="1" t="s">
        <v>4544</v>
      </c>
      <c r="CQJ1" s="1" t="s">
        <v>4545</v>
      </c>
      <c r="CQK1" s="1" t="s">
        <v>4546</v>
      </c>
      <c r="CQL1" s="1" t="s">
        <v>4547</v>
      </c>
      <c r="CQM1" s="1" t="s">
        <v>4548</v>
      </c>
      <c r="CQN1" s="1" t="s">
        <v>4549</v>
      </c>
      <c r="CQO1" s="1" t="s">
        <v>4550</v>
      </c>
      <c r="CQP1" s="1" t="s">
        <v>4551</v>
      </c>
      <c r="CQQ1" s="1" t="s">
        <v>4552</v>
      </c>
      <c r="CQR1" s="1" t="s">
        <v>4553</v>
      </c>
      <c r="CQS1" s="1" t="s">
        <v>4554</v>
      </c>
      <c r="CQT1" s="1" t="s">
        <v>4555</v>
      </c>
      <c r="CQU1" s="1" t="s">
        <v>4556</v>
      </c>
      <c r="CQV1" s="1" t="s">
        <v>4557</v>
      </c>
      <c r="CQW1" s="1" t="s">
        <v>4558</v>
      </c>
      <c r="CQX1" s="1" t="s">
        <v>4559</v>
      </c>
      <c r="CQY1" s="1" t="s">
        <v>4560</v>
      </c>
      <c r="CQZ1" s="1" t="s">
        <v>4561</v>
      </c>
      <c r="CRA1" s="1" t="s">
        <v>4562</v>
      </c>
      <c r="CRB1" s="1" t="s">
        <v>4563</v>
      </c>
      <c r="CRC1" s="1" t="s">
        <v>4564</v>
      </c>
      <c r="CRD1" s="1" t="s">
        <v>4565</v>
      </c>
      <c r="CRE1" s="1" t="s">
        <v>4566</v>
      </c>
      <c r="CRF1" s="1" t="s">
        <v>4567</v>
      </c>
      <c r="CRG1" s="1" t="s">
        <v>4568</v>
      </c>
      <c r="CRH1" s="1" t="s">
        <v>4569</v>
      </c>
      <c r="CRI1" s="1" t="s">
        <v>4570</v>
      </c>
      <c r="CRJ1" s="1" t="s">
        <v>4571</v>
      </c>
      <c r="CRK1" s="1" t="s">
        <v>4572</v>
      </c>
      <c r="CRL1" s="1" t="s">
        <v>4573</v>
      </c>
      <c r="CRM1" s="1" t="s">
        <v>4574</v>
      </c>
      <c r="CRN1" s="1" t="s">
        <v>4575</v>
      </c>
      <c r="CRO1" s="1" t="s">
        <v>4576</v>
      </c>
      <c r="CRP1" s="1" t="s">
        <v>4577</v>
      </c>
      <c r="CRQ1" s="1" t="s">
        <v>4578</v>
      </c>
      <c r="CRR1" s="1" t="s">
        <v>4579</v>
      </c>
      <c r="CRS1" s="1" t="s">
        <v>4580</v>
      </c>
      <c r="CRT1" s="1" t="s">
        <v>4581</v>
      </c>
      <c r="CRU1" s="1" t="s">
        <v>4582</v>
      </c>
      <c r="CRV1" s="1" t="s">
        <v>4583</v>
      </c>
      <c r="CRW1" s="1" t="s">
        <v>4584</v>
      </c>
      <c r="CRX1" s="1" t="s">
        <v>4585</v>
      </c>
      <c r="CRY1" s="1" t="s">
        <v>4586</v>
      </c>
      <c r="CRZ1" s="1" t="s">
        <v>4587</v>
      </c>
      <c r="CSA1" s="1" t="s">
        <v>4588</v>
      </c>
      <c r="CSB1" s="1" t="s">
        <v>4589</v>
      </c>
      <c r="CSC1" s="1" t="s">
        <v>4590</v>
      </c>
      <c r="CSD1" s="1" t="s">
        <v>4591</v>
      </c>
      <c r="CSE1" s="1" t="s">
        <v>4592</v>
      </c>
      <c r="CSF1" s="1" t="s">
        <v>4593</v>
      </c>
      <c r="CSG1" s="1" t="s">
        <v>4594</v>
      </c>
      <c r="CSH1" s="1" t="s">
        <v>4595</v>
      </c>
      <c r="CSI1" s="1" t="s">
        <v>4596</v>
      </c>
      <c r="CSJ1" s="1" t="s">
        <v>4597</v>
      </c>
      <c r="CSK1" s="1" t="s">
        <v>4598</v>
      </c>
      <c r="CSL1" s="1" t="s">
        <v>4599</v>
      </c>
      <c r="CSM1" s="1" t="s">
        <v>4600</v>
      </c>
      <c r="CSN1" s="1" t="s">
        <v>4601</v>
      </c>
      <c r="CSO1" s="1" t="s">
        <v>4602</v>
      </c>
      <c r="CSP1" s="1" t="s">
        <v>4603</v>
      </c>
      <c r="CSQ1" s="1" t="s">
        <v>4604</v>
      </c>
      <c r="CSR1" s="1" t="s">
        <v>4605</v>
      </c>
      <c r="CSS1" s="1" t="s">
        <v>4606</v>
      </c>
      <c r="CST1" s="1" t="s">
        <v>4607</v>
      </c>
      <c r="CSU1" s="1" t="s">
        <v>4608</v>
      </c>
      <c r="CSV1" s="1" t="s">
        <v>4609</v>
      </c>
      <c r="CSW1" s="1" t="s">
        <v>4610</v>
      </c>
      <c r="CSX1" s="1" t="s">
        <v>4611</v>
      </c>
      <c r="CSY1" s="1" t="s">
        <v>4612</v>
      </c>
      <c r="CSZ1" s="1" t="s">
        <v>4613</v>
      </c>
      <c r="CTA1" s="1" t="s">
        <v>4614</v>
      </c>
      <c r="CTB1" s="1" t="s">
        <v>4615</v>
      </c>
      <c r="CTC1" s="1" t="s">
        <v>4616</v>
      </c>
      <c r="CTD1" s="1" t="s">
        <v>4617</v>
      </c>
      <c r="CTE1" s="1" t="s">
        <v>4618</v>
      </c>
      <c r="CTF1" s="1" t="s">
        <v>4619</v>
      </c>
      <c r="CTG1" s="1" t="s">
        <v>4620</v>
      </c>
      <c r="CTH1" s="1" t="s">
        <v>4621</v>
      </c>
      <c r="CTI1" s="1" t="s">
        <v>4622</v>
      </c>
      <c r="CTJ1" s="1" t="s">
        <v>4623</v>
      </c>
      <c r="CTK1" s="1" t="s">
        <v>4624</v>
      </c>
      <c r="CTL1" s="1" t="s">
        <v>4625</v>
      </c>
      <c r="CTM1" s="1" t="s">
        <v>4626</v>
      </c>
      <c r="CTN1" s="1" t="s">
        <v>4627</v>
      </c>
      <c r="CTO1" s="1" t="s">
        <v>4628</v>
      </c>
      <c r="CTP1" s="1" t="s">
        <v>4629</v>
      </c>
      <c r="CTQ1" s="1" t="s">
        <v>4630</v>
      </c>
      <c r="CTR1" s="1" t="s">
        <v>4631</v>
      </c>
      <c r="CTS1" s="1" t="s">
        <v>4632</v>
      </c>
      <c r="CTT1" s="1" t="s">
        <v>4633</v>
      </c>
      <c r="CTU1" s="1" t="s">
        <v>4634</v>
      </c>
      <c r="CTV1" s="1" t="s">
        <v>4635</v>
      </c>
      <c r="CTW1" s="1" t="s">
        <v>4636</v>
      </c>
      <c r="CTX1" s="1" t="s">
        <v>4637</v>
      </c>
      <c r="CTY1" s="1" t="s">
        <v>4638</v>
      </c>
      <c r="CTZ1" s="1" t="s">
        <v>4639</v>
      </c>
      <c r="CUA1" s="1" t="s">
        <v>4640</v>
      </c>
      <c r="CUB1" s="1" t="s">
        <v>4641</v>
      </c>
      <c r="CUC1" s="1" t="s">
        <v>4642</v>
      </c>
      <c r="CUD1" s="1" t="s">
        <v>4643</v>
      </c>
      <c r="CUE1" s="1" t="s">
        <v>4644</v>
      </c>
      <c r="CUF1" s="1" t="s">
        <v>4645</v>
      </c>
      <c r="CUG1" s="1" t="s">
        <v>4646</v>
      </c>
      <c r="CUH1" s="1" t="s">
        <v>4647</v>
      </c>
      <c r="CUI1" s="1" t="s">
        <v>4648</v>
      </c>
      <c r="CUJ1" s="1" t="s">
        <v>4649</v>
      </c>
      <c r="CUK1" s="1" t="s">
        <v>4650</v>
      </c>
      <c r="CUL1" s="1" t="s">
        <v>4651</v>
      </c>
      <c r="CUM1" s="1" t="s">
        <v>4652</v>
      </c>
      <c r="CUN1" s="1" t="s">
        <v>4653</v>
      </c>
      <c r="CUO1" s="1" t="s">
        <v>4654</v>
      </c>
      <c r="CUP1" s="1" t="s">
        <v>4655</v>
      </c>
      <c r="CUQ1" s="1" t="s">
        <v>4656</v>
      </c>
      <c r="CUR1" s="1" t="s">
        <v>4657</v>
      </c>
      <c r="CUS1" s="1" t="s">
        <v>4658</v>
      </c>
      <c r="CUT1" s="1" t="s">
        <v>4659</v>
      </c>
      <c r="CUU1" s="1" t="s">
        <v>4660</v>
      </c>
      <c r="CUV1" s="1" t="s">
        <v>4661</v>
      </c>
      <c r="CUW1" s="1" t="s">
        <v>4662</v>
      </c>
      <c r="CUX1" s="1" t="s">
        <v>4663</v>
      </c>
      <c r="CUY1" s="1" t="s">
        <v>4664</v>
      </c>
      <c r="CUZ1" s="1" t="s">
        <v>4665</v>
      </c>
      <c r="CVA1" s="1" t="s">
        <v>4666</v>
      </c>
      <c r="CVB1" s="1" t="s">
        <v>4667</v>
      </c>
      <c r="CVC1" s="1" t="s">
        <v>4668</v>
      </c>
      <c r="CVD1" s="1" t="s">
        <v>4669</v>
      </c>
      <c r="CVE1" s="1" t="s">
        <v>4670</v>
      </c>
      <c r="CVF1" s="1" t="s">
        <v>4671</v>
      </c>
      <c r="CVG1" s="1" t="s">
        <v>4672</v>
      </c>
      <c r="CVH1" s="1" t="s">
        <v>4673</v>
      </c>
      <c r="CVI1" s="1" t="s">
        <v>4674</v>
      </c>
      <c r="CVJ1" s="1" t="s">
        <v>4675</v>
      </c>
      <c r="CVK1" s="1" t="s">
        <v>4676</v>
      </c>
      <c r="CVL1" s="1" t="s">
        <v>4677</v>
      </c>
      <c r="CVM1" s="1" t="s">
        <v>4678</v>
      </c>
      <c r="CVN1" s="1" t="s">
        <v>4679</v>
      </c>
      <c r="CVO1" s="1" t="s">
        <v>4680</v>
      </c>
      <c r="CVP1" s="1" t="s">
        <v>4681</v>
      </c>
      <c r="CVQ1" s="1" t="s">
        <v>4682</v>
      </c>
      <c r="CVR1" s="1" t="s">
        <v>4683</v>
      </c>
      <c r="CVS1" s="1" t="s">
        <v>4684</v>
      </c>
      <c r="CVT1" s="1" t="s">
        <v>4685</v>
      </c>
      <c r="CVU1" s="1" t="s">
        <v>4686</v>
      </c>
      <c r="CVV1" s="1" t="s">
        <v>4687</v>
      </c>
      <c r="CVW1" s="1" t="s">
        <v>4688</v>
      </c>
      <c r="CVX1" s="1" t="s">
        <v>4689</v>
      </c>
      <c r="CVY1" s="1" t="s">
        <v>4690</v>
      </c>
      <c r="CVZ1" s="1" t="s">
        <v>4691</v>
      </c>
      <c r="CWA1" s="1" t="s">
        <v>4692</v>
      </c>
      <c r="CWB1" s="1" t="s">
        <v>4693</v>
      </c>
      <c r="CWC1" s="1" t="s">
        <v>4694</v>
      </c>
      <c r="CWD1" s="1" t="s">
        <v>4695</v>
      </c>
      <c r="CWE1" s="1" t="s">
        <v>4696</v>
      </c>
      <c r="CWF1" s="1" t="s">
        <v>4697</v>
      </c>
      <c r="CWG1" s="1" t="s">
        <v>4698</v>
      </c>
      <c r="CWH1" s="1" t="s">
        <v>4699</v>
      </c>
      <c r="CWI1" s="1" t="s">
        <v>4700</v>
      </c>
      <c r="CWJ1" s="1" t="s">
        <v>4701</v>
      </c>
      <c r="CWK1" s="1" t="s">
        <v>4702</v>
      </c>
      <c r="CWL1" s="1" t="s">
        <v>4703</v>
      </c>
      <c r="CWM1" s="1" t="s">
        <v>4704</v>
      </c>
      <c r="CWN1" s="1" t="s">
        <v>4705</v>
      </c>
      <c r="CWO1" s="1" t="s">
        <v>4706</v>
      </c>
      <c r="CWP1" s="1" t="s">
        <v>4707</v>
      </c>
      <c r="CWQ1" s="1" t="s">
        <v>4708</v>
      </c>
      <c r="CWR1" s="1" t="s">
        <v>4709</v>
      </c>
      <c r="CWS1" s="1" t="s">
        <v>4710</v>
      </c>
      <c r="CWT1" s="1" t="s">
        <v>4711</v>
      </c>
      <c r="CWU1" s="1" t="s">
        <v>4712</v>
      </c>
      <c r="CWV1" s="1" t="s">
        <v>4713</v>
      </c>
      <c r="CWW1" s="1" t="s">
        <v>4714</v>
      </c>
      <c r="CWX1" s="1" t="s">
        <v>4715</v>
      </c>
      <c r="CWY1" s="1" t="s">
        <v>4716</v>
      </c>
      <c r="CWZ1" s="1" t="s">
        <v>4717</v>
      </c>
      <c r="CXA1" s="1" t="s">
        <v>4718</v>
      </c>
      <c r="CXB1" s="1" t="s">
        <v>4719</v>
      </c>
      <c r="CXC1" s="1" t="s">
        <v>4720</v>
      </c>
      <c r="CXD1" s="1" t="s">
        <v>4721</v>
      </c>
      <c r="CXE1" s="1" t="s">
        <v>4722</v>
      </c>
      <c r="CXF1" s="1" t="s">
        <v>4723</v>
      </c>
      <c r="CXG1" s="1" t="s">
        <v>4724</v>
      </c>
      <c r="CXH1" s="1" t="s">
        <v>4725</v>
      </c>
      <c r="CXI1" s="1" t="s">
        <v>4726</v>
      </c>
      <c r="CXJ1" s="1" t="s">
        <v>4727</v>
      </c>
      <c r="CXK1" s="1" t="s">
        <v>4728</v>
      </c>
      <c r="CXL1" s="1" t="s">
        <v>4729</v>
      </c>
      <c r="CXM1" s="1" t="s">
        <v>4730</v>
      </c>
      <c r="CXN1" s="1" t="s">
        <v>4731</v>
      </c>
      <c r="CXO1" s="1" t="s">
        <v>4732</v>
      </c>
      <c r="CXP1" s="1" t="s">
        <v>4733</v>
      </c>
      <c r="CXQ1" s="1" t="s">
        <v>4734</v>
      </c>
      <c r="CXR1" s="1" t="s">
        <v>4735</v>
      </c>
      <c r="CXS1" s="1" t="s">
        <v>4736</v>
      </c>
      <c r="CXT1" s="1" t="s">
        <v>4737</v>
      </c>
      <c r="CXU1" s="1" t="s">
        <v>4738</v>
      </c>
      <c r="CXV1" s="1" t="s">
        <v>4739</v>
      </c>
      <c r="CXW1" s="1" t="s">
        <v>4740</v>
      </c>
      <c r="CXX1" s="1" t="s">
        <v>4741</v>
      </c>
      <c r="CXY1" s="1" t="s">
        <v>4742</v>
      </c>
      <c r="CXZ1" s="1" t="s">
        <v>4743</v>
      </c>
      <c r="CYA1" s="1" t="s">
        <v>4744</v>
      </c>
      <c r="CYB1" s="1" t="s">
        <v>4745</v>
      </c>
      <c r="CYC1" s="1" t="s">
        <v>4746</v>
      </c>
      <c r="CYD1" s="1" t="s">
        <v>4747</v>
      </c>
      <c r="CYE1" s="1" t="s">
        <v>4748</v>
      </c>
      <c r="CYF1" s="1" t="s">
        <v>4749</v>
      </c>
      <c r="CYG1" s="1" t="s">
        <v>4750</v>
      </c>
      <c r="CYH1" s="1" t="s">
        <v>4751</v>
      </c>
      <c r="CYI1" s="1" t="s">
        <v>4752</v>
      </c>
      <c r="CYJ1" s="1" t="s">
        <v>4753</v>
      </c>
      <c r="CYK1" s="1" t="s">
        <v>4754</v>
      </c>
      <c r="CYL1" s="1" t="s">
        <v>4755</v>
      </c>
      <c r="CYM1" s="1" t="s">
        <v>4756</v>
      </c>
      <c r="CYN1" s="1" t="s">
        <v>4757</v>
      </c>
      <c r="CYO1" s="1" t="s">
        <v>4758</v>
      </c>
      <c r="CYP1" s="1" t="s">
        <v>4759</v>
      </c>
      <c r="CYQ1" s="1" t="s">
        <v>4760</v>
      </c>
      <c r="CYR1" s="1" t="s">
        <v>4761</v>
      </c>
      <c r="CYS1" s="1" t="s">
        <v>4762</v>
      </c>
      <c r="CYT1" s="1" t="s">
        <v>4763</v>
      </c>
      <c r="CYU1" s="1" t="s">
        <v>4764</v>
      </c>
      <c r="CYV1" s="1" t="s">
        <v>4765</v>
      </c>
      <c r="CYW1" s="1" t="s">
        <v>4766</v>
      </c>
      <c r="CYX1" s="1" t="s">
        <v>4767</v>
      </c>
      <c r="CYY1" s="1" t="s">
        <v>4768</v>
      </c>
      <c r="CYZ1" s="1" t="s">
        <v>4769</v>
      </c>
      <c r="CZA1" s="1" t="s">
        <v>4770</v>
      </c>
      <c r="CZB1" s="1" t="s">
        <v>4771</v>
      </c>
      <c r="CZC1" s="1" t="s">
        <v>4772</v>
      </c>
      <c r="CZD1" s="1" t="s">
        <v>4773</v>
      </c>
      <c r="CZE1" s="1" t="s">
        <v>4774</v>
      </c>
      <c r="CZF1" s="1" t="s">
        <v>4775</v>
      </c>
      <c r="CZG1" s="1" t="s">
        <v>4776</v>
      </c>
      <c r="CZH1" s="1" t="s">
        <v>4777</v>
      </c>
      <c r="CZI1" s="1" t="s">
        <v>4778</v>
      </c>
      <c r="CZJ1" s="1" t="s">
        <v>4779</v>
      </c>
      <c r="CZK1" s="1" t="s">
        <v>4780</v>
      </c>
      <c r="CZL1" s="1" t="s">
        <v>4781</v>
      </c>
      <c r="CZM1" s="1" t="s">
        <v>4782</v>
      </c>
      <c r="CZN1" s="1" t="s">
        <v>4783</v>
      </c>
      <c r="CZO1" s="1" t="s">
        <v>4784</v>
      </c>
      <c r="CZP1" s="1" t="s">
        <v>4785</v>
      </c>
      <c r="CZQ1" s="1" t="s">
        <v>4786</v>
      </c>
      <c r="CZR1" s="1" t="s">
        <v>4787</v>
      </c>
      <c r="CZS1" s="1" t="s">
        <v>4788</v>
      </c>
      <c r="CZT1" s="1" t="s">
        <v>4789</v>
      </c>
      <c r="CZU1" s="1" t="s">
        <v>4790</v>
      </c>
      <c r="CZV1" s="1" t="s">
        <v>4791</v>
      </c>
      <c r="CZW1" s="1" t="s">
        <v>4792</v>
      </c>
      <c r="CZX1" s="1" t="s">
        <v>4793</v>
      </c>
      <c r="CZY1" s="1" t="s">
        <v>4794</v>
      </c>
      <c r="CZZ1" s="1" t="s">
        <v>4795</v>
      </c>
      <c r="DAA1" s="1" t="s">
        <v>4796</v>
      </c>
      <c r="DAB1" s="1" t="s">
        <v>4797</v>
      </c>
      <c r="DAC1" s="1" t="s">
        <v>4798</v>
      </c>
      <c r="DAD1" s="1" t="s">
        <v>4799</v>
      </c>
      <c r="DAE1" s="1" t="s">
        <v>4800</v>
      </c>
      <c r="DAF1" s="1" t="s">
        <v>4801</v>
      </c>
      <c r="DAG1" s="1" t="s">
        <v>4802</v>
      </c>
      <c r="DAH1" s="1" t="s">
        <v>4803</v>
      </c>
      <c r="DAI1" s="1" t="s">
        <v>4804</v>
      </c>
      <c r="DAJ1" s="1" t="s">
        <v>4805</v>
      </c>
      <c r="DAK1" s="1" t="s">
        <v>4806</v>
      </c>
      <c r="DAL1" s="1" t="s">
        <v>4807</v>
      </c>
      <c r="DAM1" s="1" t="s">
        <v>4808</v>
      </c>
      <c r="DAN1" s="1" t="s">
        <v>4809</v>
      </c>
      <c r="DAO1" s="1" t="s">
        <v>4810</v>
      </c>
      <c r="DAP1" s="1" t="s">
        <v>4811</v>
      </c>
      <c r="DAQ1" s="1" t="s">
        <v>4812</v>
      </c>
      <c r="DAR1" s="1" t="s">
        <v>4813</v>
      </c>
      <c r="DAS1" s="1" t="s">
        <v>4814</v>
      </c>
      <c r="DAT1" s="1" t="s">
        <v>4815</v>
      </c>
      <c r="DAU1" s="1" t="s">
        <v>4816</v>
      </c>
      <c r="DAV1" s="1" t="s">
        <v>4817</v>
      </c>
      <c r="DAW1" s="1" t="s">
        <v>4818</v>
      </c>
      <c r="DAX1" s="1" t="s">
        <v>4819</v>
      </c>
      <c r="DAY1" s="1" t="s">
        <v>4820</v>
      </c>
      <c r="DAZ1" s="1" t="s">
        <v>4821</v>
      </c>
      <c r="DBA1" s="1" t="s">
        <v>4822</v>
      </c>
      <c r="DBB1" s="1" t="s">
        <v>4823</v>
      </c>
      <c r="DBC1" s="1" t="s">
        <v>4824</v>
      </c>
      <c r="DBD1" s="1" t="s">
        <v>4825</v>
      </c>
      <c r="DBE1" s="1" t="s">
        <v>4826</v>
      </c>
      <c r="DBF1" s="1" t="s">
        <v>4827</v>
      </c>
      <c r="DBG1" s="1" t="s">
        <v>4828</v>
      </c>
      <c r="DBH1" s="1" t="s">
        <v>4829</v>
      </c>
      <c r="DBI1" s="1" t="s">
        <v>4830</v>
      </c>
      <c r="DBJ1" s="1" t="s">
        <v>4831</v>
      </c>
      <c r="DBK1" s="1" t="s">
        <v>4832</v>
      </c>
      <c r="DBL1" s="1" t="s">
        <v>4833</v>
      </c>
      <c r="DBM1" s="1" t="s">
        <v>4834</v>
      </c>
      <c r="DBN1" s="1" t="s">
        <v>4835</v>
      </c>
      <c r="DBO1" s="1" t="s">
        <v>4836</v>
      </c>
      <c r="DBP1" s="1" t="s">
        <v>4837</v>
      </c>
      <c r="DBQ1" s="1" t="s">
        <v>4838</v>
      </c>
      <c r="DBR1" s="1" t="s">
        <v>4839</v>
      </c>
      <c r="DBS1" s="1" t="s">
        <v>4840</v>
      </c>
      <c r="DBT1" s="1" t="s">
        <v>4841</v>
      </c>
      <c r="DBU1" s="1" t="s">
        <v>4842</v>
      </c>
      <c r="DBV1" s="1" t="s">
        <v>4843</v>
      </c>
      <c r="DBW1" s="1" t="s">
        <v>4844</v>
      </c>
      <c r="DBX1" s="1" t="s">
        <v>4845</v>
      </c>
      <c r="DBY1" s="1" t="s">
        <v>4846</v>
      </c>
      <c r="DBZ1" s="1" t="s">
        <v>4847</v>
      </c>
      <c r="DCA1" s="1" t="s">
        <v>4848</v>
      </c>
      <c r="DCB1" s="1" t="s">
        <v>4849</v>
      </c>
      <c r="DCC1" s="1" t="s">
        <v>4850</v>
      </c>
      <c r="DCD1" s="1" t="s">
        <v>4851</v>
      </c>
      <c r="DCE1" s="1" t="s">
        <v>4852</v>
      </c>
      <c r="DCF1" s="1" t="s">
        <v>4853</v>
      </c>
      <c r="DCG1" s="1" t="s">
        <v>4854</v>
      </c>
      <c r="DCH1" s="1" t="s">
        <v>4855</v>
      </c>
      <c r="DCI1" s="1" t="s">
        <v>4856</v>
      </c>
      <c r="DCJ1" s="1" t="s">
        <v>4857</v>
      </c>
      <c r="DCK1" s="1" t="s">
        <v>4858</v>
      </c>
      <c r="DCL1" s="1" t="s">
        <v>4859</v>
      </c>
      <c r="DCM1" s="1" t="s">
        <v>4860</v>
      </c>
      <c r="DCN1" s="1" t="s">
        <v>4861</v>
      </c>
      <c r="DCO1" s="1" t="s">
        <v>4862</v>
      </c>
      <c r="DCP1" s="1" t="s">
        <v>4863</v>
      </c>
      <c r="DCQ1" s="1" t="s">
        <v>4864</v>
      </c>
      <c r="DCR1" s="1" t="s">
        <v>4865</v>
      </c>
      <c r="DCS1" s="1" t="s">
        <v>4866</v>
      </c>
      <c r="DCT1" s="1" t="s">
        <v>4867</v>
      </c>
      <c r="DCU1" s="1" t="s">
        <v>4868</v>
      </c>
      <c r="DCV1" s="1" t="s">
        <v>4869</v>
      </c>
      <c r="DCW1" s="1" t="s">
        <v>4870</v>
      </c>
      <c r="DCX1" s="1" t="s">
        <v>4871</v>
      </c>
      <c r="DCY1" s="1" t="s">
        <v>4872</v>
      </c>
      <c r="DCZ1" s="1" t="s">
        <v>4873</v>
      </c>
      <c r="DDA1" s="1" t="s">
        <v>4874</v>
      </c>
      <c r="DDB1" s="1" t="s">
        <v>4875</v>
      </c>
      <c r="DDC1" s="1" t="s">
        <v>4876</v>
      </c>
      <c r="DDD1" s="1" t="s">
        <v>4877</v>
      </c>
      <c r="DDE1" s="1" t="s">
        <v>4878</v>
      </c>
      <c r="DDF1" s="1" t="s">
        <v>4879</v>
      </c>
      <c r="DDG1" s="1" t="s">
        <v>4880</v>
      </c>
      <c r="DDH1" s="1" t="s">
        <v>4881</v>
      </c>
      <c r="DDI1" s="1" t="s">
        <v>4882</v>
      </c>
      <c r="DDJ1" s="1" t="s">
        <v>4883</v>
      </c>
      <c r="DDK1" s="1" t="s">
        <v>4884</v>
      </c>
      <c r="DDL1" s="1" t="s">
        <v>4885</v>
      </c>
      <c r="DDM1" s="1" t="s">
        <v>4886</v>
      </c>
      <c r="DDN1" s="1" t="s">
        <v>4887</v>
      </c>
      <c r="DDO1" s="1" t="s">
        <v>4888</v>
      </c>
      <c r="DDP1" s="1" t="s">
        <v>4889</v>
      </c>
      <c r="DDQ1" s="1" t="s">
        <v>4890</v>
      </c>
      <c r="DDR1" s="1" t="s">
        <v>4891</v>
      </c>
      <c r="DDS1" s="1" t="s">
        <v>4892</v>
      </c>
      <c r="DDT1" s="1" t="s">
        <v>4893</v>
      </c>
      <c r="DDU1" s="1" t="s">
        <v>4894</v>
      </c>
      <c r="DDV1" s="1" t="s">
        <v>4895</v>
      </c>
      <c r="DDW1" s="1" t="s">
        <v>4896</v>
      </c>
      <c r="DDX1" s="1" t="s">
        <v>4897</v>
      </c>
      <c r="DDY1" s="1" t="s">
        <v>4898</v>
      </c>
      <c r="DDZ1" s="1" t="s">
        <v>4899</v>
      </c>
      <c r="DEA1" s="1" t="s">
        <v>4900</v>
      </c>
      <c r="DEB1" s="1" t="s">
        <v>4901</v>
      </c>
      <c r="DEC1" s="1" t="s">
        <v>4902</v>
      </c>
      <c r="DED1" s="1" t="s">
        <v>4903</v>
      </c>
      <c r="DEE1" s="1" t="s">
        <v>4904</v>
      </c>
      <c r="DEF1" s="1" t="s">
        <v>4905</v>
      </c>
      <c r="DEG1" s="1" t="s">
        <v>4906</v>
      </c>
      <c r="DEH1" s="1" t="s">
        <v>4907</v>
      </c>
      <c r="DEI1" s="1" t="s">
        <v>4908</v>
      </c>
      <c r="DEJ1" s="1" t="s">
        <v>4909</v>
      </c>
      <c r="DEK1" s="1" t="s">
        <v>4910</v>
      </c>
      <c r="DEL1" s="1" t="s">
        <v>4911</v>
      </c>
      <c r="DEM1" s="1" t="s">
        <v>4912</v>
      </c>
      <c r="DEN1" s="1" t="s">
        <v>4913</v>
      </c>
      <c r="DEO1" s="1" t="s">
        <v>4914</v>
      </c>
      <c r="DEP1" s="1" t="s">
        <v>4915</v>
      </c>
      <c r="DEQ1" s="1" t="s">
        <v>4916</v>
      </c>
      <c r="DER1" s="1" t="s">
        <v>4917</v>
      </c>
      <c r="DES1" s="1" t="s">
        <v>4918</v>
      </c>
      <c r="DET1" s="1" t="s">
        <v>4919</v>
      </c>
      <c r="DEU1" s="1" t="s">
        <v>4920</v>
      </c>
      <c r="DEV1" s="1" t="s">
        <v>4921</v>
      </c>
      <c r="DEW1" s="1" t="s">
        <v>4922</v>
      </c>
      <c r="DEX1" s="1" t="s">
        <v>4923</v>
      </c>
      <c r="DEY1" s="1" t="s">
        <v>4924</v>
      </c>
      <c r="DEZ1" s="1" t="s">
        <v>4925</v>
      </c>
      <c r="DFA1" s="1" t="s">
        <v>4926</v>
      </c>
      <c r="DFB1" s="1" t="s">
        <v>4927</v>
      </c>
      <c r="DFC1" s="1" t="s">
        <v>4928</v>
      </c>
      <c r="DFD1" s="1" t="s">
        <v>4929</v>
      </c>
      <c r="DFE1" s="1" t="s">
        <v>4930</v>
      </c>
      <c r="DFF1" s="1" t="s">
        <v>4931</v>
      </c>
      <c r="DFG1" s="1" t="s">
        <v>4932</v>
      </c>
      <c r="DFH1" s="1" t="s">
        <v>4933</v>
      </c>
      <c r="DFI1" s="1" t="s">
        <v>4934</v>
      </c>
      <c r="DFJ1" s="1" t="s">
        <v>4935</v>
      </c>
      <c r="DFK1" s="1" t="s">
        <v>4936</v>
      </c>
      <c r="DFL1" s="1" t="s">
        <v>4937</v>
      </c>
      <c r="DFM1" s="1" t="s">
        <v>4938</v>
      </c>
      <c r="DFN1" s="1" t="s">
        <v>4939</v>
      </c>
      <c r="DFO1" s="1" t="s">
        <v>4940</v>
      </c>
      <c r="DFP1" s="1" t="s">
        <v>4941</v>
      </c>
      <c r="DFQ1" s="1" t="s">
        <v>4942</v>
      </c>
      <c r="DFR1" s="1" t="s">
        <v>4943</v>
      </c>
      <c r="DFS1" s="1" t="s">
        <v>4944</v>
      </c>
      <c r="DFT1" s="1" t="s">
        <v>4945</v>
      </c>
      <c r="DFU1" s="1" t="s">
        <v>4946</v>
      </c>
      <c r="DFV1" s="1" t="s">
        <v>4947</v>
      </c>
      <c r="DFW1" s="1" t="s">
        <v>4948</v>
      </c>
      <c r="DFX1" s="1" t="s">
        <v>4949</v>
      </c>
      <c r="DFY1" s="1" t="s">
        <v>4950</v>
      </c>
      <c r="DFZ1" s="1" t="s">
        <v>4951</v>
      </c>
      <c r="DGA1" s="1" t="s">
        <v>4952</v>
      </c>
      <c r="DGB1" s="1" t="s">
        <v>4953</v>
      </c>
      <c r="DGC1" s="1" t="s">
        <v>4954</v>
      </c>
      <c r="DGD1" s="1" t="s">
        <v>4955</v>
      </c>
      <c r="DGE1" s="1" t="s">
        <v>4956</v>
      </c>
      <c r="DGF1" s="1" t="s">
        <v>4957</v>
      </c>
      <c r="DGG1" s="1" t="s">
        <v>4958</v>
      </c>
      <c r="DGH1" s="1" t="s">
        <v>4959</v>
      </c>
      <c r="DGI1" s="1" t="s">
        <v>4960</v>
      </c>
      <c r="DGJ1" s="1" t="s">
        <v>4961</v>
      </c>
      <c r="DGK1" s="1" t="s">
        <v>4962</v>
      </c>
      <c r="DGL1" s="1" t="s">
        <v>4963</v>
      </c>
      <c r="DGM1" s="1" t="s">
        <v>4964</v>
      </c>
      <c r="DGN1" s="1" t="s">
        <v>4965</v>
      </c>
      <c r="DGO1" s="1" t="s">
        <v>4966</v>
      </c>
      <c r="DGP1" s="1" t="s">
        <v>4967</v>
      </c>
      <c r="DGQ1" s="1" t="s">
        <v>4968</v>
      </c>
      <c r="DGR1" s="1" t="s">
        <v>4969</v>
      </c>
      <c r="DGS1" s="1" t="s">
        <v>4970</v>
      </c>
      <c r="DGT1" s="1" t="s">
        <v>4971</v>
      </c>
      <c r="DGU1" s="1" t="s">
        <v>4972</v>
      </c>
      <c r="DGV1" s="1" t="s">
        <v>4973</v>
      </c>
      <c r="DGW1" s="1" t="s">
        <v>4974</v>
      </c>
      <c r="DGX1" s="1" t="s">
        <v>4975</v>
      </c>
      <c r="DGY1" s="1" t="s">
        <v>4976</v>
      </c>
      <c r="DGZ1" s="1" t="s">
        <v>4977</v>
      </c>
      <c r="DHA1" s="1" t="s">
        <v>4978</v>
      </c>
      <c r="DHB1" s="1" t="s">
        <v>4979</v>
      </c>
      <c r="DHC1" s="1" t="s">
        <v>4980</v>
      </c>
      <c r="DHD1" s="1" t="s">
        <v>4981</v>
      </c>
      <c r="DHE1" s="1" t="s">
        <v>4982</v>
      </c>
      <c r="DHF1" s="1" t="s">
        <v>4983</v>
      </c>
      <c r="DHG1" s="1" t="s">
        <v>4984</v>
      </c>
      <c r="DHH1" s="1" t="s">
        <v>4985</v>
      </c>
      <c r="DHI1" s="1" t="s">
        <v>4986</v>
      </c>
      <c r="DHJ1" s="1" t="s">
        <v>4987</v>
      </c>
      <c r="DHK1" s="1" t="s">
        <v>4988</v>
      </c>
      <c r="DHL1" s="1" t="s">
        <v>4989</v>
      </c>
      <c r="DHM1" s="1" t="s">
        <v>4990</v>
      </c>
      <c r="DHN1" s="1" t="s">
        <v>4991</v>
      </c>
      <c r="DHO1" s="1" t="s">
        <v>4992</v>
      </c>
      <c r="DHP1" s="1" t="s">
        <v>4993</v>
      </c>
      <c r="DHQ1" s="1" t="s">
        <v>4994</v>
      </c>
      <c r="DHR1" s="1" t="s">
        <v>4995</v>
      </c>
      <c r="DHS1" s="1" t="s">
        <v>4996</v>
      </c>
      <c r="DHT1" s="1" t="s">
        <v>4997</v>
      </c>
      <c r="DHU1" s="1" t="s">
        <v>4998</v>
      </c>
      <c r="DHV1" s="1" t="s">
        <v>4999</v>
      </c>
      <c r="DHW1" s="1" t="s">
        <v>5000</v>
      </c>
      <c r="DHX1" s="1" t="s">
        <v>5001</v>
      </c>
      <c r="DHY1" s="1" t="s">
        <v>5002</v>
      </c>
      <c r="DHZ1" s="1" t="s">
        <v>5003</v>
      </c>
      <c r="DIA1" s="1" t="s">
        <v>5004</v>
      </c>
      <c r="DIB1" s="1" t="s">
        <v>5005</v>
      </c>
      <c r="DIC1" s="1" t="s">
        <v>5006</v>
      </c>
      <c r="DID1" s="1" t="s">
        <v>5007</v>
      </c>
      <c r="DIE1" s="1" t="s">
        <v>5008</v>
      </c>
      <c r="DIF1" s="1" t="s">
        <v>5009</v>
      </c>
      <c r="DIG1" s="1" t="s">
        <v>5010</v>
      </c>
      <c r="DIH1" s="1" t="s">
        <v>5011</v>
      </c>
      <c r="DII1" s="1" t="s">
        <v>5012</v>
      </c>
      <c r="DIJ1" s="1" t="s">
        <v>5013</v>
      </c>
      <c r="DIK1" s="1" t="s">
        <v>5014</v>
      </c>
      <c r="DIL1" s="1" t="s">
        <v>5015</v>
      </c>
      <c r="DIM1" s="1" t="s">
        <v>5016</v>
      </c>
      <c r="DIN1" s="1" t="s">
        <v>5017</v>
      </c>
      <c r="DIO1" s="1" t="s">
        <v>5018</v>
      </c>
      <c r="DIP1" s="1" t="s">
        <v>5019</v>
      </c>
      <c r="DIQ1" s="1" t="s">
        <v>5020</v>
      </c>
      <c r="DIR1" s="1" t="s">
        <v>5021</v>
      </c>
      <c r="DIS1" s="1" t="s">
        <v>5022</v>
      </c>
      <c r="DIT1" s="1" t="s">
        <v>5023</v>
      </c>
      <c r="DIU1" s="1" t="s">
        <v>5024</v>
      </c>
      <c r="DIV1" s="1" t="s">
        <v>5025</v>
      </c>
      <c r="DIW1" s="1" t="s">
        <v>5026</v>
      </c>
      <c r="DIX1" s="1" t="s">
        <v>5027</v>
      </c>
      <c r="DIY1" s="1" t="s">
        <v>5028</v>
      </c>
      <c r="DIZ1" s="1" t="s">
        <v>5029</v>
      </c>
      <c r="DJA1" s="1" t="s">
        <v>5030</v>
      </c>
      <c r="DJB1" s="1" t="s">
        <v>5031</v>
      </c>
      <c r="DJC1" s="1" t="s">
        <v>5032</v>
      </c>
      <c r="DJD1" s="1" t="s">
        <v>5033</v>
      </c>
      <c r="DJE1" s="1" t="s">
        <v>5034</v>
      </c>
      <c r="DJF1" s="1" t="s">
        <v>5035</v>
      </c>
      <c r="DJG1" s="1" t="s">
        <v>5036</v>
      </c>
      <c r="DJH1" s="1" t="s">
        <v>5037</v>
      </c>
      <c r="DJI1" s="1" t="s">
        <v>5038</v>
      </c>
      <c r="DJJ1" s="1" t="s">
        <v>5039</v>
      </c>
      <c r="DJK1" s="1" t="s">
        <v>5040</v>
      </c>
      <c r="DJL1" s="1" t="s">
        <v>5041</v>
      </c>
      <c r="DJM1" s="1" t="s">
        <v>5042</v>
      </c>
      <c r="DJN1" s="1" t="s">
        <v>5043</v>
      </c>
      <c r="DJO1" s="1" t="s">
        <v>5044</v>
      </c>
      <c r="DJP1" s="1" t="s">
        <v>5045</v>
      </c>
      <c r="DJQ1" s="1" t="s">
        <v>5046</v>
      </c>
      <c r="DJR1" s="1" t="s">
        <v>5047</v>
      </c>
      <c r="DJS1" s="1" t="s">
        <v>5048</v>
      </c>
      <c r="DJT1" s="1" t="s">
        <v>5049</v>
      </c>
      <c r="DJU1" s="1" t="s">
        <v>5050</v>
      </c>
      <c r="DJV1" s="1" t="s">
        <v>5051</v>
      </c>
      <c r="DJW1" s="1" t="s">
        <v>5052</v>
      </c>
      <c r="DJX1" s="1" t="s">
        <v>5053</v>
      </c>
      <c r="DJY1" s="1" t="s">
        <v>5054</v>
      </c>
      <c r="DJZ1" s="1" t="s">
        <v>5055</v>
      </c>
      <c r="DKA1" s="1" t="s">
        <v>5056</v>
      </c>
      <c r="DKB1" s="1" t="s">
        <v>5057</v>
      </c>
      <c r="DKC1" s="1" t="s">
        <v>5058</v>
      </c>
      <c r="DKD1" s="1" t="s">
        <v>5059</v>
      </c>
      <c r="DKE1" s="1" t="s">
        <v>5060</v>
      </c>
      <c r="DKF1" s="1" t="s">
        <v>5061</v>
      </c>
      <c r="DKG1" s="1" t="s">
        <v>5062</v>
      </c>
      <c r="DKH1" s="1" t="s">
        <v>5063</v>
      </c>
      <c r="DKI1" s="1" t="s">
        <v>5064</v>
      </c>
      <c r="DKJ1" s="1" t="s">
        <v>5065</v>
      </c>
      <c r="DKK1" s="1" t="s">
        <v>5066</v>
      </c>
      <c r="DKL1" s="1" t="s">
        <v>5067</v>
      </c>
      <c r="DKM1" s="1" t="s">
        <v>5068</v>
      </c>
      <c r="DKN1" s="1" t="s">
        <v>5069</v>
      </c>
      <c r="DKO1" s="1" t="s">
        <v>5070</v>
      </c>
      <c r="DKP1" s="1" t="s">
        <v>5071</v>
      </c>
      <c r="DKQ1" s="1" t="s">
        <v>5072</v>
      </c>
      <c r="DKR1" s="1" t="s">
        <v>5073</v>
      </c>
      <c r="DKS1" s="1" t="s">
        <v>5074</v>
      </c>
      <c r="DKT1" s="1" t="s">
        <v>5075</v>
      </c>
      <c r="DKU1" s="1" t="s">
        <v>5076</v>
      </c>
      <c r="DKV1" s="1" t="s">
        <v>5077</v>
      </c>
      <c r="DKW1" s="1" t="s">
        <v>5078</v>
      </c>
      <c r="DKX1" s="1" t="s">
        <v>5079</v>
      </c>
      <c r="DKY1" s="1" t="s">
        <v>5080</v>
      </c>
      <c r="DKZ1" s="1" t="s">
        <v>5081</v>
      </c>
      <c r="DLA1" s="1" t="s">
        <v>5082</v>
      </c>
      <c r="DLB1" s="1" t="s">
        <v>5083</v>
      </c>
      <c r="DLC1" s="1" t="s">
        <v>5084</v>
      </c>
      <c r="DLD1" s="1" t="s">
        <v>5085</v>
      </c>
      <c r="DLE1" s="1" t="s">
        <v>5086</v>
      </c>
      <c r="DLF1" s="1" t="s">
        <v>5087</v>
      </c>
      <c r="DLG1" s="1" t="s">
        <v>5088</v>
      </c>
      <c r="DLH1" s="1" t="s">
        <v>5089</v>
      </c>
      <c r="DLI1" s="1" t="s">
        <v>5090</v>
      </c>
      <c r="DLJ1" s="1" t="s">
        <v>5091</v>
      </c>
      <c r="DLK1" s="1" t="s">
        <v>5092</v>
      </c>
      <c r="DLL1" s="1" t="s">
        <v>5093</v>
      </c>
      <c r="DLM1" s="1" t="s">
        <v>5094</v>
      </c>
      <c r="DLN1" s="1" t="s">
        <v>5095</v>
      </c>
      <c r="DLO1" s="1" t="s">
        <v>5096</v>
      </c>
      <c r="DLP1" s="1" t="s">
        <v>5097</v>
      </c>
      <c r="DLQ1" s="1" t="s">
        <v>5098</v>
      </c>
      <c r="DLR1" s="1" t="s">
        <v>5099</v>
      </c>
      <c r="DLS1" s="1" t="s">
        <v>5100</v>
      </c>
      <c r="DLT1" s="1" t="s">
        <v>5101</v>
      </c>
      <c r="DLU1" s="1" t="s">
        <v>5102</v>
      </c>
      <c r="DLV1" s="1" t="s">
        <v>5103</v>
      </c>
      <c r="DLW1" s="1" t="s">
        <v>5104</v>
      </c>
      <c r="DLX1" s="1" t="s">
        <v>5105</v>
      </c>
      <c r="DLY1" s="1" t="s">
        <v>5106</v>
      </c>
      <c r="DLZ1" s="1" t="s">
        <v>5107</v>
      </c>
      <c r="DMA1" s="1" t="s">
        <v>5108</v>
      </c>
      <c r="DMB1" s="1" t="s">
        <v>5109</v>
      </c>
      <c r="DMC1" s="1" t="s">
        <v>5110</v>
      </c>
      <c r="DMD1" s="1" t="s">
        <v>5111</v>
      </c>
      <c r="DME1" s="1" t="s">
        <v>5112</v>
      </c>
      <c r="DMF1" s="1" t="s">
        <v>5113</v>
      </c>
      <c r="DMG1" s="1" t="s">
        <v>5114</v>
      </c>
      <c r="DMH1" s="1" t="s">
        <v>5115</v>
      </c>
      <c r="DMI1" s="1" t="s">
        <v>5116</v>
      </c>
      <c r="DMJ1" s="1" t="s">
        <v>5117</v>
      </c>
      <c r="DMK1" s="1" t="s">
        <v>5118</v>
      </c>
      <c r="DML1" s="1" t="s">
        <v>5119</v>
      </c>
      <c r="DMM1" s="1" t="s">
        <v>5120</v>
      </c>
      <c r="DMN1" s="1" t="s">
        <v>5121</v>
      </c>
      <c r="DMO1" s="1" t="s">
        <v>5122</v>
      </c>
      <c r="DMP1" s="1" t="s">
        <v>5123</v>
      </c>
      <c r="DMQ1" s="1" t="s">
        <v>5124</v>
      </c>
      <c r="DMR1" s="1" t="s">
        <v>5125</v>
      </c>
      <c r="DMS1" s="1" t="s">
        <v>5126</v>
      </c>
      <c r="DMT1" s="1" t="s">
        <v>5127</v>
      </c>
      <c r="DMU1" s="1" t="s">
        <v>5128</v>
      </c>
      <c r="DMV1" s="1" t="s">
        <v>5129</v>
      </c>
      <c r="DMW1" s="1" t="s">
        <v>5130</v>
      </c>
      <c r="DMX1" s="1" t="s">
        <v>5131</v>
      </c>
      <c r="DMY1" s="1" t="s">
        <v>5132</v>
      </c>
      <c r="DMZ1" s="1" t="s">
        <v>5133</v>
      </c>
      <c r="DNA1" s="1" t="s">
        <v>5134</v>
      </c>
      <c r="DNB1" s="1" t="s">
        <v>5135</v>
      </c>
      <c r="DNC1" s="1" t="s">
        <v>5136</v>
      </c>
      <c r="DND1" s="1" t="s">
        <v>5137</v>
      </c>
      <c r="DNE1" s="1" t="s">
        <v>5138</v>
      </c>
      <c r="DNF1" s="1" t="s">
        <v>5139</v>
      </c>
      <c r="DNG1" s="1" t="s">
        <v>5140</v>
      </c>
      <c r="DNH1" s="1" t="s">
        <v>5141</v>
      </c>
      <c r="DNI1" s="1" t="s">
        <v>5142</v>
      </c>
      <c r="DNJ1" s="1" t="s">
        <v>5143</v>
      </c>
      <c r="DNK1" s="1" t="s">
        <v>5144</v>
      </c>
      <c r="DNL1" s="1" t="s">
        <v>5145</v>
      </c>
      <c r="DNM1" s="1" t="s">
        <v>5146</v>
      </c>
      <c r="DNN1" s="1" t="s">
        <v>5147</v>
      </c>
      <c r="DNO1" s="1" t="s">
        <v>5148</v>
      </c>
      <c r="DNP1" s="1" t="s">
        <v>5149</v>
      </c>
      <c r="DNQ1" s="1" t="s">
        <v>5150</v>
      </c>
      <c r="DNR1" s="1" t="s">
        <v>5151</v>
      </c>
      <c r="DNS1" s="1" t="s">
        <v>5152</v>
      </c>
      <c r="DNT1" s="1" t="s">
        <v>5153</v>
      </c>
      <c r="DNU1" s="1" t="s">
        <v>5154</v>
      </c>
      <c r="DNV1" s="1" t="s">
        <v>5155</v>
      </c>
      <c r="DNW1" s="1" t="s">
        <v>5156</v>
      </c>
      <c r="DNX1" s="1" t="s">
        <v>5157</v>
      </c>
      <c r="DNY1" s="1" t="s">
        <v>5158</v>
      </c>
      <c r="DNZ1" s="1" t="s">
        <v>5159</v>
      </c>
      <c r="DOA1" s="1" t="s">
        <v>5160</v>
      </c>
      <c r="DOB1" s="1" t="s">
        <v>5161</v>
      </c>
      <c r="DOC1" s="1" t="s">
        <v>5162</v>
      </c>
      <c r="DOD1" s="1" t="s">
        <v>5163</v>
      </c>
      <c r="DOE1" s="1" t="s">
        <v>5164</v>
      </c>
      <c r="DOF1" s="1" t="s">
        <v>5165</v>
      </c>
      <c r="DOG1" s="1" t="s">
        <v>5166</v>
      </c>
      <c r="DOH1" s="1" t="s">
        <v>5167</v>
      </c>
      <c r="DOI1" s="1" t="s">
        <v>5168</v>
      </c>
      <c r="DOJ1" s="1" t="s">
        <v>5169</v>
      </c>
      <c r="DOK1" s="1" t="s">
        <v>5170</v>
      </c>
      <c r="DOL1" s="1" t="s">
        <v>5171</v>
      </c>
      <c r="DOM1" s="1" t="s">
        <v>5172</v>
      </c>
      <c r="DON1" s="1" t="s">
        <v>5173</v>
      </c>
      <c r="DOO1" s="1" t="s">
        <v>5174</v>
      </c>
      <c r="DOP1" s="1" t="s">
        <v>5175</v>
      </c>
      <c r="DOQ1" s="1" t="s">
        <v>5176</v>
      </c>
      <c r="DOR1" s="1" t="s">
        <v>5177</v>
      </c>
      <c r="DOS1" s="1" t="s">
        <v>5178</v>
      </c>
      <c r="DOT1" s="1" t="s">
        <v>5179</v>
      </c>
      <c r="DOU1" s="1" t="s">
        <v>5180</v>
      </c>
      <c r="DOV1" s="1" t="s">
        <v>5181</v>
      </c>
      <c r="DOW1" s="1" t="s">
        <v>5182</v>
      </c>
      <c r="DOX1" s="1" t="s">
        <v>5183</v>
      </c>
      <c r="DOY1" s="1" t="s">
        <v>5184</v>
      </c>
      <c r="DOZ1" s="1" t="s">
        <v>5185</v>
      </c>
      <c r="DPA1" s="1" t="s">
        <v>5186</v>
      </c>
      <c r="DPB1" s="1" t="s">
        <v>5187</v>
      </c>
      <c r="DPC1" s="1" t="s">
        <v>5188</v>
      </c>
      <c r="DPD1" s="1" t="s">
        <v>5189</v>
      </c>
      <c r="DPE1" s="1" t="s">
        <v>5190</v>
      </c>
      <c r="DPF1" s="1" t="s">
        <v>5191</v>
      </c>
      <c r="DPG1" s="1" t="s">
        <v>5192</v>
      </c>
      <c r="DPH1" s="1" t="s">
        <v>5193</v>
      </c>
      <c r="DPI1" s="1" t="s">
        <v>5194</v>
      </c>
      <c r="DPJ1" s="1" t="s">
        <v>5195</v>
      </c>
      <c r="DPK1" s="1" t="s">
        <v>5196</v>
      </c>
      <c r="DPL1" s="1" t="s">
        <v>5197</v>
      </c>
      <c r="DPM1" s="1" t="s">
        <v>5198</v>
      </c>
      <c r="DPN1" s="1" t="s">
        <v>5199</v>
      </c>
      <c r="DPO1" s="1" t="s">
        <v>5200</v>
      </c>
      <c r="DPP1" s="1" t="s">
        <v>5201</v>
      </c>
      <c r="DPQ1" s="1" t="s">
        <v>5202</v>
      </c>
      <c r="DPR1" s="1" t="s">
        <v>5203</v>
      </c>
      <c r="DPS1" s="1" t="s">
        <v>5204</v>
      </c>
      <c r="DPT1" s="1" t="s">
        <v>5205</v>
      </c>
      <c r="DPU1" s="1" t="s">
        <v>5206</v>
      </c>
      <c r="DPV1" s="1" t="s">
        <v>5207</v>
      </c>
      <c r="DPW1" s="1" t="s">
        <v>5208</v>
      </c>
      <c r="DPX1" s="1" t="s">
        <v>5209</v>
      </c>
      <c r="DPY1" s="1" t="s">
        <v>5210</v>
      </c>
      <c r="DPZ1" s="1" t="s">
        <v>5211</v>
      </c>
      <c r="DQA1" s="1" t="s">
        <v>5212</v>
      </c>
      <c r="DQB1" s="1" t="s">
        <v>5213</v>
      </c>
      <c r="DQC1" s="1" t="s">
        <v>5214</v>
      </c>
      <c r="DQD1" s="1" t="s">
        <v>5215</v>
      </c>
      <c r="DQE1" s="1" t="s">
        <v>5216</v>
      </c>
      <c r="DQF1" s="1" t="s">
        <v>5217</v>
      </c>
      <c r="DQG1" s="1" t="s">
        <v>5218</v>
      </c>
      <c r="DQH1" s="1" t="s">
        <v>5219</v>
      </c>
      <c r="DQI1" s="1" t="s">
        <v>5220</v>
      </c>
      <c r="DQJ1" s="1" t="s">
        <v>5221</v>
      </c>
      <c r="DQK1" s="1" t="s">
        <v>5222</v>
      </c>
      <c r="DQL1" s="1" t="s">
        <v>5223</v>
      </c>
      <c r="DQM1" s="1" t="s">
        <v>5224</v>
      </c>
      <c r="DQN1" s="1" t="s">
        <v>5225</v>
      </c>
      <c r="DQO1" s="1" t="s">
        <v>5226</v>
      </c>
      <c r="DQP1" s="1" t="s">
        <v>5227</v>
      </c>
      <c r="DQQ1" s="1" t="s">
        <v>5228</v>
      </c>
      <c r="DQR1" s="1" t="s">
        <v>5229</v>
      </c>
      <c r="DQS1" s="1" t="s">
        <v>5230</v>
      </c>
      <c r="DQT1" s="1" t="s">
        <v>5231</v>
      </c>
      <c r="DQU1" s="1" t="s">
        <v>5232</v>
      </c>
      <c r="DQV1" s="1" t="s">
        <v>5233</v>
      </c>
      <c r="DQW1" s="1" t="s">
        <v>5234</v>
      </c>
      <c r="DQX1" s="1" t="s">
        <v>5235</v>
      </c>
      <c r="DQY1" s="1" t="s">
        <v>5236</v>
      </c>
      <c r="DQZ1" s="1" t="s">
        <v>5237</v>
      </c>
      <c r="DRA1" s="1" t="s">
        <v>5238</v>
      </c>
      <c r="DRB1" s="1" t="s">
        <v>5239</v>
      </c>
      <c r="DRC1" s="1" t="s">
        <v>5240</v>
      </c>
      <c r="DRD1" s="1" t="s">
        <v>5241</v>
      </c>
      <c r="DRE1" s="1" t="s">
        <v>5242</v>
      </c>
      <c r="DRF1" s="1" t="s">
        <v>5243</v>
      </c>
      <c r="DRG1" s="1" t="s">
        <v>5244</v>
      </c>
      <c r="DRH1" s="1" t="s">
        <v>5245</v>
      </c>
      <c r="DRI1" s="1" t="s">
        <v>5246</v>
      </c>
      <c r="DRJ1" s="1" t="s">
        <v>5247</v>
      </c>
      <c r="DRK1" s="1" t="s">
        <v>5248</v>
      </c>
      <c r="DRL1" s="1" t="s">
        <v>5249</v>
      </c>
      <c r="DRM1" s="1" t="s">
        <v>5250</v>
      </c>
      <c r="DRN1" s="1" t="s">
        <v>5251</v>
      </c>
      <c r="DRO1" s="1" t="s">
        <v>5252</v>
      </c>
      <c r="DRP1" s="1" t="s">
        <v>5253</v>
      </c>
      <c r="DRQ1" s="1" t="s">
        <v>5254</v>
      </c>
      <c r="DRR1" s="1" t="s">
        <v>5255</v>
      </c>
      <c r="DRS1" s="1" t="s">
        <v>5256</v>
      </c>
      <c r="DRT1" s="1" t="s">
        <v>5257</v>
      </c>
      <c r="DRU1" s="1" t="s">
        <v>5258</v>
      </c>
      <c r="DRV1" s="1" t="s">
        <v>5259</v>
      </c>
      <c r="DRW1" s="1" t="s">
        <v>5260</v>
      </c>
      <c r="DRX1" s="1" t="s">
        <v>5261</v>
      </c>
      <c r="DRY1" s="1" t="s">
        <v>5262</v>
      </c>
      <c r="DRZ1" s="1" t="s">
        <v>5263</v>
      </c>
      <c r="DSA1" s="1" t="s">
        <v>5264</v>
      </c>
      <c r="DSB1" s="1" t="s">
        <v>5265</v>
      </c>
      <c r="DSC1" s="1" t="s">
        <v>5266</v>
      </c>
      <c r="DSD1" s="1" t="s">
        <v>5267</v>
      </c>
      <c r="DSE1" s="1" t="s">
        <v>5268</v>
      </c>
      <c r="DSF1" s="1" t="s">
        <v>5269</v>
      </c>
      <c r="DSG1" s="1" t="s">
        <v>5270</v>
      </c>
      <c r="DSH1" s="1" t="s">
        <v>5271</v>
      </c>
      <c r="DSI1" s="1" t="s">
        <v>5272</v>
      </c>
      <c r="DSJ1" s="1" t="s">
        <v>5273</v>
      </c>
      <c r="DSK1" s="1" t="s">
        <v>5274</v>
      </c>
      <c r="DSL1" s="1" t="s">
        <v>5275</v>
      </c>
      <c r="DSM1" s="1" t="s">
        <v>5276</v>
      </c>
      <c r="DSN1" s="1" t="s">
        <v>5277</v>
      </c>
      <c r="DSO1" s="1" t="s">
        <v>5278</v>
      </c>
      <c r="DSP1" s="1" t="s">
        <v>5279</v>
      </c>
      <c r="DSQ1" s="1" t="s">
        <v>5280</v>
      </c>
      <c r="DSR1" s="1" t="s">
        <v>5281</v>
      </c>
      <c r="DSS1" s="1" t="s">
        <v>5282</v>
      </c>
      <c r="DST1" s="1" t="s">
        <v>5283</v>
      </c>
      <c r="DSU1" s="1" t="s">
        <v>5284</v>
      </c>
      <c r="DSV1" s="1" t="s">
        <v>5285</v>
      </c>
      <c r="DSW1" s="1" t="s">
        <v>5286</v>
      </c>
      <c r="DSX1" s="1" t="s">
        <v>5287</v>
      </c>
      <c r="DSY1" s="1" t="s">
        <v>5288</v>
      </c>
      <c r="DSZ1" s="1" t="s">
        <v>5289</v>
      </c>
      <c r="DTA1" s="1" t="s">
        <v>5290</v>
      </c>
      <c r="DTB1" s="1" t="s">
        <v>5291</v>
      </c>
      <c r="DTC1" s="1" t="s">
        <v>5292</v>
      </c>
      <c r="DTD1" s="1" t="s">
        <v>5293</v>
      </c>
      <c r="DTE1" s="1" t="s">
        <v>5294</v>
      </c>
      <c r="DTF1" s="1" t="s">
        <v>5295</v>
      </c>
      <c r="DTG1" s="1" t="s">
        <v>5296</v>
      </c>
      <c r="DTH1" s="1" t="s">
        <v>5297</v>
      </c>
      <c r="DTI1" s="1" t="s">
        <v>5298</v>
      </c>
      <c r="DTJ1" s="1" t="s">
        <v>5299</v>
      </c>
      <c r="DTK1" s="1" t="s">
        <v>5300</v>
      </c>
      <c r="DTL1" s="1" t="s">
        <v>5301</v>
      </c>
      <c r="DTM1" s="1" t="s">
        <v>5302</v>
      </c>
      <c r="DTN1" s="1" t="s">
        <v>5303</v>
      </c>
      <c r="DTO1" s="1" t="s">
        <v>5304</v>
      </c>
      <c r="DTP1" s="1" t="s">
        <v>5305</v>
      </c>
      <c r="DTQ1" s="1" t="s">
        <v>5306</v>
      </c>
      <c r="DTR1" s="1" t="s">
        <v>5307</v>
      </c>
      <c r="DTS1" s="1" t="s">
        <v>5308</v>
      </c>
      <c r="DTT1" s="1" t="s">
        <v>5309</v>
      </c>
      <c r="DTU1" s="1" t="s">
        <v>5310</v>
      </c>
      <c r="DTV1" s="1" t="s">
        <v>5311</v>
      </c>
      <c r="DTW1" s="1" t="s">
        <v>5312</v>
      </c>
      <c r="DTX1" s="1" t="s">
        <v>5313</v>
      </c>
      <c r="DTY1" s="1" t="s">
        <v>5314</v>
      </c>
      <c r="DTZ1" s="1" t="s">
        <v>5315</v>
      </c>
      <c r="DUA1" s="1" t="s">
        <v>5316</v>
      </c>
      <c r="DUB1" s="1" t="s">
        <v>5317</v>
      </c>
      <c r="DUC1" s="1" t="s">
        <v>5318</v>
      </c>
      <c r="DUD1" s="1" t="s">
        <v>5319</v>
      </c>
      <c r="DUE1" s="1" t="s">
        <v>5320</v>
      </c>
      <c r="DUF1" s="1" t="s">
        <v>5321</v>
      </c>
      <c r="DUG1" s="1" t="s">
        <v>5322</v>
      </c>
      <c r="DUH1" s="1" t="s">
        <v>5323</v>
      </c>
      <c r="DUI1" s="1" t="s">
        <v>5324</v>
      </c>
      <c r="DUJ1" s="1" t="s">
        <v>5325</v>
      </c>
      <c r="DUK1" s="1" t="s">
        <v>5326</v>
      </c>
      <c r="DUL1" s="1" t="s">
        <v>5327</v>
      </c>
      <c r="DUM1" s="1" t="s">
        <v>5328</v>
      </c>
      <c r="DUN1" s="1" t="s">
        <v>5329</v>
      </c>
      <c r="DUO1" s="1" t="s">
        <v>5330</v>
      </c>
      <c r="DUP1" s="1" t="s">
        <v>5331</v>
      </c>
      <c r="DUQ1" s="1" t="s">
        <v>5332</v>
      </c>
      <c r="DUR1" s="1" t="s">
        <v>5333</v>
      </c>
      <c r="DUS1" s="1" t="s">
        <v>5334</v>
      </c>
      <c r="DUT1" s="1" t="s">
        <v>5335</v>
      </c>
      <c r="DUU1" s="1" t="s">
        <v>5336</v>
      </c>
      <c r="DUV1" s="1" t="s">
        <v>5337</v>
      </c>
      <c r="DUW1" s="1" t="s">
        <v>5338</v>
      </c>
      <c r="DUX1" s="1" t="s">
        <v>5339</v>
      </c>
      <c r="DUY1" s="1" t="s">
        <v>5340</v>
      </c>
      <c r="DUZ1" s="1" t="s">
        <v>5341</v>
      </c>
      <c r="DVA1" s="1" t="s">
        <v>5342</v>
      </c>
      <c r="DVB1" s="1" t="s">
        <v>5343</v>
      </c>
      <c r="DVC1" s="1" t="s">
        <v>5344</v>
      </c>
      <c r="DVD1" s="1" t="s">
        <v>5345</v>
      </c>
      <c r="DVE1" s="1" t="s">
        <v>5346</v>
      </c>
      <c r="DVF1" s="1" t="s">
        <v>5347</v>
      </c>
      <c r="DVG1" s="1" t="s">
        <v>5348</v>
      </c>
      <c r="DVH1" s="1" t="s">
        <v>5349</v>
      </c>
      <c r="DVI1" s="1" t="s">
        <v>5350</v>
      </c>
      <c r="DVJ1" s="1" t="s">
        <v>5351</v>
      </c>
      <c r="DVK1" s="1" t="s">
        <v>5352</v>
      </c>
      <c r="DVL1" s="1" t="s">
        <v>5353</v>
      </c>
      <c r="DVM1" s="1" t="s">
        <v>5354</v>
      </c>
      <c r="DVN1" s="1" t="s">
        <v>5355</v>
      </c>
      <c r="DVO1" s="1" t="s">
        <v>5356</v>
      </c>
      <c r="DVP1" s="1" t="s">
        <v>5357</v>
      </c>
      <c r="DVQ1" s="1" t="s">
        <v>5358</v>
      </c>
      <c r="DVR1" s="1" t="s">
        <v>5359</v>
      </c>
      <c r="DVS1" s="1" t="s">
        <v>5360</v>
      </c>
      <c r="DVT1" s="1" t="s">
        <v>5361</v>
      </c>
      <c r="DVU1" s="1" t="s">
        <v>5362</v>
      </c>
      <c r="DVV1" s="1" t="s">
        <v>5363</v>
      </c>
      <c r="DVW1" s="1" t="s">
        <v>5364</v>
      </c>
      <c r="DVX1" s="1" t="s">
        <v>5365</v>
      </c>
      <c r="DVY1" s="1" t="s">
        <v>5366</v>
      </c>
      <c r="DVZ1" s="1" t="s">
        <v>5367</v>
      </c>
      <c r="DWA1" s="1" t="s">
        <v>5368</v>
      </c>
      <c r="DWB1" s="1" t="s">
        <v>5369</v>
      </c>
      <c r="DWC1" s="1" t="s">
        <v>5370</v>
      </c>
      <c r="DWD1" s="1" t="s">
        <v>5371</v>
      </c>
      <c r="DWE1" s="1" t="s">
        <v>5372</v>
      </c>
      <c r="DWF1" s="1" t="s">
        <v>5373</v>
      </c>
      <c r="DWG1" s="1" t="s">
        <v>5374</v>
      </c>
      <c r="DWH1" s="1" t="s">
        <v>5375</v>
      </c>
      <c r="DWI1" s="1" t="s">
        <v>5376</v>
      </c>
      <c r="DWJ1" s="1" t="s">
        <v>5377</v>
      </c>
      <c r="DWK1" s="1" t="s">
        <v>5378</v>
      </c>
      <c r="DWL1" s="1" t="s">
        <v>5379</v>
      </c>
      <c r="DWM1" s="1" t="s">
        <v>5380</v>
      </c>
      <c r="DWN1" s="1" t="s">
        <v>5381</v>
      </c>
      <c r="DWO1" s="1" t="s">
        <v>5382</v>
      </c>
      <c r="DWP1" s="1" t="s">
        <v>5383</v>
      </c>
      <c r="DWQ1" s="1" t="s">
        <v>5384</v>
      </c>
      <c r="DWR1" s="1" t="s">
        <v>5385</v>
      </c>
      <c r="DWS1" s="1" t="s">
        <v>5386</v>
      </c>
      <c r="DWT1" s="1" t="s">
        <v>5387</v>
      </c>
      <c r="DWU1" s="1" t="s">
        <v>5388</v>
      </c>
      <c r="DWV1" s="1" t="s">
        <v>5389</v>
      </c>
      <c r="DWW1" s="1" t="s">
        <v>5390</v>
      </c>
      <c r="DWX1" s="1" t="s">
        <v>5391</v>
      </c>
      <c r="DWY1" s="1" t="s">
        <v>5392</v>
      </c>
      <c r="DWZ1" s="1" t="s">
        <v>5393</v>
      </c>
      <c r="DXA1" s="1" t="s">
        <v>5394</v>
      </c>
      <c r="DXB1" s="1" t="s">
        <v>5395</v>
      </c>
      <c r="DXC1" s="1" t="s">
        <v>5396</v>
      </c>
      <c r="DXD1" s="1" t="s">
        <v>5397</v>
      </c>
      <c r="DXE1" s="1" t="s">
        <v>5398</v>
      </c>
      <c r="DXF1" s="1" t="s">
        <v>5399</v>
      </c>
      <c r="DXG1" s="1" t="s">
        <v>5400</v>
      </c>
      <c r="DXH1" s="1" t="s">
        <v>5401</v>
      </c>
      <c r="DXI1" s="1" t="s">
        <v>5402</v>
      </c>
      <c r="DXJ1" s="1" t="s">
        <v>5403</v>
      </c>
      <c r="DXK1" s="1" t="s">
        <v>5404</v>
      </c>
      <c r="DXL1" s="1" t="s">
        <v>5405</v>
      </c>
      <c r="DXM1" s="1" t="s">
        <v>5406</v>
      </c>
      <c r="DXN1" s="1" t="s">
        <v>5407</v>
      </c>
      <c r="DXO1" s="1" t="s">
        <v>5408</v>
      </c>
      <c r="DXP1" s="1" t="s">
        <v>5409</v>
      </c>
      <c r="DXQ1" s="1" t="s">
        <v>5410</v>
      </c>
      <c r="DXR1" s="1" t="s">
        <v>5411</v>
      </c>
      <c r="DXS1" s="1" t="s">
        <v>5412</v>
      </c>
      <c r="DXT1" s="1" t="s">
        <v>5413</v>
      </c>
      <c r="DXU1" s="1" t="s">
        <v>5414</v>
      </c>
      <c r="DXV1" s="1" t="s">
        <v>5415</v>
      </c>
      <c r="DXW1" s="1" t="s">
        <v>5416</v>
      </c>
      <c r="DXX1" s="1" t="s">
        <v>5417</v>
      </c>
      <c r="DXY1" s="1" t="s">
        <v>5418</v>
      </c>
      <c r="DXZ1" s="1" t="s">
        <v>5419</v>
      </c>
      <c r="DYA1" s="1" t="s">
        <v>5420</v>
      </c>
      <c r="DYB1" s="1" t="s">
        <v>5421</v>
      </c>
      <c r="DYC1" s="1" t="s">
        <v>5422</v>
      </c>
      <c r="DYD1" s="1" t="s">
        <v>5423</v>
      </c>
      <c r="DYE1" s="1" t="s">
        <v>5424</v>
      </c>
      <c r="DYF1" s="1" t="s">
        <v>5425</v>
      </c>
      <c r="DYG1" s="1" t="s">
        <v>5426</v>
      </c>
      <c r="DYH1" s="1" t="s">
        <v>5427</v>
      </c>
      <c r="DYI1" s="1" t="s">
        <v>5428</v>
      </c>
      <c r="DYJ1" s="1" t="s">
        <v>5429</v>
      </c>
      <c r="DYK1" s="1" t="s">
        <v>5430</v>
      </c>
      <c r="DYL1" s="1" t="s">
        <v>5431</v>
      </c>
      <c r="DYM1" s="1" t="s">
        <v>5432</v>
      </c>
      <c r="DYN1" s="1" t="s">
        <v>5433</v>
      </c>
      <c r="DYO1" s="1" t="s">
        <v>5434</v>
      </c>
      <c r="DYP1" s="1" t="s">
        <v>5435</v>
      </c>
      <c r="DYQ1" s="1" t="s">
        <v>5436</v>
      </c>
      <c r="DYR1" s="1" t="s">
        <v>5437</v>
      </c>
      <c r="DYS1" s="1" t="s">
        <v>5438</v>
      </c>
      <c r="DYT1" s="1" t="s">
        <v>5439</v>
      </c>
      <c r="DYU1" s="1" t="s">
        <v>5440</v>
      </c>
      <c r="DYV1" s="1" t="s">
        <v>5441</v>
      </c>
      <c r="DYW1" s="1" t="s">
        <v>5442</v>
      </c>
      <c r="DYX1" s="1" t="s">
        <v>5443</v>
      </c>
      <c r="DYY1" s="1" t="s">
        <v>5444</v>
      </c>
      <c r="DYZ1" s="1" t="s">
        <v>5445</v>
      </c>
      <c r="DZA1" s="1" t="s">
        <v>5446</v>
      </c>
      <c r="DZB1" s="1" t="s">
        <v>5447</v>
      </c>
      <c r="DZC1" s="1" t="s">
        <v>5448</v>
      </c>
      <c r="DZD1" s="1" t="s">
        <v>5449</v>
      </c>
      <c r="DZE1" s="1" t="s">
        <v>5450</v>
      </c>
      <c r="DZF1" s="1" t="s">
        <v>5451</v>
      </c>
      <c r="DZG1" s="1" t="s">
        <v>5452</v>
      </c>
      <c r="DZH1" s="1" t="s">
        <v>5453</v>
      </c>
      <c r="DZI1" s="1" t="s">
        <v>5454</v>
      </c>
      <c r="DZJ1" s="1" t="s">
        <v>5455</v>
      </c>
      <c r="DZK1" s="1" t="s">
        <v>5456</v>
      </c>
      <c r="DZL1" s="1" t="s">
        <v>5457</v>
      </c>
      <c r="DZM1" s="1" t="s">
        <v>5458</v>
      </c>
      <c r="DZN1" s="1" t="s">
        <v>5459</v>
      </c>
      <c r="DZO1" s="1" t="s">
        <v>5460</v>
      </c>
      <c r="DZP1" s="1" t="s">
        <v>5461</v>
      </c>
      <c r="DZQ1" s="1" t="s">
        <v>5462</v>
      </c>
      <c r="DZR1" s="1" t="s">
        <v>5463</v>
      </c>
      <c r="DZS1" s="1" t="s">
        <v>5464</v>
      </c>
      <c r="DZT1" s="1" t="s">
        <v>5465</v>
      </c>
      <c r="DZU1" s="1" t="s">
        <v>5466</v>
      </c>
      <c r="DZV1" s="1" t="s">
        <v>5467</v>
      </c>
      <c r="DZW1" s="1" t="s">
        <v>5468</v>
      </c>
      <c r="DZX1" s="1" t="s">
        <v>5469</v>
      </c>
      <c r="DZY1" s="1" t="s">
        <v>5470</v>
      </c>
      <c r="DZZ1" s="1" t="s">
        <v>5471</v>
      </c>
      <c r="EAA1" s="1" t="s">
        <v>5472</v>
      </c>
      <c r="EAB1" s="1" t="s">
        <v>5473</v>
      </c>
      <c r="EAC1" s="1" t="s">
        <v>5474</v>
      </c>
      <c r="EAD1" s="1" t="s">
        <v>5475</v>
      </c>
      <c r="EAE1" s="1" t="s">
        <v>5476</v>
      </c>
      <c r="EAF1" s="1" t="s">
        <v>5477</v>
      </c>
      <c r="EAG1" s="1" t="s">
        <v>5478</v>
      </c>
      <c r="EAH1" s="1" t="s">
        <v>5479</v>
      </c>
      <c r="EAI1" s="1" t="s">
        <v>5480</v>
      </c>
      <c r="EAJ1" s="1" t="s">
        <v>5481</v>
      </c>
      <c r="EAK1" s="1" t="s">
        <v>5482</v>
      </c>
      <c r="EAL1" s="1" t="s">
        <v>5483</v>
      </c>
      <c r="EAM1" s="1" t="s">
        <v>5484</v>
      </c>
      <c r="EAN1" s="1" t="s">
        <v>5485</v>
      </c>
      <c r="EAO1" s="1" t="s">
        <v>5486</v>
      </c>
      <c r="EAP1" s="1" t="s">
        <v>5487</v>
      </c>
      <c r="EAQ1" s="1" t="s">
        <v>5488</v>
      </c>
      <c r="EAR1" s="1" t="s">
        <v>5489</v>
      </c>
      <c r="EAS1" s="1" t="s">
        <v>5490</v>
      </c>
      <c r="EAT1" s="1" t="s">
        <v>5491</v>
      </c>
      <c r="EAU1" s="1" t="s">
        <v>5492</v>
      </c>
      <c r="EAV1" s="1" t="s">
        <v>5493</v>
      </c>
      <c r="EAW1" s="1" t="s">
        <v>5494</v>
      </c>
      <c r="EAX1" s="1" t="s">
        <v>5495</v>
      </c>
      <c r="EAY1" s="1" t="s">
        <v>5496</v>
      </c>
      <c r="EAZ1" s="1" t="s">
        <v>5497</v>
      </c>
      <c r="EBA1" s="1" t="s">
        <v>5498</v>
      </c>
      <c r="EBB1" s="1" t="s">
        <v>5499</v>
      </c>
      <c r="EBC1" s="1" t="s">
        <v>5500</v>
      </c>
      <c r="EBD1" s="1" t="s">
        <v>5501</v>
      </c>
      <c r="EBE1" s="1" t="s">
        <v>5502</v>
      </c>
      <c r="EBF1" s="1" t="s">
        <v>5503</v>
      </c>
      <c r="EBG1" s="1" t="s">
        <v>5504</v>
      </c>
      <c r="EBH1" s="1" t="s">
        <v>5505</v>
      </c>
      <c r="EBI1" s="1" t="s">
        <v>5506</v>
      </c>
      <c r="EBJ1" s="1" t="s">
        <v>5507</v>
      </c>
      <c r="EBK1" s="1" t="s">
        <v>5508</v>
      </c>
      <c r="EBL1" s="1" t="s">
        <v>5509</v>
      </c>
      <c r="EBM1" s="1" t="s">
        <v>5510</v>
      </c>
      <c r="EBN1" s="1" t="s">
        <v>5511</v>
      </c>
      <c r="EBO1" s="1" t="s">
        <v>5512</v>
      </c>
      <c r="EBP1" s="1" t="s">
        <v>5513</v>
      </c>
      <c r="EBQ1" s="1" t="s">
        <v>5514</v>
      </c>
      <c r="EBR1" s="1" t="s">
        <v>5515</v>
      </c>
      <c r="EBS1" s="1" t="s">
        <v>5516</v>
      </c>
      <c r="EBT1" s="1" t="s">
        <v>5517</v>
      </c>
      <c r="EBU1" s="1" t="s">
        <v>5518</v>
      </c>
      <c r="EBV1" s="1" t="s">
        <v>5519</v>
      </c>
      <c r="EBW1" s="1" t="s">
        <v>5520</v>
      </c>
      <c r="EBX1" s="1" t="s">
        <v>5521</v>
      </c>
      <c r="EBY1" s="1" t="s">
        <v>5522</v>
      </c>
      <c r="EBZ1" s="1" t="s">
        <v>5523</v>
      </c>
      <c r="ECA1" s="1" t="s">
        <v>5524</v>
      </c>
      <c r="ECB1" s="1" t="s">
        <v>5525</v>
      </c>
      <c r="ECC1" s="1" t="s">
        <v>5526</v>
      </c>
      <c r="ECD1" s="1" t="s">
        <v>5527</v>
      </c>
      <c r="ECE1" s="1" t="s">
        <v>5528</v>
      </c>
      <c r="ECF1" s="1" t="s">
        <v>5529</v>
      </c>
      <c r="ECG1" s="1" t="s">
        <v>5530</v>
      </c>
      <c r="ECH1" s="1" t="s">
        <v>5531</v>
      </c>
      <c r="ECI1" s="1" t="s">
        <v>5532</v>
      </c>
      <c r="ECJ1" s="1" t="s">
        <v>5533</v>
      </c>
      <c r="ECK1" s="1" t="s">
        <v>5534</v>
      </c>
      <c r="ECL1" s="1" t="s">
        <v>5535</v>
      </c>
      <c r="ECM1" s="1" t="s">
        <v>5536</v>
      </c>
      <c r="ECN1" s="1" t="s">
        <v>5537</v>
      </c>
      <c r="ECO1" s="1" t="s">
        <v>5538</v>
      </c>
      <c r="ECP1" s="1" t="s">
        <v>5539</v>
      </c>
      <c r="ECQ1" s="1" t="s">
        <v>5540</v>
      </c>
      <c r="ECR1" s="1" t="s">
        <v>5541</v>
      </c>
      <c r="ECS1" s="1" t="s">
        <v>5542</v>
      </c>
      <c r="ECT1" s="1" t="s">
        <v>5543</v>
      </c>
      <c r="ECU1" s="1" t="s">
        <v>5544</v>
      </c>
      <c r="ECV1" s="1" t="s">
        <v>5545</v>
      </c>
      <c r="ECW1" s="1" t="s">
        <v>5546</v>
      </c>
      <c r="ECX1" s="1" t="s">
        <v>5547</v>
      </c>
      <c r="ECY1" s="1" t="s">
        <v>5548</v>
      </c>
      <c r="ECZ1" s="1" t="s">
        <v>5549</v>
      </c>
      <c r="EDA1" s="1" t="s">
        <v>5550</v>
      </c>
      <c r="EDB1" s="1" t="s">
        <v>5551</v>
      </c>
      <c r="EDC1" s="1" t="s">
        <v>5552</v>
      </c>
      <c r="EDD1" s="1" t="s">
        <v>5553</v>
      </c>
      <c r="EDE1" s="1" t="s">
        <v>5554</v>
      </c>
      <c r="EDF1" s="1" t="s">
        <v>5555</v>
      </c>
      <c r="EDG1" s="1" t="s">
        <v>5556</v>
      </c>
      <c r="EDH1" s="1" t="s">
        <v>5557</v>
      </c>
      <c r="EDI1" s="1" t="s">
        <v>5558</v>
      </c>
      <c r="EDJ1" s="1" t="s">
        <v>5559</v>
      </c>
      <c r="EDK1" s="1" t="s">
        <v>5560</v>
      </c>
      <c r="EDL1" s="1" t="s">
        <v>5561</v>
      </c>
      <c r="EDM1" s="1" t="s">
        <v>5562</v>
      </c>
      <c r="EDN1" s="1" t="s">
        <v>5563</v>
      </c>
      <c r="EDO1" s="1" t="s">
        <v>5564</v>
      </c>
      <c r="EDP1" s="1" t="s">
        <v>5565</v>
      </c>
      <c r="EDQ1" s="1" t="s">
        <v>5566</v>
      </c>
      <c r="EDR1" s="1" t="s">
        <v>5567</v>
      </c>
      <c r="EDS1" s="1" t="s">
        <v>5568</v>
      </c>
      <c r="EDT1" s="1" t="s">
        <v>5569</v>
      </c>
      <c r="EDU1" s="1" t="s">
        <v>5570</v>
      </c>
      <c r="EDV1" s="1" t="s">
        <v>5571</v>
      </c>
      <c r="EDW1" s="1" t="s">
        <v>5572</v>
      </c>
      <c r="EDX1" s="1" t="s">
        <v>5573</v>
      </c>
      <c r="EDY1" s="1" t="s">
        <v>5574</v>
      </c>
      <c r="EDZ1" s="1" t="s">
        <v>5575</v>
      </c>
      <c r="EEA1" s="1" t="s">
        <v>5576</v>
      </c>
      <c r="EEB1" s="1" t="s">
        <v>5577</v>
      </c>
      <c r="EEC1" s="1" t="s">
        <v>5578</v>
      </c>
      <c r="EED1" s="1" t="s">
        <v>5579</v>
      </c>
      <c r="EEE1" s="1" t="s">
        <v>5580</v>
      </c>
      <c r="EEF1" s="1" t="s">
        <v>5581</v>
      </c>
      <c r="EEG1" s="1" t="s">
        <v>5582</v>
      </c>
      <c r="EEH1" s="1" t="s">
        <v>5583</v>
      </c>
      <c r="EEI1" s="1" t="s">
        <v>5584</v>
      </c>
      <c r="EEJ1" s="1" t="s">
        <v>5585</v>
      </c>
      <c r="EEK1" s="1" t="s">
        <v>5586</v>
      </c>
      <c r="EEL1" s="1" t="s">
        <v>5587</v>
      </c>
      <c r="EEM1" s="1" t="s">
        <v>5588</v>
      </c>
      <c r="EEN1" s="1" t="s">
        <v>5589</v>
      </c>
      <c r="EEO1" s="1" t="s">
        <v>5590</v>
      </c>
      <c r="EEP1" s="1" t="s">
        <v>5591</v>
      </c>
      <c r="EEQ1" s="1" t="s">
        <v>5592</v>
      </c>
      <c r="EER1" s="1" t="s">
        <v>5593</v>
      </c>
      <c r="EES1" s="1" t="s">
        <v>5594</v>
      </c>
      <c r="EET1" s="1" t="s">
        <v>5595</v>
      </c>
      <c r="EEU1" s="1" t="s">
        <v>5596</v>
      </c>
      <c r="EEV1" s="1" t="s">
        <v>5597</v>
      </c>
      <c r="EEW1" s="1" t="s">
        <v>5598</v>
      </c>
      <c r="EEX1" s="1" t="s">
        <v>5599</v>
      </c>
      <c r="EEY1" s="1" t="s">
        <v>5600</v>
      </c>
      <c r="EEZ1" s="1" t="s">
        <v>5601</v>
      </c>
      <c r="EFA1" s="1" t="s">
        <v>5602</v>
      </c>
      <c r="EFB1" s="1" t="s">
        <v>5603</v>
      </c>
      <c r="EFC1" s="1" t="s">
        <v>5604</v>
      </c>
      <c r="EFD1" s="1" t="s">
        <v>5605</v>
      </c>
      <c r="EFE1" s="1" t="s">
        <v>5606</v>
      </c>
      <c r="EFF1" s="1" t="s">
        <v>5607</v>
      </c>
      <c r="EFG1" s="1" t="s">
        <v>5608</v>
      </c>
      <c r="EFH1" s="1" t="s">
        <v>5609</v>
      </c>
      <c r="EFI1" s="1" t="s">
        <v>5610</v>
      </c>
      <c r="EFJ1" s="1" t="s">
        <v>5611</v>
      </c>
      <c r="EFK1" s="1" t="s">
        <v>5612</v>
      </c>
      <c r="EFL1" s="1" t="s">
        <v>5613</v>
      </c>
      <c r="EFM1" s="1" t="s">
        <v>5614</v>
      </c>
      <c r="EFN1" s="1" t="s">
        <v>5615</v>
      </c>
      <c r="EFO1" s="1" t="s">
        <v>5616</v>
      </c>
      <c r="EFP1" s="1" t="s">
        <v>5617</v>
      </c>
      <c r="EFQ1" s="1" t="s">
        <v>5618</v>
      </c>
      <c r="EFR1" s="1" t="s">
        <v>5619</v>
      </c>
      <c r="EFS1" s="1" t="s">
        <v>5620</v>
      </c>
      <c r="EFT1" s="1" t="s">
        <v>5621</v>
      </c>
      <c r="EFU1" s="1" t="s">
        <v>5622</v>
      </c>
      <c r="EFV1" s="1" t="s">
        <v>5623</v>
      </c>
      <c r="EFW1" s="1" t="s">
        <v>5624</v>
      </c>
      <c r="EFX1" s="1" t="s">
        <v>5625</v>
      </c>
      <c r="EFY1" s="1" t="s">
        <v>5626</v>
      </c>
      <c r="EFZ1" s="1" t="s">
        <v>5627</v>
      </c>
      <c r="EGA1" s="1" t="s">
        <v>5628</v>
      </c>
      <c r="EGB1" s="1" t="s">
        <v>5629</v>
      </c>
      <c r="EGC1" s="1" t="s">
        <v>5630</v>
      </c>
      <c r="EGD1" s="1" t="s">
        <v>5631</v>
      </c>
      <c r="EGE1" s="1" t="s">
        <v>5632</v>
      </c>
      <c r="EGF1" s="1" t="s">
        <v>5633</v>
      </c>
      <c r="EGG1" s="1" t="s">
        <v>5634</v>
      </c>
      <c r="EGH1" s="1" t="s">
        <v>5635</v>
      </c>
      <c r="EGI1" s="1" t="s">
        <v>5636</v>
      </c>
      <c r="EGJ1" s="1" t="s">
        <v>5637</v>
      </c>
      <c r="EGK1" s="1" t="s">
        <v>5638</v>
      </c>
      <c r="EGL1" s="1" t="s">
        <v>5639</v>
      </c>
      <c r="EGM1" s="1" t="s">
        <v>5640</v>
      </c>
      <c r="EGN1" s="1" t="s">
        <v>5641</v>
      </c>
      <c r="EGO1" s="1" t="s">
        <v>5642</v>
      </c>
      <c r="EGP1" s="1" t="s">
        <v>5643</v>
      </c>
      <c r="EGQ1" s="1" t="s">
        <v>5644</v>
      </c>
      <c r="EGR1" s="1" t="s">
        <v>5645</v>
      </c>
      <c r="EGS1" s="1" t="s">
        <v>5646</v>
      </c>
      <c r="EGT1" s="1" t="s">
        <v>5647</v>
      </c>
      <c r="EGU1" s="1" t="s">
        <v>5648</v>
      </c>
      <c r="EGV1" s="1" t="s">
        <v>5649</v>
      </c>
      <c r="EGW1" s="1" t="s">
        <v>5650</v>
      </c>
      <c r="EGX1" s="1" t="s">
        <v>5651</v>
      </c>
      <c r="EGY1" s="1" t="s">
        <v>5652</v>
      </c>
      <c r="EGZ1" s="1" t="s">
        <v>5653</v>
      </c>
      <c r="EHA1" s="1" t="s">
        <v>5654</v>
      </c>
      <c r="EHB1" s="1" t="s">
        <v>5655</v>
      </c>
      <c r="EHC1" s="1" t="s">
        <v>5656</v>
      </c>
      <c r="EHD1" s="1" t="s">
        <v>5657</v>
      </c>
      <c r="EHE1" s="1" t="s">
        <v>5658</v>
      </c>
      <c r="EHF1" s="1" t="s">
        <v>5659</v>
      </c>
      <c r="EHG1" s="1" t="s">
        <v>5660</v>
      </c>
      <c r="EHH1" s="1" t="s">
        <v>5661</v>
      </c>
      <c r="EHI1" s="1" t="s">
        <v>5662</v>
      </c>
      <c r="EHJ1" s="1" t="s">
        <v>5663</v>
      </c>
      <c r="EHK1" s="1" t="s">
        <v>5664</v>
      </c>
      <c r="EHL1" s="1" t="s">
        <v>5665</v>
      </c>
      <c r="EHM1" s="1" t="s">
        <v>5666</v>
      </c>
      <c r="EHN1" s="1" t="s">
        <v>5667</v>
      </c>
      <c r="EHO1" s="1" t="s">
        <v>5668</v>
      </c>
      <c r="EHP1" s="1" t="s">
        <v>5669</v>
      </c>
      <c r="EHQ1" s="1" t="s">
        <v>5670</v>
      </c>
      <c r="EHR1" s="1" t="s">
        <v>5671</v>
      </c>
      <c r="EHS1" s="1" t="s">
        <v>5672</v>
      </c>
      <c r="EHT1" s="1" t="s">
        <v>5673</v>
      </c>
      <c r="EHU1" s="1" t="s">
        <v>5674</v>
      </c>
      <c r="EHV1" s="1" t="s">
        <v>5675</v>
      </c>
      <c r="EHW1" s="1" t="s">
        <v>5676</v>
      </c>
      <c r="EHX1" s="1" t="s">
        <v>5677</v>
      </c>
      <c r="EHY1" s="1" t="s">
        <v>5678</v>
      </c>
      <c r="EHZ1" s="1" t="s">
        <v>5679</v>
      </c>
      <c r="EIA1" s="1" t="s">
        <v>5680</v>
      </c>
      <c r="EIB1" s="1" t="s">
        <v>5681</v>
      </c>
      <c r="EIC1" s="1" t="s">
        <v>5682</v>
      </c>
      <c r="EID1" s="1" t="s">
        <v>5683</v>
      </c>
      <c r="EIE1" s="1" t="s">
        <v>5684</v>
      </c>
      <c r="EIF1" s="1" t="s">
        <v>5685</v>
      </c>
      <c r="EIG1" s="1" t="s">
        <v>5686</v>
      </c>
      <c r="EIH1" s="1" t="s">
        <v>5687</v>
      </c>
      <c r="EII1" s="1" t="s">
        <v>5688</v>
      </c>
      <c r="EIJ1" s="1" t="s">
        <v>5689</v>
      </c>
      <c r="EIK1" s="1" t="s">
        <v>5690</v>
      </c>
      <c r="EIL1" s="1" t="s">
        <v>5691</v>
      </c>
      <c r="EIM1" s="1" t="s">
        <v>5692</v>
      </c>
      <c r="EIN1" s="1" t="s">
        <v>5693</v>
      </c>
      <c r="EIO1" s="1" t="s">
        <v>5694</v>
      </c>
      <c r="EIP1" s="1" t="s">
        <v>5695</v>
      </c>
      <c r="EIQ1" s="1" t="s">
        <v>5696</v>
      </c>
      <c r="EIR1" s="1" t="s">
        <v>5697</v>
      </c>
      <c r="EIS1" s="1" t="s">
        <v>5698</v>
      </c>
      <c r="EIT1" s="1" t="s">
        <v>5699</v>
      </c>
      <c r="EIU1" s="1" t="s">
        <v>5700</v>
      </c>
      <c r="EIV1" s="1" t="s">
        <v>5701</v>
      </c>
      <c r="EIW1" s="1" t="s">
        <v>5702</v>
      </c>
      <c r="EIX1" s="1" t="s">
        <v>5703</v>
      </c>
      <c r="EIY1" s="1" t="s">
        <v>5704</v>
      </c>
      <c r="EIZ1" s="1" t="s">
        <v>5705</v>
      </c>
      <c r="EJA1" s="1" t="s">
        <v>5706</v>
      </c>
      <c r="EJB1" s="1" t="s">
        <v>5707</v>
      </c>
      <c r="EJC1" s="1" t="s">
        <v>5708</v>
      </c>
      <c r="EJD1" s="1" t="s">
        <v>5709</v>
      </c>
      <c r="EJE1" s="1" t="s">
        <v>5710</v>
      </c>
      <c r="EJF1" s="1" t="s">
        <v>5711</v>
      </c>
      <c r="EJG1" s="1" t="s">
        <v>5712</v>
      </c>
      <c r="EJH1" s="1" t="s">
        <v>5713</v>
      </c>
      <c r="EJI1" s="1" t="s">
        <v>5714</v>
      </c>
      <c r="EJJ1" s="1" t="s">
        <v>5715</v>
      </c>
      <c r="EJK1" s="1" t="s">
        <v>5716</v>
      </c>
      <c r="EJL1" s="1" t="s">
        <v>5717</v>
      </c>
      <c r="EJM1" s="1" t="s">
        <v>5718</v>
      </c>
      <c r="EJN1" s="1" t="s">
        <v>5719</v>
      </c>
      <c r="EJO1" s="1" t="s">
        <v>5720</v>
      </c>
      <c r="EJP1" s="1" t="s">
        <v>5721</v>
      </c>
      <c r="EJQ1" s="1" t="s">
        <v>5722</v>
      </c>
      <c r="EJR1" s="1" t="s">
        <v>5723</v>
      </c>
      <c r="EJS1" s="1" t="s">
        <v>5724</v>
      </c>
      <c r="EJT1" s="1" t="s">
        <v>5725</v>
      </c>
      <c r="EJU1" s="1" t="s">
        <v>5726</v>
      </c>
      <c r="EJV1" s="1" t="s">
        <v>5727</v>
      </c>
      <c r="EJW1" s="1" t="s">
        <v>5728</v>
      </c>
      <c r="EJX1" s="1" t="s">
        <v>5729</v>
      </c>
      <c r="EJY1" s="1" t="s">
        <v>5730</v>
      </c>
      <c r="EJZ1" s="1" t="s">
        <v>5731</v>
      </c>
      <c r="EKA1" s="1" t="s">
        <v>5732</v>
      </c>
      <c r="EKB1" s="1" t="s">
        <v>5733</v>
      </c>
      <c r="EKC1" s="1" t="s">
        <v>5734</v>
      </c>
      <c r="EKD1" s="1" t="s">
        <v>5735</v>
      </c>
      <c r="EKE1" s="1" t="s">
        <v>5736</v>
      </c>
      <c r="EKF1" s="1" t="s">
        <v>5737</v>
      </c>
      <c r="EKG1" s="1" t="s">
        <v>5738</v>
      </c>
      <c r="EKH1" s="1" t="s">
        <v>5739</v>
      </c>
      <c r="EKI1" s="1" t="s">
        <v>5740</v>
      </c>
      <c r="EKJ1" s="1" t="s">
        <v>5741</v>
      </c>
      <c r="EKK1" s="1" t="s">
        <v>5742</v>
      </c>
      <c r="EKL1" s="1" t="s">
        <v>5743</v>
      </c>
      <c r="EKM1" s="1" t="s">
        <v>5744</v>
      </c>
      <c r="EKN1" s="1" t="s">
        <v>5745</v>
      </c>
      <c r="EKO1" s="1" t="s">
        <v>5746</v>
      </c>
      <c r="EKP1" s="1" t="s">
        <v>5747</v>
      </c>
      <c r="EKQ1" s="1" t="s">
        <v>5748</v>
      </c>
      <c r="EKR1" s="1" t="s">
        <v>5749</v>
      </c>
      <c r="EKS1" s="1" t="s">
        <v>5750</v>
      </c>
      <c r="EKT1" s="1" t="s">
        <v>5751</v>
      </c>
      <c r="EKU1" s="1" t="s">
        <v>5752</v>
      </c>
      <c r="EKV1" s="1" t="s">
        <v>5753</v>
      </c>
      <c r="EKW1" s="1" t="s">
        <v>5754</v>
      </c>
      <c r="EKX1" s="1" t="s">
        <v>5755</v>
      </c>
      <c r="EKY1" s="1" t="s">
        <v>5756</v>
      </c>
      <c r="EKZ1" s="1" t="s">
        <v>5757</v>
      </c>
      <c r="ELA1" s="1" t="s">
        <v>5758</v>
      </c>
      <c r="ELB1" s="1" t="s">
        <v>5759</v>
      </c>
      <c r="ELC1" s="1" t="s">
        <v>5760</v>
      </c>
      <c r="ELD1" s="1" t="s">
        <v>5761</v>
      </c>
      <c r="ELE1" s="1" t="s">
        <v>5762</v>
      </c>
      <c r="ELF1" s="1" t="s">
        <v>5763</v>
      </c>
      <c r="ELG1" s="1" t="s">
        <v>5764</v>
      </c>
      <c r="ELH1" s="1" t="s">
        <v>5765</v>
      </c>
      <c r="ELI1" s="1" t="s">
        <v>5766</v>
      </c>
      <c r="ELJ1" s="1" t="s">
        <v>5767</v>
      </c>
      <c r="ELK1" s="1" t="s">
        <v>5768</v>
      </c>
      <c r="ELL1" s="1" t="s">
        <v>5769</v>
      </c>
      <c r="ELM1" s="1" t="s">
        <v>5770</v>
      </c>
      <c r="ELN1" s="1" t="s">
        <v>5771</v>
      </c>
      <c r="ELO1" s="1" t="s">
        <v>5772</v>
      </c>
      <c r="ELP1" s="1" t="s">
        <v>5773</v>
      </c>
      <c r="ELQ1" s="1" t="s">
        <v>5774</v>
      </c>
      <c r="ELR1" s="1" t="s">
        <v>5775</v>
      </c>
      <c r="ELS1" s="1" t="s">
        <v>5776</v>
      </c>
      <c r="ELT1" s="1" t="s">
        <v>5777</v>
      </c>
      <c r="ELU1" s="1" t="s">
        <v>5778</v>
      </c>
      <c r="ELV1" s="1" t="s">
        <v>5779</v>
      </c>
      <c r="ELW1" s="1" t="s">
        <v>5780</v>
      </c>
      <c r="ELX1" s="1" t="s">
        <v>5781</v>
      </c>
      <c r="ELY1" s="1" t="s">
        <v>5782</v>
      </c>
      <c r="ELZ1" s="1" t="s">
        <v>5783</v>
      </c>
      <c r="EMA1" s="1" t="s">
        <v>5784</v>
      </c>
      <c r="EMB1" s="1" t="s">
        <v>5785</v>
      </c>
      <c r="EMC1" s="1" t="s">
        <v>5786</v>
      </c>
      <c r="EMD1" s="1" t="s">
        <v>5787</v>
      </c>
      <c r="EME1" s="1" t="s">
        <v>5788</v>
      </c>
      <c r="EMF1" s="1" t="s">
        <v>5789</v>
      </c>
      <c r="EMG1" s="1" t="s">
        <v>5790</v>
      </c>
      <c r="EMH1" s="1" t="s">
        <v>5791</v>
      </c>
      <c r="EMI1" s="1" t="s">
        <v>5792</v>
      </c>
      <c r="EMJ1" s="1" t="s">
        <v>5793</v>
      </c>
      <c r="EMK1" s="1" t="s">
        <v>5794</v>
      </c>
      <c r="EML1" s="1" t="s">
        <v>5795</v>
      </c>
      <c r="EMM1" s="1" t="s">
        <v>5796</v>
      </c>
      <c r="EMN1" s="1" t="s">
        <v>5797</v>
      </c>
      <c r="EMO1" s="1" t="s">
        <v>5798</v>
      </c>
      <c r="EMP1" s="1" t="s">
        <v>5799</v>
      </c>
      <c r="EMQ1" s="1" t="s">
        <v>5800</v>
      </c>
      <c r="EMR1" s="1" t="s">
        <v>5801</v>
      </c>
      <c r="EMS1" s="1" t="s">
        <v>5802</v>
      </c>
      <c r="EMT1" s="1" t="s">
        <v>5803</v>
      </c>
      <c r="EMU1" s="1" t="s">
        <v>5804</v>
      </c>
      <c r="EMV1" s="1" t="s">
        <v>5805</v>
      </c>
      <c r="EMW1" s="1" t="s">
        <v>5806</v>
      </c>
      <c r="EMX1" s="1" t="s">
        <v>5807</v>
      </c>
      <c r="EMY1" s="1" t="s">
        <v>5808</v>
      </c>
      <c r="EMZ1" s="1" t="s">
        <v>5809</v>
      </c>
      <c r="ENA1" s="1" t="s">
        <v>5810</v>
      </c>
      <c r="ENB1" s="1" t="s">
        <v>5811</v>
      </c>
      <c r="ENC1" s="1" t="s">
        <v>5812</v>
      </c>
      <c r="END1" s="1" t="s">
        <v>5813</v>
      </c>
      <c r="ENE1" s="1" t="s">
        <v>5814</v>
      </c>
      <c r="ENF1" s="1" t="s">
        <v>5815</v>
      </c>
      <c r="ENG1" s="1" t="s">
        <v>5816</v>
      </c>
      <c r="ENH1" s="1" t="s">
        <v>5817</v>
      </c>
      <c r="ENI1" s="1" t="s">
        <v>5818</v>
      </c>
      <c r="ENJ1" s="1" t="s">
        <v>5819</v>
      </c>
      <c r="ENK1" s="1" t="s">
        <v>5820</v>
      </c>
      <c r="ENL1" s="1" t="s">
        <v>5821</v>
      </c>
      <c r="ENM1" s="1" t="s">
        <v>5822</v>
      </c>
      <c r="ENN1" s="1" t="s">
        <v>5823</v>
      </c>
      <c r="ENO1" s="1" t="s">
        <v>5824</v>
      </c>
      <c r="ENP1" s="1" t="s">
        <v>5825</v>
      </c>
      <c r="ENQ1" s="1" t="s">
        <v>5826</v>
      </c>
      <c r="ENR1" s="1" t="s">
        <v>5827</v>
      </c>
      <c r="ENS1" s="1" t="s">
        <v>5828</v>
      </c>
      <c r="ENT1" s="1" t="s">
        <v>5829</v>
      </c>
      <c r="ENU1" s="1" t="s">
        <v>5830</v>
      </c>
      <c r="ENV1" s="1" t="s">
        <v>5831</v>
      </c>
      <c r="ENW1" s="1" t="s">
        <v>5832</v>
      </c>
      <c r="ENX1" s="1" t="s">
        <v>5833</v>
      </c>
      <c r="ENY1" s="1" t="s">
        <v>5834</v>
      </c>
      <c r="ENZ1" s="1" t="s">
        <v>5835</v>
      </c>
      <c r="EOA1" s="1" t="s">
        <v>5836</v>
      </c>
      <c r="EOB1" s="1" t="s">
        <v>5837</v>
      </c>
      <c r="EOC1" s="1" t="s">
        <v>5838</v>
      </c>
      <c r="EOD1" s="1" t="s">
        <v>5839</v>
      </c>
      <c r="EOE1" s="1" t="s">
        <v>5840</v>
      </c>
      <c r="EOF1" s="1" t="s">
        <v>5841</v>
      </c>
      <c r="EOG1" s="1" t="s">
        <v>5842</v>
      </c>
      <c r="EOH1" s="1" t="s">
        <v>5843</v>
      </c>
      <c r="EOI1" s="1" t="s">
        <v>5844</v>
      </c>
      <c r="EOJ1" s="1" t="s">
        <v>5845</v>
      </c>
      <c r="EOK1" s="1" t="s">
        <v>5846</v>
      </c>
      <c r="EOL1" s="1" t="s">
        <v>5847</v>
      </c>
      <c r="EOM1" s="1" t="s">
        <v>5848</v>
      </c>
      <c r="EON1" s="1" t="s">
        <v>5849</v>
      </c>
      <c r="EOO1" s="1" t="s">
        <v>5850</v>
      </c>
      <c r="EOP1" s="1" t="s">
        <v>5851</v>
      </c>
      <c r="EOQ1" s="1" t="s">
        <v>5852</v>
      </c>
      <c r="EOR1" s="1" t="s">
        <v>5853</v>
      </c>
      <c r="EOS1" s="1" t="s">
        <v>5854</v>
      </c>
      <c r="EOT1" s="1" t="s">
        <v>5855</v>
      </c>
      <c r="EOU1" s="1" t="s">
        <v>5856</v>
      </c>
      <c r="EOV1" s="1" t="s">
        <v>5857</v>
      </c>
      <c r="EOW1" s="1" t="s">
        <v>5858</v>
      </c>
      <c r="EOX1" s="1" t="s">
        <v>5859</v>
      </c>
      <c r="EOY1" s="1" t="s">
        <v>5860</v>
      </c>
      <c r="EOZ1" s="1" t="s">
        <v>5861</v>
      </c>
      <c r="EPA1" s="1" t="s">
        <v>5862</v>
      </c>
      <c r="EPB1" s="1" t="s">
        <v>5863</v>
      </c>
      <c r="EPC1" s="1" t="s">
        <v>5864</v>
      </c>
      <c r="EPD1" s="1" t="s">
        <v>5865</v>
      </c>
      <c r="EPE1" s="1" t="s">
        <v>5866</v>
      </c>
      <c r="EPF1" s="1" t="s">
        <v>5867</v>
      </c>
      <c r="EPG1" s="1" t="s">
        <v>5868</v>
      </c>
      <c r="EPH1" s="1" t="s">
        <v>5869</v>
      </c>
      <c r="EPI1" s="1" t="s">
        <v>5870</v>
      </c>
      <c r="EPJ1" s="1" t="s">
        <v>5871</v>
      </c>
      <c r="EPK1" s="1" t="s">
        <v>5872</v>
      </c>
      <c r="EPL1" s="1" t="s">
        <v>5873</v>
      </c>
      <c r="EPM1" s="1" t="s">
        <v>5874</v>
      </c>
      <c r="EPN1" s="1" t="s">
        <v>5875</v>
      </c>
      <c r="EPO1" s="1" t="s">
        <v>5876</v>
      </c>
      <c r="EPP1" s="1" t="s">
        <v>5877</v>
      </c>
      <c r="EPQ1" s="1" t="s">
        <v>5878</v>
      </c>
      <c r="EPR1" s="1" t="s">
        <v>5879</v>
      </c>
      <c r="EPS1" s="1" t="s">
        <v>5880</v>
      </c>
      <c r="EPT1" s="1" t="s">
        <v>5881</v>
      </c>
      <c r="EPU1" s="1" t="s">
        <v>5882</v>
      </c>
      <c r="EPV1" s="1" t="s">
        <v>5883</v>
      </c>
      <c r="EPW1" s="1" t="s">
        <v>5884</v>
      </c>
      <c r="EPX1" s="1" t="s">
        <v>5885</v>
      </c>
      <c r="EPY1" s="1" t="s">
        <v>5886</v>
      </c>
      <c r="EPZ1" s="1" t="s">
        <v>5887</v>
      </c>
      <c r="EQA1" s="1" t="s">
        <v>5888</v>
      </c>
      <c r="EQB1" s="1" t="s">
        <v>5889</v>
      </c>
      <c r="EQC1" s="1" t="s">
        <v>5890</v>
      </c>
      <c r="EQD1" s="1" t="s">
        <v>5891</v>
      </c>
      <c r="EQE1" s="1" t="s">
        <v>5892</v>
      </c>
      <c r="EQF1" s="1" t="s">
        <v>5893</v>
      </c>
      <c r="EQG1" s="1" t="s">
        <v>5894</v>
      </c>
      <c r="EQH1" s="1" t="s">
        <v>5895</v>
      </c>
      <c r="EQI1" s="1" t="s">
        <v>5896</v>
      </c>
      <c r="EQJ1" s="1" t="s">
        <v>5897</v>
      </c>
      <c r="EQK1" s="1" t="s">
        <v>5898</v>
      </c>
      <c r="EQL1" s="1" t="s">
        <v>5899</v>
      </c>
      <c r="EQM1" s="1" t="s">
        <v>5900</v>
      </c>
      <c r="EQN1" s="1" t="s">
        <v>5901</v>
      </c>
      <c r="EQO1" s="1" t="s">
        <v>5902</v>
      </c>
      <c r="EQP1" s="1" t="s">
        <v>5903</v>
      </c>
      <c r="EQQ1" s="1" t="s">
        <v>5904</v>
      </c>
      <c r="EQR1" s="1" t="s">
        <v>5905</v>
      </c>
      <c r="EQS1" s="1" t="s">
        <v>5906</v>
      </c>
      <c r="EQT1" s="1" t="s">
        <v>5907</v>
      </c>
      <c r="EQU1" s="1" t="s">
        <v>5908</v>
      </c>
      <c r="EQV1" s="1" t="s">
        <v>5909</v>
      </c>
      <c r="EQW1" s="1" t="s">
        <v>5910</v>
      </c>
      <c r="EQX1" s="1" t="s">
        <v>5911</v>
      </c>
      <c r="EQY1" s="1" t="s">
        <v>5912</v>
      </c>
      <c r="EQZ1" s="1" t="s">
        <v>5913</v>
      </c>
      <c r="ERA1" s="1" t="s">
        <v>5914</v>
      </c>
      <c r="ERB1" s="1" t="s">
        <v>5915</v>
      </c>
      <c r="ERC1" s="1" t="s">
        <v>5916</v>
      </c>
      <c r="ERD1" s="1" t="s">
        <v>5917</v>
      </c>
      <c r="ERE1" s="1" t="s">
        <v>5918</v>
      </c>
      <c r="ERF1" s="1" t="s">
        <v>5919</v>
      </c>
      <c r="ERG1" s="1" t="s">
        <v>5920</v>
      </c>
      <c r="ERH1" s="1" t="s">
        <v>5921</v>
      </c>
      <c r="ERI1" s="1" t="s">
        <v>5922</v>
      </c>
      <c r="ERJ1" s="1" t="s">
        <v>5923</v>
      </c>
      <c r="ERK1" s="1" t="s">
        <v>5924</v>
      </c>
      <c r="ERL1" s="1" t="s">
        <v>5925</v>
      </c>
      <c r="ERM1" s="1" t="s">
        <v>5926</v>
      </c>
      <c r="ERN1" s="1" t="s">
        <v>5927</v>
      </c>
      <c r="ERO1" s="1" t="s">
        <v>5928</v>
      </c>
      <c r="ERP1" s="1" t="s">
        <v>5929</v>
      </c>
      <c r="ERQ1" s="1" t="s">
        <v>5930</v>
      </c>
      <c r="ERR1" s="1" t="s">
        <v>5931</v>
      </c>
      <c r="ERS1" s="1" t="s">
        <v>5932</v>
      </c>
      <c r="ERT1" s="1" t="s">
        <v>5933</v>
      </c>
      <c r="ERU1" s="1" t="s">
        <v>5934</v>
      </c>
      <c r="ERV1" s="1" t="s">
        <v>5935</v>
      </c>
      <c r="ERW1" s="1" t="s">
        <v>5936</v>
      </c>
      <c r="ERX1" s="1" t="s">
        <v>5937</v>
      </c>
      <c r="ERY1" s="1" t="s">
        <v>5938</v>
      </c>
      <c r="ERZ1" s="1" t="s">
        <v>5939</v>
      </c>
      <c r="ESA1" s="1" t="s">
        <v>5940</v>
      </c>
      <c r="ESB1" s="1" t="s">
        <v>5941</v>
      </c>
      <c r="ESC1" s="1" t="s">
        <v>5942</v>
      </c>
      <c r="ESD1" s="1" t="s">
        <v>5943</v>
      </c>
      <c r="ESE1" s="1" t="s">
        <v>5944</v>
      </c>
      <c r="ESF1" s="1" t="s">
        <v>5945</v>
      </c>
      <c r="ESG1" s="1" t="s">
        <v>5946</v>
      </c>
      <c r="ESH1" s="1" t="s">
        <v>5947</v>
      </c>
      <c r="ESI1" s="1" t="s">
        <v>5948</v>
      </c>
      <c r="ESJ1" s="1" t="s">
        <v>5949</v>
      </c>
      <c r="ESK1" s="1" t="s">
        <v>5950</v>
      </c>
      <c r="ESL1" s="1" t="s">
        <v>5951</v>
      </c>
      <c r="ESM1" s="1" t="s">
        <v>5952</v>
      </c>
      <c r="ESN1" s="1" t="s">
        <v>5953</v>
      </c>
      <c r="ESO1" s="1" t="s">
        <v>5954</v>
      </c>
      <c r="ESP1" s="1" t="s">
        <v>5955</v>
      </c>
      <c r="ESQ1" s="1" t="s">
        <v>5956</v>
      </c>
      <c r="ESR1" s="1" t="s">
        <v>5957</v>
      </c>
      <c r="ESS1" s="1" t="s">
        <v>5958</v>
      </c>
      <c r="EST1" s="1" t="s">
        <v>5959</v>
      </c>
      <c r="ESU1" s="1" t="s">
        <v>5960</v>
      </c>
      <c r="ESV1" s="1" t="s">
        <v>5961</v>
      </c>
      <c r="ESW1" s="1" t="s">
        <v>5962</v>
      </c>
      <c r="ESX1" s="1" t="s">
        <v>5963</v>
      </c>
      <c r="ESY1" s="1" t="s">
        <v>5964</v>
      </c>
      <c r="ESZ1" s="1" t="s">
        <v>5965</v>
      </c>
      <c r="ETA1" s="1" t="s">
        <v>5966</v>
      </c>
      <c r="ETB1" s="1" t="s">
        <v>5967</v>
      </c>
      <c r="ETC1" s="1" t="s">
        <v>5968</v>
      </c>
      <c r="ETD1" s="1" t="s">
        <v>5969</v>
      </c>
      <c r="ETE1" s="1" t="s">
        <v>5970</v>
      </c>
      <c r="ETF1" s="1" t="s">
        <v>5971</v>
      </c>
      <c r="ETG1" s="1" t="s">
        <v>5972</v>
      </c>
      <c r="ETH1" s="1" t="s">
        <v>5973</v>
      </c>
      <c r="ETI1" s="1" t="s">
        <v>5974</v>
      </c>
      <c r="ETJ1" s="1" t="s">
        <v>5975</v>
      </c>
      <c r="ETK1" s="1" t="s">
        <v>5976</v>
      </c>
      <c r="ETL1" s="1" t="s">
        <v>5977</v>
      </c>
      <c r="ETM1" s="1" t="s">
        <v>5978</v>
      </c>
      <c r="ETN1" s="1" t="s">
        <v>5979</v>
      </c>
      <c r="ETO1" s="1" t="s">
        <v>5980</v>
      </c>
      <c r="ETP1" s="1" t="s">
        <v>5981</v>
      </c>
      <c r="ETQ1" s="1" t="s">
        <v>5982</v>
      </c>
      <c r="ETR1" s="1" t="s">
        <v>5983</v>
      </c>
      <c r="ETS1" s="1" t="s">
        <v>5984</v>
      </c>
      <c r="ETT1" s="1" t="s">
        <v>5985</v>
      </c>
      <c r="ETU1" s="1" t="s">
        <v>5986</v>
      </c>
      <c r="ETV1" s="1" t="s">
        <v>5987</v>
      </c>
      <c r="ETW1" s="1" t="s">
        <v>5988</v>
      </c>
      <c r="ETX1" s="1" t="s">
        <v>5989</v>
      </c>
      <c r="ETY1" s="1" t="s">
        <v>5990</v>
      </c>
      <c r="ETZ1" s="1" t="s">
        <v>5991</v>
      </c>
      <c r="EUA1" s="1" t="s">
        <v>5992</v>
      </c>
      <c r="EUB1" s="1" t="s">
        <v>5993</v>
      </c>
      <c r="EUC1" s="1" t="s">
        <v>5994</v>
      </c>
      <c r="EUD1" s="1" t="s">
        <v>5995</v>
      </c>
      <c r="EUE1" s="1" t="s">
        <v>5996</v>
      </c>
      <c r="EUF1" s="1" t="s">
        <v>5997</v>
      </c>
      <c r="EUG1" s="1" t="s">
        <v>5998</v>
      </c>
      <c r="EUH1" s="1" t="s">
        <v>5999</v>
      </c>
      <c r="EUI1" s="1" t="s">
        <v>6000</v>
      </c>
      <c r="EUJ1" s="1" t="s">
        <v>6001</v>
      </c>
      <c r="EUK1" s="1" t="s">
        <v>6002</v>
      </c>
      <c r="EUL1" s="1" t="s">
        <v>6003</v>
      </c>
      <c r="EUM1" s="1" t="s">
        <v>6004</v>
      </c>
      <c r="EUN1" s="1" t="s">
        <v>6005</v>
      </c>
      <c r="EUO1" s="1" t="s">
        <v>6006</v>
      </c>
      <c r="EUP1" s="1" t="s">
        <v>6007</v>
      </c>
      <c r="EUQ1" s="1" t="s">
        <v>6008</v>
      </c>
      <c r="EUR1" s="1" t="s">
        <v>6009</v>
      </c>
      <c r="EUS1" s="1" t="s">
        <v>6010</v>
      </c>
      <c r="EUT1" s="1" t="s">
        <v>6011</v>
      </c>
      <c r="EUU1" s="1" t="s">
        <v>6012</v>
      </c>
      <c r="EUV1" s="1" t="s">
        <v>6013</v>
      </c>
      <c r="EUW1" s="1" t="s">
        <v>6014</v>
      </c>
      <c r="EUX1" s="1" t="s">
        <v>6015</v>
      </c>
      <c r="EUY1" s="1" t="s">
        <v>6016</v>
      </c>
      <c r="EUZ1" s="1" t="s">
        <v>6017</v>
      </c>
      <c r="EVA1" s="1" t="s">
        <v>6018</v>
      </c>
      <c r="EVB1" s="1" t="s">
        <v>6019</v>
      </c>
      <c r="EVC1" s="1" t="s">
        <v>6020</v>
      </c>
      <c r="EVD1" s="1" t="s">
        <v>6021</v>
      </c>
      <c r="EVE1" s="1" t="s">
        <v>6022</v>
      </c>
      <c r="EVF1" s="1" t="s">
        <v>6023</v>
      </c>
      <c r="EVG1" s="1" t="s">
        <v>6024</v>
      </c>
      <c r="EVH1" s="1" t="s">
        <v>6025</v>
      </c>
      <c r="EVI1" s="1" t="s">
        <v>6026</v>
      </c>
      <c r="EVJ1" s="1" t="s">
        <v>6027</v>
      </c>
      <c r="EVK1" s="1" t="s">
        <v>6028</v>
      </c>
      <c r="EVL1" s="1" t="s">
        <v>6029</v>
      </c>
      <c r="EVM1" s="1" t="s">
        <v>6030</v>
      </c>
      <c r="EVN1" s="1" t="s">
        <v>6031</v>
      </c>
      <c r="EVO1" s="1" t="s">
        <v>6032</v>
      </c>
      <c r="EVP1" s="1" t="s">
        <v>6033</v>
      </c>
      <c r="EVQ1" s="1" t="s">
        <v>6034</v>
      </c>
      <c r="EVR1" s="1" t="s">
        <v>6035</v>
      </c>
      <c r="EVS1" s="1" t="s">
        <v>6036</v>
      </c>
      <c r="EVT1" s="1" t="s">
        <v>6037</v>
      </c>
      <c r="EVU1" s="1" t="s">
        <v>6038</v>
      </c>
      <c r="EVV1" s="1" t="s">
        <v>6039</v>
      </c>
      <c r="EVW1" s="1" t="s">
        <v>6040</v>
      </c>
      <c r="EVX1" s="1" t="s">
        <v>6041</v>
      </c>
      <c r="EVY1" s="1" t="s">
        <v>6042</v>
      </c>
      <c r="EVZ1" s="1" t="s">
        <v>6043</v>
      </c>
      <c r="EWA1" s="1" t="s">
        <v>6044</v>
      </c>
      <c r="EWB1" s="1" t="s">
        <v>6045</v>
      </c>
      <c r="EWC1" s="1" t="s">
        <v>6046</v>
      </c>
      <c r="EWD1" s="1" t="s">
        <v>6047</v>
      </c>
      <c r="EWE1" s="1" t="s">
        <v>6048</v>
      </c>
      <c r="EWF1" s="1" t="s">
        <v>6049</v>
      </c>
      <c r="EWG1" s="1" t="s">
        <v>6050</v>
      </c>
      <c r="EWH1" s="1" t="s">
        <v>6051</v>
      </c>
      <c r="EWI1" s="1" t="s">
        <v>6052</v>
      </c>
      <c r="EWJ1" s="1" t="s">
        <v>6053</v>
      </c>
      <c r="EWK1" s="1" t="s">
        <v>6054</v>
      </c>
      <c r="EWL1" s="1" t="s">
        <v>6055</v>
      </c>
      <c r="EWM1" s="1" t="s">
        <v>6056</v>
      </c>
      <c r="EWN1" s="1" t="s">
        <v>6057</v>
      </c>
      <c r="EWO1" s="1" t="s">
        <v>6058</v>
      </c>
      <c r="EWP1" s="1" t="s">
        <v>6059</v>
      </c>
      <c r="EWQ1" s="1" t="s">
        <v>6060</v>
      </c>
      <c r="EWR1" s="1" t="s">
        <v>6061</v>
      </c>
      <c r="EWS1" s="1" t="s">
        <v>6062</v>
      </c>
      <c r="EWT1" s="1" t="s">
        <v>6063</v>
      </c>
      <c r="EWU1" s="1" t="s">
        <v>6064</v>
      </c>
      <c r="EWV1" s="1" t="s">
        <v>6065</v>
      </c>
      <c r="EWW1" s="1" t="s">
        <v>6066</v>
      </c>
      <c r="EWX1" s="1" t="s">
        <v>6067</v>
      </c>
      <c r="EWY1" s="1" t="s">
        <v>6068</v>
      </c>
      <c r="EWZ1" s="1" t="s">
        <v>6069</v>
      </c>
      <c r="EXA1" s="1" t="s">
        <v>6070</v>
      </c>
      <c r="EXB1" s="1" t="s">
        <v>6071</v>
      </c>
      <c r="EXC1" s="1" t="s">
        <v>6072</v>
      </c>
      <c r="EXD1" s="1" t="s">
        <v>6073</v>
      </c>
      <c r="EXE1" s="1" t="s">
        <v>6074</v>
      </c>
      <c r="EXF1" s="1" t="s">
        <v>6075</v>
      </c>
      <c r="EXG1" s="1" t="s">
        <v>6076</v>
      </c>
      <c r="EXH1" s="1" t="s">
        <v>6077</v>
      </c>
      <c r="EXI1" s="1" t="s">
        <v>6078</v>
      </c>
      <c r="EXJ1" s="1" t="s">
        <v>6079</v>
      </c>
      <c r="EXK1" s="1" t="s">
        <v>6080</v>
      </c>
      <c r="EXL1" s="1" t="s">
        <v>6081</v>
      </c>
      <c r="EXM1" s="1" t="s">
        <v>6082</v>
      </c>
      <c r="EXN1" s="1" t="s">
        <v>6083</v>
      </c>
      <c r="EXO1" s="1" t="s">
        <v>6084</v>
      </c>
      <c r="EXP1" s="1" t="s">
        <v>6085</v>
      </c>
      <c r="EXQ1" s="1" t="s">
        <v>6086</v>
      </c>
      <c r="EXR1" s="1" t="s">
        <v>6087</v>
      </c>
      <c r="EXS1" s="1" t="s">
        <v>6088</v>
      </c>
      <c r="EXT1" s="1" t="s">
        <v>6089</v>
      </c>
      <c r="EXU1" s="1" t="s">
        <v>6090</v>
      </c>
      <c r="EXV1" s="1" t="s">
        <v>6091</v>
      </c>
      <c r="EXW1" s="1" t="s">
        <v>6092</v>
      </c>
      <c r="EXX1" s="1" t="s">
        <v>6093</v>
      </c>
      <c r="EXY1" s="1" t="s">
        <v>6094</v>
      </c>
      <c r="EXZ1" s="1" t="s">
        <v>6095</v>
      </c>
      <c r="EYA1" s="1" t="s">
        <v>6096</v>
      </c>
      <c r="EYB1" s="1" t="s">
        <v>6097</v>
      </c>
      <c r="EYC1" s="1" t="s">
        <v>6098</v>
      </c>
      <c r="EYD1" s="1" t="s">
        <v>6099</v>
      </c>
      <c r="EYE1" s="1" t="s">
        <v>6100</v>
      </c>
      <c r="EYF1" s="1" t="s">
        <v>6101</v>
      </c>
      <c r="EYG1" s="1" t="s">
        <v>6102</v>
      </c>
      <c r="EYH1" s="1" t="s">
        <v>6103</v>
      </c>
      <c r="EYI1" s="1" t="s">
        <v>6104</v>
      </c>
      <c r="EYJ1" s="1" t="s">
        <v>6105</v>
      </c>
      <c r="EYK1" s="1" t="s">
        <v>6106</v>
      </c>
      <c r="EYL1" s="1" t="s">
        <v>6107</v>
      </c>
      <c r="EYM1" s="1" t="s">
        <v>6108</v>
      </c>
      <c r="EYN1" s="1" t="s">
        <v>6109</v>
      </c>
      <c r="EYO1" s="1" t="s">
        <v>6110</v>
      </c>
      <c r="EYP1" s="1" t="s">
        <v>6111</v>
      </c>
      <c r="EYQ1" s="1" t="s">
        <v>6112</v>
      </c>
      <c r="EYR1" s="1" t="s">
        <v>6113</v>
      </c>
      <c r="EYS1" s="1" t="s">
        <v>6114</v>
      </c>
      <c r="EYT1" s="1" t="s">
        <v>6115</v>
      </c>
      <c r="EYU1" s="1" t="s">
        <v>6116</v>
      </c>
      <c r="EYV1" s="1" t="s">
        <v>6117</v>
      </c>
      <c r="EYW1" s="1" t="s">
        <v>6118</v>
      </c>
      <c r="EYX1" s="1" t="s">
        <v>6119</v>
      </c>
      <c r="EYY1" s="1" t="s">
        <v>6120</v>
      </c>
      <c r="EYZ1" s="1" t="s">
        <v>6121</v>
      </c>
      <c r="EZA1" s="1" t="s">
        <v>6122</v>
      </c>
      <c r="EZB1" s="1" t="s">
        <v>6123</v>
      </c>
      <c r="EZC1" s="1" t="s">
        <v>6124</v>
      </c>
      <c r="EZD1" s="1" t="s">
        <v>6125</v>
      </c>
      <c r="EZE1" s="1" t="s">
        <v>6126</v>
      </c>
      <c r="EZF1" s="1" t="s">
        <v>6127</v>
      </c>
      <c r="EZG1" s="1" t="s">
        <v>6128</v>
      </c>
      <c r="EZH1" s="1" t="s">
        <v>6129</v>
      </c>
      <c r="EZI1" s="1" t="s">
        <v>6130</v>
      </c>
      <c r="EZJ1" s="1" t="s">
        <v>6131</v>
      </c>
      <c r="EZK1" s="1" t="s">
        <v>6132</v>
      </c>
      <c r="EZL1" s="1" t="s">
        <v>6133</v>
      </c>
      <c r="EZM1" s="1" t="s">
        <v>6134</v>
      </c>
      <c r="EZN1" s="1" t="s">
        <v>6135</v>
      </c>
      <c r="EZO1" s="1" t="s">
        <v>6136</v>
      </c>
      <c r="EZP1" s="1" t="s">
        <v>6137</v>
      </c>
      <c r="EZQ1" s="1" t="s">
        <v>6138</v>
      </c>
      <c r="EZR1" s="1" t="s">
        <v>6139</v>
      </c>
      <c r="EZS1" s="1" t="s">
        <v>6140</v>
      </c>
      <c r="EZT1" s="1" t="s">
        <v>6141</v>
      </c>
      <c r="EZU1" s="1" t="s">
        <v>6142</v>
      </c>
      <c r="EZV1" s="1" t="s">
        <v>6143</v>
      </c>
      <c r="EZW1" s="1" t="s">
        <v>6144</v>
      </c>
      <c r="EZX1" s="1" t="s">
        <v>6145</v>
      </c>
      <c r="EZY1" s="1" t="s">
        <v>6146</v>
      </c>
      <c r="EZZ1" s="1" t="s">
        <v>6147</v>
      </c>
      <c r="FAA1" s="1" t="s">
        <v>6148</v>
      </c>
      <c r="FAB1" s="1" t="s">
        <v>6149</v>
      </c>
      <c r="FAC1" s="1" t="s">
        <v>6150</v>
      </c>
      <c r="FAD1" s="1" t="s">
        <v>6151</v>
      </c>
      <c r="FAE1" s="1" t="s">
        <v>6152</v>
      </c>
      <c r="FAF1" s="1" t="s">
        <v>6153</v>
      </c>
      <c r="FAG1" s="1" t="s">
        <v>6154</v>
      </c>
      <c r="FAH1" s="1" t="s">
        <v>6155</v>
      </c>
      <c r="FAI1" s="1" t="s">
        <v>6156</v>
      </c>
      <c r="FAJ1" s="1" t="s">
        <v>6157</v>
      </c>
      <c r="FAK1" s="1" t="s">
        <v>6158</v>
      </c>
      <c r="FAL1" s="1" t="s">
        <v>6159</v>
      </c>
      <c r="FAM1" s="1" t="s">
        <v>6160</v>
      </c>
      <c r="FAN1" s="1" t="s">
        <v>6161</v>
      </c>
      <c r="FAO1" s="1" t="s">
        <v>6162</v>
      </c>
      <c r="FAP1" s="1" t="s">
        <v>6163</v>
      </c>
      <c r="FAQ1" s="1" t="s">
        <v>6164</v>
      </c>
      <c r="FAR1" s="1" t="s">
        <v>6165</v>
      </c>
      <c r="FAS1" s="1" t="s">
        <v>6166</v>
      </c>
      <c r="FAT1" s="1" t="s">
        <v>6167</v>
      </c>
      <c r="FAU1" s="1" t="s">
        <v>6168</v>
      </c>
      <c r="FAV1" s="1" t="s">
        <v>6169</v>
      </c>
      <c r="FAW1" s="1" t="s">
        <v>6170</v>
      </c>
      <c r="FAX1" s="1" t="s">
        <v>6171</v>
      </c>
      <c r="FAY1" s="1" t="s">
        <v>6172</v>
      </c>
      <c r="FAZ1" s="1" t="s">
        <v>6173</v>
      </c>
      <c r="FBA1" s="1" t="s">
        <v>6174</v>
      </c>
      <c r="FBB1" s="1" t="s">
        <v>6175</v>
      </c>
      <c r="FBC1" s="1" t="s">
        <v>6176</v>
      </c>
      <c r="FBD1" s="1" t="s">
        <v>6177</v>
      </c>
      <c r="FBE1" s="1" t="s">
        <v>6178</v>
      </c>
      <c r="FBF1" s="1" t="s">
        <v>6179</v>
      </c>
      <c r="FBG1" s="1" t="s">
        <v>6180</v>
      </c>
      <c r="FBH1" s="1" t="s">
        <v>6181</v>
      </c>
      <c r="FBI1" s="1" t="s">
        <v>6182</v>
      </c>
      <c r="FBJ1" s="1" t="s">
        <v>6183</v>
      </c>
      <c r="FBK1" s="1" t="s">
        <v>6184</v>
      </c>
      <c r="FBL1" s="1" t="s">
        <v>6185</v>
      </c>
      <c r="FBM1" s="1" t="s">
        <v>6186</v>
      </c>
      <c r="FBN1" s="1" t="s">
        <v>6187</v>
      </c>
      <c r="FBO1" s="1" t="s">
        <v>6188</v>
      </c>
      <c r="FBP1" s="1" t="s">
        <v>6189</v>
      </c>
      <c r="FBQ1" s="1" t="s">
        <v>6190</v>
      </c>
      <c r="FBR1" s="1" t="s">
        <v>6191</v>
      </c>
      <c r="FBS1" s="1" t="s">
        <v>6192</v>
      </c>
      <c r="FBT1" s="1" t="s">
        <v>6193</v>
      </c>
      <c r="FBU1" s="1" t="s">
        <v>6194</v>
      </c>
      <c r="FBV1" s="1" t="s">
        <v>6195</v>
      </c>
      <c r="FBW1" s="1" t="s">
        <v>6196</v>
      </c>
      <c r="FBX1" s="1" t="s">
        <v>6197</v>
      </c>
      <c r="FBY1" s="1" t="s">
        <v>6198</v>
      </c>
      <c r="FBZ1" s="1" t="s">
        <v>6199</v>
      </c>
      <c r="FCA1" s="1" t="s">
        <v>6200</v>
      </c>
      <c r="FCB1" s="1" t="s">
        <v>6201</v>
      </c>
      <c r="FCC1" s="1" t="s">
        <v>6202</v>
      </c>
      <c r="FCD1" s="1" t="s">
        <v>6203</v>
      </c>
      <c r="FCE1" s="1" t="s">
        <v>6204</v>
      </c>
      <c r="FCF1" s="1" t="s">
        <v>6205</v>
      </c>
      <c r="FCG1" s="1" t="s">
        <v>6206</v>
      </c>
      <c r="FCH1" s="1" t="s">
        <v>6207</v>
      </c>
      <c r="FCI1" s="1" t="s">
        <v>6208</v>
      </c>
      <c r="FCJ1" s="1" t="s">
        <v>6209</v>
      </c>
      <c r="FCK1" s="1" t="s">
        <v>6210</v>
      </c>
      <c r="FCL1" s="1" t="s">
        <v>6211</v>
      </c>
      <c r="FCM1" s="1" t="s">
        <v>6212</v>
      </c>
      <c r="FCN1" s="1" t="s">
        <v>6213</v>
      </c>
      <c r="FCO1" s="1" t="s">
        <v>6214</v>
      </c>
      <c r="FCP1" s="1" t="s">
        <v>6215</v>
      </c>
      <c r="FCQ1" s="1" t="s">
        <v>6216</v>
      </c>
      <c r="FCR1" s="1" t="s">
        <v>6217</v>
      </c>
      <c r="FCS1" s="1" t="s">
        <v>6218</v>
      </c>
      <c r="FCT1" s="1" t="s">
        <v>6219</v>
      </c>
      <c r="FCU1" s="1" t="s">
        <v>6220</v>
      </c>
      <c r="FCV1" s="1" t="s">
        <v>6221</v>
      </c>
      <c r="FCW1" s="1" t="s">
        <v>6222</v>
      </c>
      <c r="FCX1" s="1" t="s">
        <v>6223</v>
      </c>
      <c r="FCY1" s="1" t="s">
        <v>6224</v>
      </c>
      <c r="FCZ1" s="1" t="s">
        <v>6225</v>
      </c>
      <c r="FDA1" s="1" t="s">
        <v>6226</v>
      </c>
      <c r="FDB1" s="1" t="s">
        <v>6227</v>
      </c>
      <c r="FDC1" s="1" t="s">
        <v>6228</v>
      </c>
      <c r="FDD1" s="1" t="s">
        <v>6229</v>
      </c>
      <c r="FDE1" s="1" t="s">
        <v>6230</v>
      </c>
      <c r="FDF1" s="1" t="s">
        <v>6231</v>
      </c>
      <c r="FDG1" s="1" t="s">
        <v>6232</v>
      </c>
      <c r="FDH1" s="1" t="s">
        <v>6233</v>
      </c>
      <c r="FDI1" s="1" t="s">
        <v>6234</v>
      </c>
      <c r="FDJ1" s="1" t="s">
        <v>6235</v>
      </c>
      <c r="FDK1" s="1" t="s">
        <v>6236</v>
      </c>
      <c r="FDL1" s="1" t="s">
        <v>6237</v>
      </c>
      <c r="FDM1" s="1" t="s">
        <v>6238</v>
      </c>
      <c r="FDN1" s="1" t="s">
        <v>6239</v>
      </c>
      <c r="FDO1" s="1" t="s">
        <v>6240</v>
      </c>
      <c r="FDP1" s="1" t="s">
        <v>6241</v>
      </c>
      <c r="FDQ1" s="1" t="s">
        <v>6242</v>
      </c>
      <c r="FDR1" s="1" t="s">
        <v>6243</v>
      </c>
      <c r="FDS1" s="1" t="s">
        <v>6244</v>
      </c>
      <c r="FDT1" s="1" t="s">
        <v>6245</v>
      </c>
      <c r="FDU1" s="1" t="s">
        <v>6246</v>
      </c>
      <c r="FDV1" s="1" t="s">
        <v>6247</v>
      </c>
      <c r="FDW1" s="1" t="s">
        <v>6248</v>
      </c>
      <c r="FDX1" s="1" t="s">
        <v>6249</v>
      </c>
      <c r="FDY1" s="1" t="s">
        <v>6250</v>
      </c>
      <c r="FDZ1" s="1" t="s">
        <v>6251</v>
      </c>
      <c r="FEA1" s="1" t="s">
        <v>6252</v>
      </c>
      <c r="FEB1" s="1" t="s">
        <v>6253</v>
      </c>
      <c r="FEC1" s="1" t="s">
        <v>6254</v>
      </c>
      <c r="FED1" s="1" t="s">
        <v>6255</v>
      </c>
      <c r="FEE1" s="1" t="s">
        <v>6256</v>
      </c>
      <c r="FEF1" s="1" t="s">
        <v>6257</v>
      </c>
      <c r="FEG1" s="1" t="s">
        <v>6258</v>
      </c>
      <c r="FEH1" s="1" t="s">
        <v>6259</v>
      </c>
      <c r="FEI1" s="1" t="s">
        <v>6260</v>
      </c>
      <c r="FEJ1" s="1" t="s">
        <v>6261</v>
      </c>
      <c r="FEK1" s="1" t="s">
        <v>6262</v>
      </c>
      <c r="FEL1" s="1" t="s">
        <v>6263</v>
      </c>
      <c r="FEM1" s="1" t="s">
        <v>6264</v>
      </c>
      <c r="FEN1" s="1" t="s">
        <v>6265</v>
      </c>
      <c r="FEO1" s="1" t="s">
        <v>6266</v>
      </c>
      <c r="FEP1" s="1" t="s">
        <v>6267</v>
      </c>
      <c r="FEQ1" s="1" t="s">
        <v>6268</v>
      </c>
      <c r="FER1" s="1" t="s">
        <v>6269</v>
      </c>
      <c r="FES1" s="1" t="s">
        <v>6270</v>
      </c>
      <c r="FET1" s="1" t="s">
        <v>6271</v>
      </c>
      <c r="FEU1" s="1" t="s">
        <v>6272</v>
      </c>
      <c r="FEV1" s="1" t="s">
        <v>6273</v>
      </c>
      <c r="FEW1" s="1" t="s">
        <v>6274</v>
      </c>
      <c r="FEX1" s="1" t="s">
        <v>6275</v>
      </c>
      <c r="FEY1" s="1" t="s">
        <v>6276</v>
      </c>
      <c r="FEZ1" s="1" t="s">
        <v>6277</v>
      </c>
      <c r="FFA1" s="1" t="s">
        <v>6278</v>
      </c>
      <c r="FFB1" s="1" t="s">
        <v>6279</v>
      </c>
      <c r="FFC1" s="1" t="s">
        <v>6280</v>
      </c>
      <c r="FFD1" s="1" t="s">
        <v>6281</v>
      </c>
      <c r="FFE1" s="1" t="s">
        <v>6282</v>
      </c>
      <c r="FFF1" s="1" t="s">
        <v>6283</v>
      </c>
      <c r="FFG1" s="1" t="s">
        <v>6284</v>
      </c>
      <c r="FFH1" s="1" t="s">
        <v>6285</v>
      </c>
      <c r="FFI1" s="1" t="s">
        <v>6286</v>
      </c>
      <c r="FFJ1" s="1" t="s">
        <v>6287</v>
      </c>
      <c r="FFK1" s="1" t="s">
        <v>6288</v>
      </c>
      <c r="FFL1" s="1" t="s">
        <v>6289</v>
      </c>
      <c r="FFM1" s="1" t="s">
        <v>6290</v>
      </c>
      <c r="FFN1" s="1" t="s">
        <v>6291</v>
      </c>
      <c r="FFO1" s="1" t="s">
        <v>6292</v>
      </c>
      <c r="FFP1" s="1" t="s">
        <v>6293</v>
      </c>
      <c r="FFQ1" s="1" t="s">
        <v>6294</v>
      </c>
      <c r="FFR1" s="1" t="s">
        <v>6295</v>
      </c>
      <c r="FFS1" s="1" t="s">
        <v>6296</v>
      </c>
      <c r="FFT1" s="1" t="s">
        <v>6297</v>
      </c>
      <c r="FFU1" s="1" t="s">
        <v>6298</v>
      </c>
      <c r="FFV1" s="1" t="s">
        <v>6299</v>
      </c>
      <c r="FFW1" s="1" t="s">
        <v>6300</v>
      </c>
      <c r="FFX1" s="1" t="s">
        <v>6301</v>
      </c>
      <c r="FFY1" s="1" t="s">
        <v>6302</v>
      </c>
      <c r="FFZ1" s="1" t="s">
        <v>6303</v>
      </c>
      <c r="FGA1" s="1" t="s">
        <v>6304</v>
      </c>
      <c r="FGB1" s="1" t="s">
        <v>6305</v>
      </c>
      <c r="FGC1" s="1" t="s">
        <v>6306</v>
      </c>
      <c r="FGD1" s="1" t="s">
        <v>6307</v>
      </c>
      <c r="FGE1" s="1" t="s">
        <v>6308</v>
      </c>
      <c r="FGF1" s="1" t="s">
        <v>6309</v>
      </c>
      <c r="FGG1" s="1" t="s">
        <v>6310</v>
      </c>
      <c r="FGH1" s="1" t="s">
        <v>6311</v>
      </c>
      <c r="FGI1" s="1" t="s">
        <v>6312</v>
      </c>
      <c r="FGJ1" s="1" t="s">
        <v>6313</v>
      </c>
      <c r="FGK1" s="1" t="s">
        <v>6314</v>
      </c>
      <c r="FGL1" s="1" t="s">
        <v>6315</v>
      </c>
      <c r="FGM1" s="1" t="s">
        <v>6316</v>
      </c>
      <c r="FGN1" s="1" t="s">
        <v>6317</v>
      </c>
      <c r="FGO1" s="1" t="s">
        <v>6318</v>
      </c>
      <c r="FGP1" s="1" t="s">
        <v>6319</v>
      </c>
      <c r="FGQ1" s="1" t="s">
        <v>6320</v>
      </c>
      <c r="FGR1" s="1" t="s">
        <v>6321</v>
      </c>
      <c r="FGS1" s="1" t="s">
        <v>6322</v>
      </c>
      <c r="FGT1" s="1" t="s">
        <v>6323</v>
      </c>
      <c r="FGU1" s="1" t="s">
        <v>6324</v>
      </c>
      <c r="FGV1" s="1" t="s">
        <v>6325</v>
      </c>
      <c r="FGW1" s="1" t="s">
        <v>6326</v>
      </c>
      <c r="FGX1" s="1" t="s">
        <v>6327</v>
      </c>
      <c r="FGY1" s="1" t="s">
        <v>6328</v>
      </c>
      <c r="FGZ1" s="1" t="s">
        <v>6329</v>
      </c>
      <c r="FHA1" s="1" t="s">
        <v>6330</v>
      </c>
      <c r="FHB1" s="1" t="s">
        <v>6331</v>
      </c>
      <c r="FHC1" s="1" t="s">
        <v>6332</v>
      </c>
      <c r="FHD1" s="1" t="s">
        <v>6333</v>
      </c>
      <c r="FHE1" s="1" t="s">
        <v>6334</v>
      </c>
      <c r="FHF1" s="1" t="s">
        <v>6335</v>
      </c>
      <c r="FHG1" s="1" t="s">
        <v>6336</v>
      </c>
      <c r="FHH1" s="1" t="s">
        <v>6337</v>
      </c>
      <c r="FHI1" s="1" t="s">
        <v>6338</v>
      </c>
      <c r="FHJ1" s="1" t="s">
        <v>6339</v>
      </c>
      <c r="FHK1" s="1" t="s">
        <v>6340</v>
      </c>
      <c r="FHL1" s="1" t="s">
        <v>6341</v>
      </c>
      <c r="FHM1" s="1" t="s">
        <v>6342</v>
      </c>
      <c r="FHN1" s="1" t="s">
        <v>6343</v>
      </c>
      <c r="FHO1" s="1" t="s">
        <v>6344</v>
      </c>
      <c r="FHP1" s="1" t="s">
        <v>6345</v>
      </c>
      <c r="FHQ1" s="1" t="s">
        <v>6346</v>
      </c>
      <c r="FHR1" s="1" t="s">
        <v>6347</v>
      </c>
      <c r="FHS1" s="1" t="s">
        <v>6348</v>
      </c>
      <c r="FHT1" s="1" t="s">
        <v>6349</v>
      </c>
      <c r="FHU1" s="1" t="s">
        <v>6350</v>
      </c>
      <c r="FHV1" s="1" t="s">
        <v>6351</v>
      </c>
      <c r="FHW1" s="1" t="s">
        <v>6352</v>
      </c>
      <c r="FHX1" s="1" t="s">
        <v>6353</v>
      </c>
      <c r="FHY1" s="1" t="s">
        <v>6354</v>
      </c>
      <c r="FHZ1" s="1" t="s">
        <v>6355</v>
      </c>
      <c r="FIA1" s="1" t="s">
        <v>6356</v>
      </c>
      <c r="FIB1" s="1" t="s">
        <v>6357</v>
      </c>
      <c r="FIC1" s="1" t="s">
        <v>6358</v>
      </c>
      <c r="FID1" s="1" t="s">
        <v>6359</v>
      </c>
      <c r="FIE1" s="1" t="s">
        <v>6360</v>
      </c>
      <c r="FIF1" s="1" t="s">
        <v>6361</v>
      </c>
      <c r="FIG1" s="1" t="s">
        <v>6362</v>
      </c>
      <c r="FIH1" s="1" t="s">
        <v>6363</v>
      </c>
      <c r="FII1" s="1" t="s">
        <v>6364</v>
      </c>
      <c r="FIJ1" s="1" t="s">
        <v>6365</v>
      </c>
      <c r="FIK1" s="1" t="s">
        <v>6366</v>
      </c>
      <c r="FIL1" s="1" t="s">
        <v>6367</v>
      </c>
      <c r="FIM1" s="1" t="s">
        <v>6368</v>
      </c>
      <c r="FIN1" s="1" t="s">
        <v>6369</v>
      </c>
      <c r="FIO1" s="1" t="s">
        <v>6370</v>
      </c>
      <c r="FIP1" s="1" t="s">
        <v>6371</v>
      </c>
      <c r="FIQ1" s="1" t="s">
        <v>6372</v>
      </c>
      <c r="FIR1" s="1" t="s">
        <v>6373</v>
      </c>
      <c r="FIS1" s="1" t="s">
        <v>6374</v>
      </c>
      <c r="FIT1" s="1" t="s">
        <v>6375</v>
      </c>
      <c r="FIU1" s="1" t="s">
        <v>6376</v>
      </c>
      <c r="FIV1" s="1" t="s">
        <v>6377</v>
      </c>
      <c r="FIW1" s="1" t="s">
        <v>6378</v>
      </c>
      <c r="FIX1" s="1" t="s">
        <v>6379</v>
      </c>
      <c r="FIY1" s="1" t="s">
        <v>6380</v>
      </c>
      <c r="FIZ1" s="1" t="s">
        <v>6381</v>
      </c>
      <c r="FJA1" s="1" t="s">
        <v>6382</v>
      </c>
      <c r="FJB1" s="1" t="s">
        <v>6383</v>
      </c>
      <c r="FJC1" s="1" t="s">
        <v>6384</v>
      </c>
      <c r="FJD1" s="1" t="s">
        <v>6385</v>
      </c>
      <c r="FJE1" s="1" t="s">
        <v>6386</v>
      </c>
      <c r="FJF1" s="1" t="s">
        <v>6387</v>
      </c>
      <c r="FJG1" s="1" t="s">
        <v>6388</v>
      </c>
      <c r="FJH1" s="1" t="s">
        <v>6389</v>
      </c>
      <c r="FJI1" s="1" t="s">
        <v>6390</v>
      </c>
      <c r="FJJ1" s="1" t="s">
        <v>6391</v>
      </c>
      <c r="FJK1" s="1" t="s">
        <v>6392</v>
      </c>
      <c r="FJL1" s="1" t="s">
        <v>6393</v>
      </c>
      <c r="FJM1" s="1" t="s">
        <v>6394</v>
      </c>
      <c r="FJN1" s="1" t="s">
        <v>6395</v>
      </c>
      <c r="FJO1" s="1" t="s">
        <v>6396</v>
      </c>
      <c r="FJP1" s="1" t="s">
        <v>6397</v>
      </c>
      <c r="FJQ1" s="1" t="s">
        <v>6398</v>
      </c>
      <c r="FJR1" s="1" t="s">
        <v>6399</v>
      </c>
      <c r="FJS1" s="1" t="s">
        <v>6400</v>
      </c>
      <c r="FJT1" s="1" t="s">
        <v>6401</v>
      </c>
      <c r="FJU1" s="1" t="s">
        <v>6402</v>
      </c>
      <c r="FJV1" s="1" t="s">
        <v>6403</v>
      </c>
      <c r="FJW1" s="1" t="s">
        <v>6404</v>
      </c>
      <c r="FJX1" s="1" t="s">
        <v>6405</v>
      </c>
      <c r="FJY1" s="1" t="s">
        <v>6406</v>
      </c>
      <c r="FJZ1" s="1" t="s">
        <v>6407</v>
      </c>
      <c r="FKA1" s="1" t="s">
        <v>6408</v>
      </c>
      <c r="FKB1" s="1" t="s">
        <v>6409</v>
      </c>
      <c r="FKC1" s="1" t="s">
        <v>6410</v>
      </c>
      <c r="FKD1" s="1" t="s">
        <v>6411</v>
      </c>
      <c r="FKE1" s="1" t="s">
        <v>6412</v>
      </c>
      <c r="FKF1" s="1" t="s">
        <v>6413</v>
      </c>
      <c r="FKG1" s="1" t="s">
        <v>6414</v>
      </c>
      <c r="FKH1" s="1" t="s">
        <v>6415</v>
      </c>
      <c r="FKI1" s="1" t="s">
        <v>6416</v>
      </c>
      <c r="FKJ1" s="1" t="s">
        <v>6417</v>
      </c>
      <c r="FKK1" s="1" t="s">
        <v>6418</v>
      </c>
      <c r="FKL1" s="1" t="s">
        <v>6419</v>
      </c>
      <c r="FKM1" s="1" t="s">
        <v>6420</v>
      </c>
      <c r="FKN1" s="1" t="s">
        <v>6421</v>
      </c>
      <c r="FKO1" s="1" t="s">
        <v>6422</v>
      </c>
      <c r="FKP1" s="1" t="s">
        <v>6423</v>
      </c>
      <c r="FKQ1" s="1" t="s">
        <v>6424</v>
      </c>
      <c r="FKR1" s="1" t="s">
        <v>6425</v>
      </c>
      <c r="FKS1" s="1" t="s">
        <v>6426</v>
      </c>
      <c r="FKT1" s="1" t="s">
        <v>6427</v>
      </c>
      <c r="FKU1" s="1" t="s">
        <v>6428</v>
      </c>
      <c r="FKV1" s="1" t="s">
        <v>6429</v>
      </c>
      <c r="FKW1" s="1" t="s">
        <v>6430</v>
      </c>
      <c r="FKX1" s="1" t="s">
        <v>6431</v>
      </c>
      <c r="FKY1" s="1" t="s">
        <v>6432</v>
      </c>
      <c r="FKZ1" s="1" t="s">
        <v>6433</v>
      </c>
      <c r="FLA1" s="1" t="s">
        <v>6434</v>
      </c>
      <c r="FLB1" s="1" t="s">
        <v>6435</v>
      </c>
      <c r="FLC1" s="1" t="s">
        <v>6436</v>
      </c>
      <c r="FLD1" s="1" t="s">
        <v>6437</v>
      </c>
      <c r="FLE1" s="1" t="s">
        <v>6438</v>
      </c>
      <c r="FLF1" s="1" t="s">
        <v>6439</v>
      </c>
      <c r="FLG1" s="1" t="s">
        <v>6440</v>
      </c>
      <c r="FLH1" s="1" t="s">
        <v>6441</v>
      </c>
      <c r="FLI1" s="1" t="s">
        <v>6442</v>
      </c>
      <c r="FLJ1" s="1" t="s">
        <v>6443</v>
      </c>
      <c r="FLK1" s="1" t="s">
        <v>6444</v>
      </c>
      <c r="FLL1" s="1" t="s">
        <v>6445</v>
      </c>
      <c r="FLM1" s="1" t="s">
        <v>6446</v>
      </c>
      <c r="FLN1" s="1" t="s">
        <v>6447</v>
      </c>
      <c r="FLO1" s="1" t="s">
        <v>6448</v>
      </c>
      <c r="FLP1" s="1" t="s">
        <v>6449</v>
      </c>
      <c r="FLQ1" s="1" t="s">
        <v>6450</v>
      </c>
      <c r="FLR1" s="1" t="s">
        <v>6451</v>
      </c>
      <c r="FLS1" s="1" t="s">
        <v>6452</v>
      </c>
      <c r="FLT1" s="1" t="s">
        <v>6453</v>
      </c>
      <c r="FLU1" s="1" t="s">
        <v>6454</v>
      </c>
      <c r="FLV1" s="1" t="s">
        <v>6455</v>
      </c>
      <c r="FLW1" s="1" t="s">
        <v>6456</v>
      </c>
      <c r="FLX1" s="1" t="s">
        <v>6457</v>
      </c>
      <c r="FLY1" s="1" t="s">
        <v>6458</v>
      </c>
      <c r="FLZ1" s="1" t="s">
        <v>6459</v>
      </c>
      <c r="FMA1" s="1" t="s">
        <v>6460</v>
      </c>
      <c r="FMB1" s="1" t="s">
        <v>6461</v>
      </c>
      <c r="FMC1" s="1" t="s">
        <v>6462</v>
      </c>
      <c r="FMD1" s="1" t="s">
        <v>6463</v>
      </c>
      <c r="FME1" s="1" t="s">
        <v>6464</v>
      </c>
      <c r="FMF1" s="1" t="s">
        <v>6465</v>
      </c>
      <c r="FMG1" s="1" t="s">
        <v>6466</v>
      </c>
      <c r="FMH1" s="1" t="s">
        <v>6467</v>
      </c>
      <c r="FMI1" s="1" t="s">
        <v>6468</v>
      </c>
      <c r="FMJ1" s="1" t="s">
        <v>6469</v>
      </c>
      <c r="FMK1" s="1" t="s">
        <v>6470</v>
      </c>
      <c r="FML1" s="1" t="s">
        <v>6471</v>
      </c>
      <c r="FMM1" s="1" t="s">
        <v>6472</v>
      </c>
      <c r="FMN1" s="1" t="s">
        <v>6473</v>
      </c>
      <c r="FMO1" s="1" t="s">
        <v>6474</v>
      </c>
      <c r="FMP1" s="1" t="s">
        <v>6475</v>
      </c>
      <c r="FMQ1" s="1" t="s">
        <v>6476</v>
      </c>
      <c r="FMR1" s="1" t="s">
        <v>6477</v>
      </c>
      <c r="FMS1" s="1" t="s">
        <v>6478</v>
      </c>
      <c r="FMT1" s="1" t="s">
        <v>6479</v>
      </c>
      <c r="FMU1" s="1" t="s">
        <v>6480</v>
      </c>
      <c r="FMV1" s="1" t="s">
        <v>6481</v>
      </c>
      <c r="FMW1" s="1" t="s">
        <v>6482</v>
      </c>
      <c r="FMX1" s="1" t="s">
        <v>6483</v>
      </c>
      <c r="FMY1" s="1" t="s">
        <v>6484</v>
      </c>
      <c r="FMZ1" s="1" t="s">
        <v>6485</v>
      </c>
      <c r="FNA1" s="1" t="s">
        <v>6486</v>
      </c>
      <c r="FNB1" s="1" t="s">
        <v>6487</v>
      </c>
      <c r="FNC1" s="1" t="s">
        <v>6488</v>
      </c>
      <c r="FND1" s="1" t="s">
        <v>6489</v>
      </c>
      <c r="FNE1" s="1" t="s">
        <v>6490</v>
      </c>
      <c r="FNF1" s="1" t="s">
        <v>6491</v>
      </c>
      <c r="FNG1" s="1" t="s">
        <v>6492</v>
      </c>
      <c r="FNH1" s="1" t="s">
        <v>6493</v>
      </c>
      <c r="FNI1" s="1" t="s">
        <v>6494</v>
      </c>
      <c r="FNJ1" s="1" t="s">
        <v>6495</v>
      </c>
      <c r="FNK1" s="1" t="s">
        <v>6496</v>
      </c>
      <c r="FNL1" s="1" t="s">
        <v>6497</v>
      </c>
      <c r="FNM1" s="1" t="s">
        <v>6498</v>
      </c>
      <c r="FNN1" s="1" t="s">
        <v>6499</v>
      </c>
      <c r="FNO1" s="1" t="s">
        <v>6500</v>
      </c>
      <c r="FNP1" s="1" t="s">
        <v>6501</v>
      </c>
      <c r="FNQ1" s="1" t="s">
        <v>6502</v>
      </c>
      <c r="FNR1" s="1" t="s">
        <v>6503</v>
      </c>
      <c r="FNS1" s="1" t="s">
        <v>6504</v>
      </c>
      <c r="FNT1" s="1" t="s">
        <v>6505</v>
      </c>
      <c r="FNU1" s="1" t="s">
        <v>6506</v>
      </c>
      <c r="FNV1" s="1" t="s">
        <v>6507</v>
      </c>
      <c r="FNW1" s="1" t="s">
        <v>6508</v>
      </c>
      <c r="FNX1" s="1" t="s">
        <v>6509</v>
      </c>
      <c r="FNY1" s="1" t="s">
        <v>6510</v>
      </c>
      <c r="FNZ1" s="1" t="s">
        <v>6511</v>
      </c>
      <c r="FOA1" s="1" t="s">
        <v>6512</v>
      </c>
      <c r="FOB1" s="1" t="s">
        <v>6513</v>
      </c>
      <c r="FOC1" s="1" t="s">
        <v>6514</v>
      </c>
      <c r="FOD1" s="1" t="s">
        <v>6515</v>
      </c>
      <c r="FOE1" s="1" t="s">
        <v>6516</v>
      </c>
      <c r="FOF1" s="1" t="s">
        <v>6517</v>
      </c>
      <c r="FOG1" s="1" t="s">
        <v>6518</v>
      </c>
      <c r="FOH1" s="1" t="s">
        <v>6519</v>
      </c>
      <c r="FOI1" s="1" t="s">
        <v>6520</v>
      </c>
      <c r="FOJ1" s="1" t="s">
        <v>6521</v>
      </c>
      <c r="FOK1" s="1" t="s">
        <v>6522</v>
      </c>
      <c r="FOL1" s="1" t="s">
        <v>6523</v>
      </c>
      <c r="FOM1" s="1" t="s">
        <v>6524</v>
      </c>
      <c r="FON1" s="1" t="s">
        <v>6525</v>
      </c>
      <c r="FOO1" s="1" t="s">
        <v>6526</v>
      </c>
      <c r="FOP1" s="1" t="s">
        <v>6527</v>
      </c>
      <c r="FOQ1" s="1" t="s">
        <v>6528</v>
      </c>
      <c r="FOR1" s="1" t="s">
        <v>6529</v>
      </c>
      <c r="FOS1" s="1" t="s">
        <v>6530</v>
      </c>
      <c r="FOT1" s="1" t="s">
        <v>6531</v>
      </c>
      <c r="FOU1" s="1" t="s">
        <v>6532</v>
      </c>
      <c r="FOV1" s="1" t="s">
        <v>6533</v>
      </c>
      <c r="FOW1" s="1" t="s">
        <v>6534</v>
      </c>
      <c r="FOX1" s="1" t="s">
        <v>6535</v>
      </c>
      <c r="FOY1" s="1" t="s">
        <v>6536</v>
      </c>
      <c r="FOZ1" s="1" t="s">
        <v>6537</v>
      </c>
      <c r="FPA1" s="1" t="s">
        <v>6538</v>
      </c>
      <c r="FPB1" s="1" t="s">
        <v>6539</v>
      </c>
      <c r="FPC1" s="1" t="s">
        <v>6540</v>
      </c>
      <c r="FPD1" s="1" t="s">
        <v>6541</v>
      </c>
      <c r="FPE1" s="1" t="s">
        <v>6542</v>
      </c>
      <c r="FPF1" s="1" t="s">
        <v>6543</v>
      </c>
      <c r="FPG1" s="1" t="s">
        <v>6544</v>
      </c>
      <c r="FPH1" s="1" t="s">
        <v>6545</v>
      </c>
      <c r="FPI1" s="1" t="s">
        <v>6546</v>
      </c>
      <c r="FPJ1" s="1" t="s">
        <v>6547</v>
      </c>
      <c r="FPK1" s="1" t="s">
        <v>6548</v>
      </c>
      <c r="FPL1" s="1" t="s">
        <v>6549</v>
      </c>
      <c r="FPM1" s="1" t="s">
        <v>6550</v>
      </c>
      <c r="FPN1" s="1" t="s">
        <v>6551</v>
      </c>
      <c r="FPO1" s="1" t="s">
        <v>6552</v>
      </c>
      <c r="FPP1" s="1" t="s">
        <v>6553</v>
      </c>
      <c r="FPQ1" s="1" t="s">
        <v>6554</v>
      </c>
      <c r="FPR1" s="1" t="s">
        <v>6555</v>
      </c>
      <c r="FPS1" s="1" t="s">
        <v>6556</v>
      </c>
      <c r="FPT1" s="1" t="s">
        <v>6557</v>
      </c>
      <c r="FPU1" s="1" t="s">
        <v>6558</v>
      </c>
      <c r="FPV1" s="1" t="s">
        <v>6559</v>
      </c>
      <c r="FPW1" s="1" t="s">
        <v>6560</v>
      </c>
      <c r="FPX1" s="1" t="s">
        <v>6561</v>
      </c>
      <c r="FPY1" s="1" t="s">
        <v>6562</v>
      </c>
      <c r="FPZ1" s="1" t="s">
        <v>6563</v>
      </c>
      <c r="FQA1" s="1" t="s">
        <v>6564</v>
      </c>
      <c r="FQB1" s="1" t="s">
        <v>6565</v>
      </c>
      <c r="FQC1" s="1" t="s">
        <v>6566</v>
      </c>
      <c r="FQD1" s="1" t="s">
        <v>6567</v>
      </c>
      <c r="FQE1" s="1" t="s">
        <v>6568</v>
      </c>
      <c r="FQF1" s="1" t="s">
        <v>6569</v>
      </c>
      <c r="FQG1" s="1" t="s">
        <v>6570</v>
      </c>
      <c r="FQH1" s="1" t="s">
        <v>6571</v>
      </c>
      <c r="FQI1" s="1" t="s">
        <v>6572</v>
      </c>
      <c r="FQJ1" s="1" t="s">
        <v>6573</v>
      </c>
      <c r="FQK1" s="1" t="s">
        <v>6574</v>
      </c>
      <c r="FQL1" s="1" t="s">
        <v>6575</v>
      </c>
      <c r="FQM1" s="1" t="s">
        <v>6576</v>
      </c>
      <c r="FQN1" s="1" t="s">
        <v>6577</v>
      </c>
      <c r="FQO1" s="1" t="s">
        <v>6578</v>
      </c>
      <c r="FQP1" s="1" t="s">
        <v>6579</v>
      </c>
      <c r="FQQ1" s="1" t="s">
        <v>6580</v>
      </c>
      <c r="FQR1" s="1" t="s">
        <v>6581</v>
      </c>
      <c r="FQS1" s="1" t="s">
        <v>6582</v>
      </c>
      <c r="FQT1" s="1" t="s">
        <v>6583</v>
      </c>
      <c r="FQU1" s="1" t="s">
        <v>6584</v>
      </c>
      <c r="FQV1" s="1" t="s">
        <v>6585</v>
      </c>
      <c r="FQW1" s="1" t="s">
        <v>6586</v>
      </c>
      <c r="FQX1" s="1" t="s">
        <v>6587</v>
      </c>
      <c r="FQY1" s="1" t="s">
        <v>6588</v>
      </c>
      <c r="FQZ1" s="1" t="s">
        <v>6589</v>
      </c>
      <c r="FRA1" s="1" t="s">
        <v>6590</v>
      </c>
      <c r="FRB1" s="1" t="s">
        <v>6591</v>
      </c>
      <c r="FRC1" s="1" t="s">
        <v>6592</v>
      </c>
      <c r="FRD1" s="1" t="s">
        <v>6593</v>
      </c>
      <c r="FRE1" s="1" t="s">
        <v>6594</v>
      </c>
      <c r="FRF1" s="1" t="s">
        <v>6595</v>
      </c>
      <c r="FRG1" s="1" t="s">
        <v>6596</v>
      </c>
      <c r="FRH1" s="1" t="s">
        <v>6597</v>
      </c>
      <c r="FRI1" s="1" t="s">
        <v>6598</v>
      </c>
      <c r="FRJ1" s="1" t="s">
        <v>6599</v>
      </c>
      <c r="FRK1" s="1" t="s">
        <v>6600</v>
      </c>
      <c r="FRL1" s="1" t="s">
        <v>6601</v>
      </c>
      <c r="FRM1" s="1" t="s">
        <v>6602</v>
      </c>
      <c r="FRN1" s="1" t="s">
        <v>6603</v>
      </c>
      <c r="FRO1" s="1" t="s">
        <v>6604</v>
      </c>
      <c r="FRP1" s="1" t="s">
        <v>6605</v>
      </c>
      <c r="FRQ1" s="1" t="s">
        <v>6606</v>
      </c>
      <c r="FRR1" s="1" t="s">
        <v>6607</v>
      </c>
      <c r="FRS1" s="1" t="s">
        <v>6608</v>
      </c>
      <c r="FRT1" s="1" t="s">
        <v>6609</v>
      </c>
      <c r="FRU1" s="1" t="s">
        <v>6610</v>
      </c>
      <c r="FRV1" s="1" t="s">
        <v>6611</v>
      </c>
      <c r="FRW1" s="1" t="s">
        <v>6612</v>
      </c>
      <c r="FRX1" s="1" t="s">
        <v>6613</v>
      </c>
      <c r="FRY1" s="1" t="s">
        <v>6614</v>
      </c>
      <c r="FRZ1" s="1" t="s">
        <v>6615</v>
      </c>
      <c r="FSA1" s="1" t="s">
        <v>6616</v>
      </c>
      <c r="FSB1" s="1" t="s">
        <v>6617</v>
      </c>
      <c r="FSC1" s="1" t="s">
        <v>6618</v>
      </c>
      <c r="FSD1" s="1" t="s">
        <v>6619</v>
      </c>
      <c r="FSE1" s="1" t="s">
        <v>6620</v>
      </c>
      <c r="FSF1" s="1" t="s">
        <v>6621</v>
      </c>
      <c r="FSG1" s="1" t="s">
        <v>6622</v>
      </c>
      <c r="FSH1" s="1" t="s">
        <v>6623</v>
      </c>
      <c r="FSI1" s="1" t="s">
        <v>6624</v>
      </c>
      <c r="FSJ1" s="1" t="s">
        <v>6625</v>
      </c>
      <c r="FSK1" s="1" t="s">
        <v>6626</v>
      </c>
      <c r="FSL1" s="1" t="s">
        <v>6627</v>
      </c>
      <c r="FSM1" s="1" t="s">
        <v>6628</v>
      </c>
      <c r="FSN1" s="1" t="s">
        <v>6629</v>
      </c>
      <c r="FSO1" s="1" t="s">
        <v>6630</v>
      </c>
      <c r="FSP1" s="1" t="s">
        <v>6631</v>
      </c>
      <c r="FSQ1" s="1" t="s">
        <v>6632</v>
      </c>
      <c r="FSR1" s="1" t="s">
        <v>6633</v>
      </c>
      <c r="FSS1" s="1" t="s">
        <v>6634</v>
      </c>
      <c r="FST1" s="1" t="s">
        <v>6635</v>
      </c>
      <c r="FSU1" s="1" t="s">
        <v>6636</v>
      </c>
      <c r="FSV1" s="1" t="s">
        <v>6637</v>
      </c>
      <c r="FSW1" s="1" t="s">
        <v>6638</v>
      </c>
      <c r="FSX1" s="1" t="s">
        <v>6639</v>
      </c>
      <c r="FSY1" s="1" t="s">
        <v>6640</v>
      </c>
      <c r="FSZ1" s="1" t="s">
        <v>6641</v>
      </c>
      <c r="FTA1" s="1" t="s">
        <v>6642</v>
      </c>
      <c r="FTB1" s="1" t="s">
        <v>6643</v>
      </c>
      <c r="FTC1" s="1" t="s">
        <v>6644</v>
      </c>
      <c r="FTD1" s="1" t="s">
        <v>6645</v>
      </c>
      <c r="FTE1" s="1" t="s">
        <v>6646</v>
      </c>
      <c r="FTF1" s="1" t="s">
        <v>6647</v>
      </c>
      <c r="FTG1" s="1" t="s">
        <v>6648</v>
      </c>
      <c r="FTH1" s="1" t="s">
        <v>6649</v>
      </c>
      <c r="FTI1" s="1" t="s">
        <v>6650</v>
      </c>
      <c r="FTJ1" s="1" t="s">
        <v>6651</v>
      </c>
      <c r="FTK1" s="1" t="s">
        <v>6652</v>
      </c>
      <c r="FTL1" s="1" t="s">
        <v>6653</v>
      </c>
      <c r="FTM1" s="1" t="s">
        <v>6654</v>
      </c>
      <c r="FTN1" s="1" t="s">
        <v>6655</v>
      </c>
      <c r="FTO1" s="1" t="s">
        <v>6656</v>
      </c>
      <c r="FTP1" s="1" t="s">
        <v>6657</v>
      </c>
      <c r="FTQ1" s="1" t="s">
        <v>6658</v>
      </c>
      <c r="FTR1" s="1" t="s">
        <v>6659</v>
      </c>
      <c r="FTS1" s="1" t="s">
        <v>6660</v>
      </c>
      <c r="FTT1" s="1" t="s">
        <v>6661</v>
      </c>
      <c r="FTU1" s="1" t="s">
        <v>6662</v>
      </c>
      <c r="FTV1" s="1" t="s">
        <v>6663</v>
      </c>
      <c r="FTW1" s="1" t="s">
        <v>6664</v>
      </c>
      <c r="FTX1" s="1" t="s">
        <v>6665</v>
      </c>
      <c r="FTY1" s="1" t="s">
        <v>6666</v>
      </c>
      <c r="FTZ1" s="1" t="s">
        <v>6667</v>
      </c>
      <c r="FUA1" s="1" t="s">
        <v>6668</v>
      </c>
      <c r="FUB1" s="1" t="s">
        <v>6669</v>
      </c>
      <c r="FUC1" s="1" t="s">
        <v>6670</v>
      </c>
      <c r="FUD1" s="1" t="s">
        <v>6671</v>
      </c>
      <c r="FUE1" s="1" t="s">
        <v>6672</v>
      </c>
      <c r="FUF1" s="1" t="s">
        <v>6673</v>
      </c>
      <c r="FUG1" s="1" t="s">
        <v>6674</v>
      </c>
      <c r="FUH1" s="1" t="s">
        <v>6675</v>
      </c>
      <c r="FUI1" s="1" t="s">
        <v>6676</v>
      </c>
      <c r="FUJ1" s="1" t="s">
        <v>6677</v>
      </c>
      <c r="FUK1" s="1" t="s">
        <v>6678</v>
      </c>
      <c r="FUL1" s="1" t="s">
        <v>6679</v>
      </c>
      <c r="FUM1" s="1" t="s">
        <v>6680</v>
      </c>
      <c r="FUN1" s="1" t="s">
        <v>6681</v>
      </c>
      <c r="FUO1" s="1" t="s">
        <v>6682</v>
      </c>
      <c r="FUP1" s="1" t="s">
        <v>6683</v>
      </c>
      <c r="FUQ1" s="1" t="s">
        <v>6684</v>
      </c>
      <c r="FUR1" s="1" t="s">
        <v>6685</v>
      </c>
      <c r="FUS1" s="1" t="s">
        <v>6686</v>
      </c>
      <c r="FUT1" s="1" t="s">
        <v>6687</v>
      </c>
      <c r="FUU1" s="1" t="s">
        <v>6688</v>
      </c>
      <c r="FUV1" s="1" t="s">
        <v>6689</v>
      </c>
      <c r="FUW1" s="1" t="s">
        <v>6690</v>
      </c>
      <c r="FUX1" s="1" t="s">
        <v>6691</v>
      </c>
      <c r="FUY1" s="1" t="s">
        <v>6692</v>
      </c>
      <c r="FUZ1" s="1" t="s">
        <v>6693</v>
      </c>
      <c r="FVA1" s="1" t="s">
        <v>6694</v>
      </c>
      <c r="FVB1" s="1" t="s">
        <v>6695</v>
      </c>
      <c r="FVC1" s="1" t="s">
        <v>6696</v>
      </c>
      <c r="FVD1" s="1" t="s">
        <v>6697</v>
      </c>
      <c r="FVE1" s="1" t="s">
        <v>6698</v>
      </c>
      <c r="FVF1" s="1" t="s">
        <v>6699</v>
      </c>
      <c r="FVG1" s="1" t="s">
        <v>6700</v>
      </c>
      <c r="FVH1" s="1" t="s">
        <v>6701</v>
      </c>
      <c r="FVI1" s="1" t="s">
        <v>6702</v>
      </c>
      <c r="FVJ1" s="1" t="s">
        <v>6703</v>
      </c>
      <c r="FVK1" s="1" t="s">
        <v>6704</v>
      </c>
      <c r="FVL1" s="1" t="s">
        <v>6705</v>
      </c>
      <c r="FVM1" s="1" t="s">
        <v>6706</v>
      </c>
      <c r="FVN1" s="1" t="s">
        <v>6707</v>
      </c>
      <c r="FVO1" s="1" t="s">
        <v>6708</v>
      </c>
      <c r="FVP1" s="1" t="s">
        <v>6709</v>
      </c>
      <c r="FVQ1" s="1" t="s">
        <v>6710</v>
      </c>
      <c r="FVR1" s="1" t="s">
        <v>6711</v>
      </c>
      <c r="FVS1" s="1" t="s">
        <v>6712</v>
      </c>
      <c r="FVT1" s="1" t="s">
        <v>6713</v>
      </c>
      <c r="FVU1" s="1" t="s">
        <v>6714</v>
      </c>
      <c r="FVV1" s="1" t="s">
        <v>6715</v>
      </c>
      <c r="FVW1" s="1" t="s">
        <v>6716</v>
      </c>
      <c r="FVX1" s="1" t="s">
        <v>6717</v>
      </c>
      <c r="FVY1" s="1" t="s">
        <v>6718</v>
      </c>
      <c r="FVZ1" s="1" t="s">
        <v>6719</v>
      </c>
      <c r="FWA1" s="1" t="s">
        <v>6720</v>
      </c>
      <c r="FWB1" s="1" t="s">
        <v>6721</v>
      </c>
      <c r="FWC1" s="1" t="s">
        <v>6722</v>
      </c>
      <c r="FWD1" s="1" t="s">
        <v>6723</v>
      </c>
      <c r="FWE1" s="1" t="s">
        <v>6724</v>
      </c>
      <c r="FWF1" s="1" t="s">
        <v>6725</v>
      </c>
      <c r="FWG1" s="1" t="s">
        <v>6726</v>
      </c>
      <c r="FWH1" s="1" t="s">
        <v>6727</v>
      </c>
      <c r="FWI1" s="1" t="s">
        <v>6728</v>
      </c>
      <c r="FWJ1" s="1" t="s">
        <v>6729</v>
      </c>
      <c r="FWK1" s="1" t="s">
        <v>6730</v>
      </c>
      <c r="FWL1" s="1" t="s">
        <v>6731</v>
      </c>
      <c r="FWM1" s="1" t="s">
        <v>6732</v>
      </c>
      <c r="FWN1" s="1" t="s">
        <v>6733</v>
      </c>
      <c r="FWO1" s="1" t="s">
        <v>6734</v>
      </c>
      <c r="FWP1" s="1" t="s">
        <v>6735</v>
      </c>
      <c r="FWQ1" s="1" t="s">
        <v>6736</v>
      </c>
      <c r="FWR1" s="1" t="s">
        <v>6737</v>
      </c>
      <c r="FWS1" s="1" t="s">
        <v>6738</v>
      </c>
      <c r="FWT1" s="1" t="s">
        <v>6739</v>
      </c>
      <c r="FWU1" s="1" t="s">
        <v>6740</v>
      </c>
      <c r="FWV1" s="1" t="s">
        <v>6741</v>
      </c>
      <c r="FWW1" s="1" t="s">
        <v>6742</v>
      </c>
      <c r="FWX1" s="1" t="s">
        <v>6743</v>
      </c>
      <c r="FWY1" s="1" t="s">
        <v>6744</v>
      </c>
      <c r="FWZ1" s="1" t="s">
        <v>6745</v>
      </c>
      <c r="FXA1" s="1" t="s">
        <v>6746</v>
      </c>
      <c r="FXB1" s="1" t="s">
        <v>6747</v>
      </c>
      <c r="FXC1" s="1" t="s">
        <v>6748</v>
      </c>
      <c r="FXD1" s="1" t="s">
        <v>6749</v>
      </c>
      <c r="FXE1" s="1" t="s">
        <v>6750</v>
      </c>
      <c r="FXF1" s="1" t="s">
        <v>6751</v>
      </c>
      <c r="FXG1" s="1" t="s">
        <v>6752</v>
      </c>
      <c r="FXH1" s="1" t="s">
        <v>6753</v>
      </c>
      <c r="FXI1" s="1" t="s">
        <v>6754</v>
      </c>
      <c r="FXJ1" s="1" t="s">
        <v>6755</v>
      </c>
      <c r="FXK1" s="1" t="s">
        <v>6756</v>
      </c>
      <c r="FXL1" s="1" t="s">
        <v>6757</v>
      </c>
      <c r="FXM1" s="1" t="s">
        <v>6758</v>
      </c>
      <c r="FXN1" s="1" t="s">
        <v>6759</v>
      </c>
      <c r="FXO1" s="1" t="s">
        <v>6760</v>
      </c>
      <c r="FXP1" s="1" t="s">
        <v>6761</v>
      </c>
      <c r="FXQ1" s="1" t="s">
        <v>6762</v>
      </c>
      <c r="FXR1" s="1" t="s">
        <v>6763</v>
      </c>
      <c r="FXS1" s="1" t="s">
        <v>6764</v>
      </c>
      <c r="FXT1" s="1" t="s">
        <v>6765</v>
      </c>
      <c r="FXU1" s="1" t="s">
        <v>6766</v>
      </c>
      <c r="FXV1" s="1" t="s">
        <v>6767</v>
      </c>
      <c r="FXW1" s="1" t="s">
        <v>6768</v>
      </c>
      <c r="FXX1" s="1" t="s">
        <v>6769</v>
      </c>
      <c r="FXY1" s="1" t="s">
        <v>6770</v>
      </c>
      <c r="FXZ1" s="1" t="s">
        <v>6771</v>
      </c>
      <c r="FYA1" s="1" t="s">
        <v>6772</v>
      </c>
      <c r="FYB1" s="1" t="s">
        <v>6773</v>
      </c>
      <c r="FYC1" s="1" t="s">
        <v>6774</v>
      </c>
      <c r="FYD1" s="1" t="s">
        <v>6775</v>
      </c>
      <c r="FYE1" s="1" t="s">
        <v>6776</v>
      </c>
      <c r="FYF1" s="1" t="s">
        <v>6777</v>
      </c>
      <c r="FYG1" s="1" t="s">
        <v>6778</v>
      </c>
      <c r="FYH1" s="1" t="s">
        <v>6779</v>
      </c>
      <c r="FYI1" s="1" t="s">
        <v>6780</v>
      </c>
      <c r="FYJ1" s="1" t="s">
        <v>6781</v>
      </c>
      <c r="FYK1" s="1" t="s">
        <v>6782</v>
      </c>
      <c r="FYL1" s="1" t="s">
        <v>6783</v>
      </c>
      <c r="FYM1" s="1" t="s">
        <v>6784</v>
      </c>
      <c r="FYN1" s="1" t="s">
        <v>6785</v>
      </c>
      <c r="FYO1" s="1" t="s">
        <v>6786</v>
      </c>
      <c r="FYP1" s="1" t="s">
        <v>6787</v>
      </c>
      <c r="FYQ1" s="1" t="s">
        <v>6788</v>
      </c>
      <c r="FYR1" s="1" t="s">
        <v>6789</v>
      </c>
      <c r="FYS1" s="1" t="s">
        <v>6790</v>
      </c>
      <c r="FYT1" s="1" t="s">
        <v>6791</v>
      </c>
      <c r="FYU1" s="1" t="s">
        <v>6792</v>
      </c>
      <c r="FYV1" s="1" t="s">
        <v>6793</v>
      </c>
      <c r="FYW1" s="1" t="s">
        <v>6794</v>
      </c>
      <c r="FYX1" s="1" t="s">
        <v>6795</v>
      </c>
      <c r="FYY1" s="1" t="s">
        <v>6796</v>
      </c>
      <c r="FYZ1" s="1" t="s">
        <v>6797</v>
      </c>
      <c r="FZA1" s="1" t="s">
        <v>6798</v>
      </c>
      <c r="FZB1" s="1" t="s">
        <v>6799</v>
      </c>
      <c r="FZC1" s="1" t="s">
        <v>6800</v>
      </c>
      <c r="FZD1" s="1" t="s">
        <v>6801</v>
      </c>
      <c r="FZE1" s="1" t="s">
        <v>6802</v>
      </c>
      <c r="FZF1" s="1" t="s">
        <v>6803</v>
      </c>
      <c r="FZG1" s="1" t="s">
        <v>6804</v>
      </c>
      <c r="FZH1" s="1" t="s">
        <v>6805</v>
      </c>
      <c r="FZI1" s="1" t="s">
        <v>6806</v>
      </c>
      <c r="FZJ1" s="1" t="s">
        <v>6807</v>
      </c>
      <c r="FZK1" s="1" t="s">
        <v>6808</v>
      </c>
      <c r="FZL1" s="1" t="s">
        <v>6809</v>
      </c>
      <c r="FZM1" s="1" t="s">
        <v>6810</v>
      </c>
      <c r="FZN1" s="1" t="s">
        <v>6811</v>
      </c>
      <c r="FZO1" s="1" t="s">
        <v>6812</v>
      </c>
      <c r="FZP1" s="1" t="s">
        <v>6813</v>
      </c>
      <c r="FZQ1" s="1" t="s">
        <v>6814</v>
      </c>
      <c r="FZR1" s="1" t="s">
        <v>6815</v>
      </c>
      <c r="FZS1" s="1" t="s">
        <v>6816</v>
      </c>
      <c r="FZT1" s="1" t="s">
        <v>6817</v>
      </c>
      <c r="FZU1" s="1" t="s">
        <v>6818</v>
      </c>
      <c r="FZV1" s="1" t="s">
        <v>6819</v>
      </c>
      <c r="FZW1" s="1" t="s">
        <v>6820</v>
      </c>
      <c r="FZX1" s="1" t="s">
        <v>6821</v>
      </c>
      <c r="FZY1" s="1" t="s">
        <v>6822</v>
      </c>
      <c r="FZZ1" s="1" t="s">
        <v>6823</v>
      </c>
      <c r="GAA1" s="1" t="s">
        <v>6824</v>
      </c>
      <c r="GAB1" s="1" t="s">
        <v>6825</v>
      </c>
      <c r="GAC1" s="1" t="s">
        <v>6826</v>
      </c>
      <c r="GAD1" s="1" t="s">
        <v>6827</v>
      </c>
      <c r="GAE1" s="1" t="s">
        <v>6828</v>
      </c>
      <c r="GAF1" s="1" t="s">
        <v>6829</v>
      </c>
      <c r="GAG1" s="1" t="s">
        <v>6830</v>
      </c>
      <c r="GAH1" s="1" t="s">
        <v>6831</v>
      </c>
      <c r="GAI1" s="1" t="s">
        <v>6832</v>
      </c>
      <c r="GAJ1" s="1" t="s">
        <v>6833</v>
      </c>
      <c r="GAK1" s="1" t="s">
        <v>6834</v>
      </c>
      <c r="GAL1" s="1" t="s">
        <v>6835</v>
      </c>
      <c r="GAM1" s="1" t="s">
        <v>6836</v>
      </c>
      <c r="GAN1" s="1" t="s">
        <v>6837</v>
      </c>
      <c r="GAO1" s="1" t="s">
        <v>6838</v>
      </c>
      <c r="GAP1" s="1" t="s">
        <v>6839</v>
      </c>
      <c r="GAQ1" s="1" t="s">
        <v>6840</v>
      </c>
      <c r="GAR1" s="1" t="s">
        <v>6841</v>
      </c>
      <c r="GAS1" s="1" t="s">
        <v>6842</v>
      </c>
      <c r="GAT1" s="1" t="s">
        <v>6843</v>
      </c>
      <c r="GAU1" s="1" t="s">
        <v>6844</v>
      </c>
      <c r="GAV1" s="1" t="s">
        <v>6845</v>
      </c>
      <c r="GAW1" s="1" t="s">
        <v>6846</v>
      </c>
      <c r="GAX1" s="1" t="s">
        <v>6847</v>
      </c>
      <c r="GAY1" s="1" t="s">
        <v>6848</v>
      </c>
      <c r="GAZ1" s="1" t="s">
        <v>6849</v>
      </c>
      <c r="GBA1" s="1" t="s">
        <v>6850</v>
      </c>
      <c r="GBB1" s="1" t="s">
        <v>6851</v>
      </c>
      <c r="GBC1" s="1" t="s">
        <v>6852</v>
      </c>
      <c r="GBD1" s="1" t="s">
        <v>6853</v>
      </c>
      <c r="GBE1" s="1" t="s">
        <v>6854</v>
      </c>
      <c r="GBF1" s="1" t="s">
        <v>6855</v>
      </c>
      <c r="GBG1" s="1" t="s">
        <v>6856</v>
      </c>
      <c r="GBH1" s="1" t="s">
        <v>6857</v>
      </c>
      <c r="GBI1" s="1" t="s">
        <v>6858</v>
      </c>
      <c r="GBJ1" s="1" t="s">
        <v>6859</v>
      </c>
      <c r="GBK1" s="1" t="s">
        <v>6860</v>
      </c>
      <c r="GBL1" s="1" t="s">
        <v>6861</v>
      </c>
      <c r="GBM1" s="1" t="s">
        <v>6862</v>
      </c>
      <c r="GBN1" s="1" t="s">
        <v>6863</v>
      </c>
      <c r="GBO1" s="1" t="s">
        <v>6864</v>
      </c>
      <c r="GBP1" s="1" t="s">
        <v>6865</v>
      </c>
      <c r="GBQ1" s="1" t="s">
        <v>6866</v>
      </c>
      <c r="GBR1" s="1" t="s">
        <v>6867</v>
      </c>
      <c r="GBS1" s="1" t="s">
        <v>6868</v>
      </c>
      <c r="GBT1" s="1" t="s">
        <v>6869</v>
      </c>
      <c r="GBU1" s="1" t="s">
        <v>6870</v>
      </c>
      <c r="GBV1" s="1" t="s">
        <v>6871</v>
      </c>
      <c r="GBW1" s="1" t="s">
        <v>6872</v>
      </c>
      <c r="GBX1" s="1" t="s">
        <v>6873</v>
      </c>
      <c r="GBY1" s="1" t="s">
        <v>6874</v>
      </c>
      <c r="GBZ1" s="1" t="s">
        <v>6875</v>
      </c>
      <c r="GCA1" s="1" t="s">
        <v>6876</v>
      </c>
      <c r="GCB1" s="1" t="s">
        <v>6877</v>
      </c>
      <c r="GCC1" s="1" t="s">
        <v>6878</v>
      </c>
      <c r="GCD1" s="1" t="s">
        <v>6879</v>
      </c>
      <c r="GCE1" s="1" t="s">
        <v>6880</v>
      </c>
      <c r="GCF1" s="1" t="s">
        <v>6881</v>
      </c>
      <c r="GCG1" s="1" t="s">
        <v>6882</v>
      </c>
      <c r="GCH1" s="1" t="s">
        <v>6883</v>
      </c>
      <c r="GCI1" s="1" t="s">
        <v>6884</v>
      </c>
      <c r="GCJ1" s="1" t="s">
        <v>6885</v>
      </c>
      <c r="GCK1" s="1" t="s">
        <v>6886</v>
      </c>
      <c r="GCL1" s="1" t="s">
        <v>6887</v>
      </c>
      <c r="GCM1" s="1" t="s">
        <v>6888</v>
      </c>
      <c r="GCN1" s="1" t="s">
        <v>6889</v>
      </c>
      <c r="GCO1" s="1" t="s">
        <v>6890</v>
      </c>
      <c r="GCP1" s="1" t="s">
        <v>6891</v>
      </c>
      <c r="GCQ1" s="1" t="s">
        <v>6892</v>
      </c>
      <c r="GCR1" s="1" t="s">
        <v>6893</v>
      </c>
      <c r="GCS1" s="1" t="s">
        <v>6894</v>
      </c>
      <c r="GCT1" s="1" t="s">
        <v>6895</v>
      </c>
      <c r="GCU1" s="1" t="s">
        <v>6896</v>
      </c>
      <c r="GCV1" s="1" t="s">
        <v>6897</v>
      </c>
      <c r="GCW1" s="1" t="s">
        <v>6898</v>
      </c>
      <c r="GCX1" s="1" t="s">
        <v>6899</v>
      </c>
      <c r="GCY1" s="1" t="s">
        <v>6900</v>
      </c>
      <c r="GCZ1" s="1" t="s">
        <v>6901</v>
      </c>
      <c r="GDA1" s="1" t="s">
        <v>6902</v>
      </c>
      <c r="GDB1" s="1" t="s">
        <v>6903</v>
      </c>
      <c r="GDC1" s="1" t="s">
        <v>6904</v>
      </c>
      <c r="GDD1" s="1" t="s">
        <v>6905</v>
      </c>
      <c r="GDE1" s="1" t="s">
        <v>6906</v>
      </c>
      <c r="GDF1" s="1" t="s">
        <v>6907</v>
      </c>
      <c r="GDG1" s="1" t="s">
        <v>6908</v>
      </c>
      <c r="GDH1" s="1" t="s">
        <v>6909</v>
      </c>
      <c r="GDI1" s="1" t="s">
        <v>6910</v>
      </c>
      <c r="GDJ1" s="1" t="s">
        <v>6911</v>
      </c>
      <c r="GDK1" s="1" t="s">
        <v>6912</v>
      </c>
      <c r="GDL1" s="1" t="s">
        <v>6913</v>
      </c>
      <c r="GDM1" s="1" t="s">
        <v>6914</v>
      </c>
      <c r="GDN1" s="1" t="s">
        <v>6915</v>
      </c>
      <c r="GDO1" s="1" t="s">
        <v>6916</v>
      </c>
      <c r="GDP1" s="1" t="s">
        <v>6917</v>
      </c>
      <c r="GDQ1" s="1" t="s">
        <v>6918</v>
      </c>
      <c r="GDR1" s="1" t="s">
        <v>6919</v>
      </c>
      <c r="GDS1" s="1" t="s">
        <v>6920</v>
      </c>
      <c r="GDT1" s="1" t="s">
        <v>6921</v>
      </c>
      <c r="GDU1" s="1" t="s">
        <v>6922</v>
      </c>
      <c r="GDV1" s="1" t="s">
        <v>6923</v>
      </c>
      <c r="GDW1" s="1" t="s">
        <v>6924</v>
      </c>
      <c r="GDX1" s="1" t="s">
        <v>6925</v>
      </c>
      <c r="GDY1" s="1" t="s">
        <v>6926</v>
      </c>
      <c r="GDZ1" s="1" t="s">
        <v>6927</v>
      </c>
      <c r="GEA1" s="1" t="s">
        <v>6928</v>
      </c>
      <c r="GEB1" s="1" t="s">
        <v>6929</v>
      </c>
      <c r="GEC1" s="1" t="s">
        <v>6930</v>
      </c>
      <c r="GED1" s="1" t="s">
        <v>6931</v>
      </c>
      <c r="GEE1" s="1" t="s">
        <v>6932</v>
      </c>
      <c r="GEF1" s="1" t="s">
        <v>6933</v>
      </c>
      <c r="GEG1" s="1" t="s">
        <v>6934</v>
      </c>
      <c r="GEH1" s="1" t="s">
        <v>6935</v>
      </c>
      <c r="GEI1" s="1" t="s">
        <v>6936</v>
      </c>
      <c r="GEJ1" s="1" t="s">
        <v>6937</v>
      </c>
      <c r="GEK1" s="1" t="s">
        <v>6938</v>
      </c>
      <c r="GEL1" s="1" t="s">
        <v>6939</v>
      </c>
      <c r="GEM1" s="1" t="s">
        <v>6940</v>
      </c>
      <c r="GEN1" s="1" t="s">
        <v>6941</v>
      </c>
      <c r="GEO1" s="1" t="s">
        <v>6942</v>
      </c>
      <c r="GEP1" s="1" t="s">
        <v>6943</v>
      </c>
      <c r="GEQ1" s="1" t="s">
        <v>6944</v>
      </c>
      <c r="GER1" s="1" t="s">
        <v>6945</v>
      </c>
      <c r="GES1" s="1" t="s">
        <v>6946</v>
      </c>
      <c r="GET1" s="1" t="s">
        <v>6947</v>
      </c>
      <c r="GEU1" s="1" t="s">
        <v>6948</v>
      </c>
      <c r="GEV1" s="1" t="s">
        <v>6949</v>
      </c>
      <c r="GEW1" s="1" t="s">
        <v>6950</v>
      </c>
      <c r="GEX1" s="1" t="s">
        <v>6951</v>
      </c>
      <c r="GEY1" s="1" t="s">
        <v>6952</v>
      </c>
      <c r="GEZ1" s="1" t="s">
        <v>6953</v>
      </c>
      <c r="GFA1" s="1" t="s">
        <v>6954</v>
      </c>
      <c r="GFB1" s="1" t="s">
        <v>6955</v>
      </c>
      <c r="GFC1" s="1" t="s">
        <v>6956</v>
      </c>
      <c r="GFD1" s="1" t="s">
        <v>6957</v>
      </c>
      <c r="GFE1" s="1" t="s">
        <v>6958</v>
      </c>
      <c r="GFF1" s="1" t="s">
        <v>6959</v>
      </c>
      <c r="GFG1" s="1" t="s">
        <v>6960</v>
      </c>
      <c r="GFH1" s="1" t="s">
        <v>6961</v>
      </c>
      <c r="GFI1" s="1" t="s">
        <v>6962</v>
      </c>
      <c r="GFJ1" s="1" t="s">
        <v>6963</v>
      </c>
      <c r="GFK1" s="1" t="s">
        <v>6964</v>
      </c>
      <c r="GFL1" s="1" t="s">
        <v>6965</v>
      </c>
      <c r="GFM1" s="1" t="s">
        <v>6966</v>
      </c>
      <c r="GFN1" s="1" t="s">
        <v>6967</v>
      </c>
      <c r="GFO1" s="1" t="s">
        <v>6968</v>
      </c>
      <c r="GFP1" s="1" t="s">
        <v>6969</v>
      </c>
      <c r="GFQ1" s="1" t="s">
        <v>6970</v>
      </c>
      <c r="GFR1" s="1" t="s">
        <v>6971</v>
      </c>
      <c r="GFS1" s="1" t="s">
        <v>6972</v>
      </c>
      <c r="GFT1" s="1" t="s">
        <v>6973</v>
      </c>
      <c r="GFU1" s="1" t="s">
        <v>6974</v>
      </c>
      <c r="GFV1" s="1" t="s">
        <v>6975</v>
      </c>
      <c r="GFW1" s="1" t="s">
        <v>6976</v>
      </c>
      <c r="GFX1" s="1" t="s">
        <v>6977</v>
      </c>
      <c r="GFY1" s="1" t="s">
        <v>6978</v>
      </c>
      <c r="GFZ1" s="1" t="s">
        <v>6979</v>
      </c>
      <c r="GGA1" s="1" t="s">
        <v>6980</v>
      </c>
      <c r="GGB1" s="1" t="s">
        <v>6981</v>
      </c>
      <c r="GGC1" s="1" t="s">
        <v>6982</v>
      </c>
      <c r="GGD1" s="1" t="s">
        <v>6983</v>
      </c>
      <c r="GGE1" s="1" t="s">
        <v>6984</v>
      </c>
      <c r="GGF1" s="1" t="s">
        <v>6985</v>
      </c>
      <c r="GGG1" s="1" t="s">
        <v>6986</v>
      </c>
      <c r="GGH1" s="1" t="s">
        <v>6987</v>
      </c>
      <c r="GGI1" s="1" t="s">
        <v>6988</v>
      </c>
      <c r="GGJ1" s="1" t="s">
        <v>6989</v>
      </c>
      <c r="GGK1" s="1" t="s">
        <v>6990</v>
      </c>
      <c r="GGL1" s="1" t="s">
        <v>6991</v>
      </c>
      <c r="GGM1" s="1" t="s">
        <v>6992</v>
      </c>
      <c r="GGN1" s="1" t="s">
        <v>6993</v>
      </c>
      <c r="GGO1" s="1" t="s">
        <v>6994</v>
      </c>
      <c r="GGP1" s="1" t="s">
        <v>6995</v>
      </c>
      <c r="GGQ1" s="1" t="s">
        <v>6996</v>
      </c>
      <c r="GGR1" s="1" t="s">
        <v>6997</v>
      </c>
      <c r="GGS1" s="1" t="s">
        <v>6998</v>
      </c>
      <c r="GGT1" s="1" t="s">
        <v>6999</v>
      </c>
      <c r="GGU1" s="1" t="s">
        <v>7000</v>
      </c>
      <c r="GGV1" s="1" t="s">
        <v>7001</v>
      </c>
      <c r="GGW1" s="1" t="s">
        <v>7002</v>
      </c>
      <c r="GGX1" s="1" t="s">
        <v>7003</v>
      </c>
      <c r="GGY1" s="1" t="s">
        <v>7004</v>
      </c>
      <c r="GGZ1" s="1" t="s">
        <v>7005</v>
      </c>
      <c r="GHA1" s="1" t="s">
        <v>7006</v>
      </c>
      <c r="GHB1" s="1" t="s">
        <v>7007</v>
      </c>
      <c r="GHC1" s="1" t="s">
        <v>7008</v>
      </c>
      <c r="GHD1" s="1" t="s">
        <v>7009</v>
      </c>
      <c r="GHE1" s="1" t="s">
        <v>7010</v>
      </c>
      <c r="GHF1" s="1" t="s">
        <v>7011</v>
      </c>
      <c r="GHG1" s="1" t="s">
        <v>7012</v>
      </c>
      <c r="GHH1" s="1" t="s">
        <v>7013</v>
      </c>
      <c r="GHI1" s="1" t="s">
        <v>7014</v>
      </c>
      <c r="GHJ1" s="1" t="s">
        <v>7015</v>
      </c>
      <c r="GHK1" s="1" t="s">
        <v>7016</v>
      </c>
      <c r="GHL1" s="1" t="s">
        <v>7017</v>
      </c>
      <c r="GHM1" s="1" t="s">
        <v>7018</v>
      </c>
      <c r="GHN1" s="1" t="s">
        <v>7019</v>
      </c>
      <c r="GHO1" s="1" t="s">
        <v>7020</v>
      </c>
      <c r="GHP1" s="1" t="s">
        <v>7021</v>
      </c>
      <c r="GHQ1" s="1" t="s">
        <v>7022</v>
      </c>
      <c r="GHR1" s="1" t="s">
        <v>7023</v>
      </c>
      <c r="GHS1" s="1" t="s">
        <v>7024</v>
      </c>
      <c r="GHT1" s="1" t="s">
        <v>7025</v>
      </c>
      <c r="GHU1" s="1" t="s">
        <v>7026</v>
      </c>
      <c r="GHV1" s="1" t="s">
        <v>7027</v>
      </c>
      <c r="GHW1" s="1" t="s">
        <v>7028</v>
      </c>
      <c r="GHX1" s="1" t="s">
        <v>7029</v>
      </c>
      <c r="GHY1" s="1" t="s">
        <v>7030</v>
      </c>
      <c r="GHZ1" s="1" t="s">
        <v>7031</v>
      </c>
      <c r="GIA1" s="1" t="s">
        <v>7032</v>
      </c>
      <c r="GIB1" s="1" t="s">
        <v>7033</v>
      </c>
      <c r="GIC1" s="1" t="s">
        <v>7034</v>
      </c>
      <c r="GID1" s="1" t="s">
        <v>7035</v>
      </c>
      <c r="GIE1" s="1" t="s">
        <v>7036</v>
      </c>
      <c r="GIF1" s="1" t="s">
        <v>7037</v>
      </c>
      <c r="GIG1" s="1" t="s">
        <v>7038</v>
      </c>
      <c r="GIH1" s="1" t="s">
        <v>7039</v>
      </c>
      <c r="GII1" s="1" t="s">
        <v>7040</v>
      </c>
      <c r="GIJ1" s="1" t="s">
        <v>7041</v>
      </c>
      <c r="GIK1" s="1" t="s">
        <v>7042</v>
      </c>
      <c r="GIL1" s="1" t="s">
        <v>7043</v>
      </c>
      <c r="GIM1" s="1" t="s">
        <v>7044</v>
      </c>
      <c r="GIN1" s="1" t="s">
        <v>7045</v>
      </c>
      <c r="GIO1" s="1" t="s">
        <v>7046</v>
      </c>
      <c r="GIP1" s="1" t="s">
        <v>7047</v>
      </c>
      <c r="GIQ1" s="1" t="s">
        <v>7048</v>
      </c>
      <c r="GIR1" s="1" t="s">
        <v>7049</v>
      </c>
      <c r="GIS1" s="1" t="s">
        <v>7050</v>
      </c>
      <c r="GIT1" s="1" t="s">
        <v>7051</v>
      </c>
      <c r="GIU1" s="1" t="s">
        <v>7052</v>
      </c>
      <c r="GIV1" s="1" t="s">
        <v>7053</v>
      </c>
      <c r="GIW1" s="1" t="s">
        <v>7054</v>
      </c>
      <c r="GIX1" s="1" t="s">
        <v>7055</v>
      </c>
      <c r="GIY1" s="1" t="s">
        <v>7056</v>
      </c>
      <c r="GIZ1" s="1" t="s">
        <v>7057</v>
      </c>
      <c r="GJA1" s="1" t="s">
        <v>7058</v>
      </c>
      <c r="GJB1" s="1" t="s">
        <v>7059</v>
      </c>
      <c r="GJC1" s="1" t="s">
        <v>7060</v>
      </c>
      <c r="GJD1" s="1" t="s">
        <v>7061</v>
      </c>
      <c r="GJE1" s="1" t="s">
        <v>7062</v>
      </c>
      <c r="GJF1" s="1" t="s">
        <v>7063</v>
      </c>
      <c r="GJG1" s="1" t="s">
        <v>7064</v>
      </c>
      <c r="GJH1" s="1" t="s">
        <v>7065</v>
      </c>
      <c r="GJI1" s="1" t="s">
        <v>7066</v>
      </c>
      <c r="GJJ1" s="1" t="s">
        <v>7067</v>
      </c>
      <c r="GJK1" s="1" t="s">
        <v>7068</v>
      </c>
      <c r="GJL1" s="1" t="s">
        <v>7069</v>
      </c>
      <c r="GJM1" s="1" t="s">
        <v>7070</v>
      </c>
      <c r="GJN1" s="1" t="s">
        <v>7071</v>
      </c>
      <c r="GJO1" s="1" t="s">
        <v>7072</v>
      </c>
      <c r="GJP1" s="1" t="s">
        <v>7073</v>
      </c>
      <c r="GJQ1" s="1" t="s">
        <v>7074</v>
      </c>
      <c r="GJR1" s="1" t="s">
        <v>7075</v>
      </c>
      <c r="GJS1" s="1" t="s">
        <v>7076</v>
      </c>
      <c r="GJT1" s="1" t="s">
        <v>7077</v>
      </c>
      <c r="GJU1" s="1" t="s">
        <v>7078</v>
      </c>
      <c r="GJV1" s="1" t="s">
        <v>7079</v>
      </c>
      <c r="GJW1" s="1" t="s">
        <v>7080</v>
      </c>
      <c r="GJX1" s="1" t="s">
        <v>7081</v>
      </c>
      <c r="GJY1" s="1" t="s">
        <v>7082</v>
      </c>
      <c r="GJZ1" s="1" t="s">
        <v>7083</v>
      </c>
      <c r="GKA1" s="1" t="s">
        <v>7084</v>
      </c>
      <c r="GKB1" s="1" t="s">
        <v>7085</v>
      </c>
      <c r="GKC1" s="1" t="s">
        <v>7086</v>
      </c>
      <c r="GKD1" s="1" t="s">
        <v>7087</v>
      </c>
      <c r="GKE1" s="1" t="s">
        <v>7088</v>
      </c>
      <c r="GKF1" s="1" t="s">
        <v>7089</v>
      </c>
      <c r="GKG1" s="1" t="s">
        <v>7090</v>
      </c>
      <c r="GKH1" s="1" t="s">
        <v>7091</v>
      </c>
      <c r="GKI1" s="1" t="s">
        <v>7092</v>
      </c>
      <c r="GKJ1" s="1" t="s">
        <v>7093</v>
      </c>
      <c r="GKK1" s="1" t="s">
        <v>7094</v>
      </c>
      <c r="GKL1" s="1" t="s">
        <v>7095</v>
      </c>
      <c r="GKM1" s="1" t="s">
        <v>7096</v>
      </c>
      <c r="GKN1" s="1" t="s">
        <v>7097</v>
      </c>
      <c r="GKO1" s="1" t="s">
        <v>7098</v>
      </c>
      <c r="GKP1" s="1" t="s">
        <v>7099</v>
      </c>
      <c r="GKQ1" s="1" t="s">
        <v>7100</v>
      </c>
      <c r="GKR1" s="1" t="s">
        <v>7101</v>
      </c>
      <c r="GKS1" s="1" t="s">
        <v>7102</v>
      </c>
      <c r="GKT1" s="1" t="s">
        <v>7103</v>
      </c>
      <c r="GKU1" s="1" t="s">
        <v>7104</v>
      </c>
      <c r="GKV1" s="1" t="s">
        <v>7105</v>
      </c>
      <c r="GKW1" s="1" t="s">
        <v>7106</v>
      </c>
      <c r="GKX1" s="1" t="s">
        <v>7107</v>
      </c>
      <c r="GKY1" s="1" t="s">
        <v>7108</v>
      </c>
      <c r="GKZ1" s="1" t="s">
        <v>7109</v>
      </c>
      <c r="GLA1" s="1" t="s">
        <v>7110</v>
      </c>
      <c r="GLB1" s="1" t="s">
        <v>7111</v>
      </c>
      <c r="GLC1" s="1" t="s">
        <v>7112</v>
      </c>
      <c r="GLD1" s="1" t="s">
        <v>7113</v>
      </c>
      <c r="GLE1" s="1" t="s">
        <v>7114</v>
      </c>
      <c r="GLF1" s="1" t="s">
        <v>7115</v>
      </c>
      <c r="GLG1" s="1" t="s">
        <v>7116</v>
      </c>
      <c r="GLH1" s="1" t="s">
        <v>7117</v>
      </c>
      <c r="GLI1" s="1" t="s">
        <v>7118</v>
      </c>
      <c r="GLJ1" s="1" t="s">
        <v>7119</v>
      </c>
      <c r="GLK1" s="1" t="s">
        <v>7120</v>
      </c>
      <c r="GLL1" s="1" t="s">
        <v>7121</v>
      </c>
      <c r="GLM1" s="1" t="s">
        <v>7122</v>
      </c>
      <c r="GLN1" s="1" t="s">
        <v>7123</v>
      </c>
      <c r="GLO1" s="1" t="s">
        <v>7124</v>
      </c>
      <c r="GLP1" s="1" t="s">
        <v>7125</v>
      </c>
      <c r="GLQ1" s="1" t="s">
        <v>7126</v>
      </c>
      <c r="GLR1" s="1" t="s">
        <v>7127</v>
      </c>
      <c r="GLS1" s="1" t="s">
        <v>7128</v>
      </c>
      <c r="GLT1" s="1" t="s">
        <v>7129</v>
      </c>
      <c r="GLU1" s="1" t="s">
        <v>7130</v>
      </c>
      <c r="GLV1" s="1" t="s">
        <v>7131</v>
      </c>
      <c r="GLW1" s="1" t="s">
        <v>7132</v>
      </c>
      <c r="GLX1" s="1" t="s">
        <v>7133</v>
      </c>
      <c r="GLY1" s="1" t="s">
        <v>7134</v>
      </c>
      <c r="GLZ1" s="1" t="s">
        <v>7135</v>
      </c>
      <c r="GMA1" s="1" t="s">
        <v>7136</v>
      </c>
      <c r="GMB1" s="1" t="s">
        <v>7137</v>
      </c>
      <c r="GMC1" s="1" t="s">
        <v>7138</v>
      </c>
      <c r="GMD1" s="1" t="s">
        <v>7139</v>
      </c>
      <c r="GME1" s="1" t="s">
        <v>7140</v>
      </c>
      <c r="GMF1" s="1" t="s">
        <v>7141</v>
      </c>
      <c r="GMG1" s="1" t="s">
        <v>7142</v>
      </c>
      <c r="GMH1" s="1" t="s">
        <v>7143</v>
      </c>
      <c r="GMI1" s="1" t="s">
        <v>7144</v>
      </c>
      <c r="GMJ1" s="1" t="s">
        <v>7145</v>
      </c>
      <c r="GMK1" s="1" t="s">
        <v>7146</v>
      </c>
      <c r="GML1" s="1" t="s">
        <v>7147</v>
      </c>
      <c r="GMM1" s="1" t="s">
        <v>7148</v>
      </c>
      <c r="GMN1" s="1" t="s">
        <v>7149</v>
      </c>
      <c r="GMO1" s="1" t="s">
        <v>7150</v>
      </c>
      <c r="GMP1" s="1" t="s">
        <v>7151</v>
      </c>
      <c r="GMQ1" s="1" t="s">
        <v>7152</v>
      </c>
      <c r="GMR1" s="1" t="s">
        <v>7153</v>
      </c>
      <c r="GMS1" s="1" t="s">
        <v>7154</v>
      </c>
      <c r="GMT1" s="1" t="s">
        <v>7155</v>
      </c>
      <c r="GMU1" s="1" t="s">
        <v>7156</v>
      </c>
      <c r="GMV1" s="1" t="s">
        <v>7157</v>
      </c>
      <c r="GMW1" s="1" t="s">
        <v>7158</v>
      </c>
      <c r="GMX1" s="1" t="s">
        <v>7159</v>
      </c>
      <c r="GMY1" s="1" t="s">
        <v>7160</v>
      </c>
      <c r="GMZ1" s="1" t="s">
        <v>7161</v>
      </c>
      <c r="GNA1" s="1" t="s">
        <v>7162</v>
      </c>
      <c r="GNB1" s="1" t="s">
        <v>7163</v>
      </c>
      <c r="GNC1" s="1" t="s">
        <v>7164</v>
      </c>
      <c r="GND1" s="1" t="s">
        <v>7165</v>
      </c>
      <c r="GNE1" s="1" t="s">
        <v>7166</v>
      </c>
      <c r="GNF1" s="1" t="s">
        <v>7167</v>
      </c>
      <c r="GNG1" s="1" t="s">
        <v>7168</v>
      </c>
      <c r="GNH1" s="1" t="s">
        <v>7169</v>
      </c>
      <c r="GNI1" s="1" t="s">
        <v>7170</v>
      </c>
      <c r="GNJ1" s="1" t="s">
        <v>7171</v>
      </c>
      <c r="GNK1" s="1" t="s">
        <v>7172</v>
      </c>
      <c r="GNL1" s="1" t="s">
        <v>7173</v>
      </c>
      <c r="GNM1" s="1" t="s">
        <v>7174</v>
      </c>
      <c r="GNN1" s="1" t="s">
        <v>7175</v>
      </c>
      <c r="GNO1" s="1" t="s">
        <v>7176</v>
      </c>
      <c r="GNP1" s="1" t="s">
        <v>7177</v>
      </c>
      <c r="GNQ1" s="1" t="s">
        <v>7178</v>
      </c>
      <c r="GNR1" s="1" t="s">
        <v>7179</v>
      </c>
      <c r="GNS1" s="1" t="s">
        <v>7180</v>
      </c>
      <c r="GNT1" s="1" t="s">
        <v>7181</v>
      </c>
      <c r="GNU1" s="1" t="s">
        <v>7182</v>
      </c>
      <c r="GNV1" s="1" t="s">
        <v>7183</v>
      </c>
      <c r="GNW1" s="1" t="s">
        <v>7184</v>
      </c>
      <c r="GNX1" s="1" t="s">
        <v>7185</v>
      </c>
      <c r="GNY1" s="1" t="s">
        <v>7186</v>
      </c>
      <c r="GNZ1" s="1" t="s">
        <v>7187</v>
      </c>
      <c r="GOA1" s="1" t="s">
        <v>7188</v>
      </c>
      <c r="GOB1" s="1" t="s">
        <v>7189</v>
      </c>
      <c r="GOC1" s="1" t="s">
        <v>7190</v>
      </c>
      <c r="GOD1" s="1" t="s">
        <v>7191</v>
      </c>
      <c r="GOE1" s="1" t="s">
        <v>7192</v>
      </c>
      <c r="GOF1" s="1" t="s">
        <v>7193</v>
      </c>
      <c r="GOG1" s="1" t="s">
        <v>7194</v>
      </c>
      <c r="GOH1" s="1" t="s">
        <v>7195</v>
      </c>
      <c r="GOI1" s="1" t="s">
        <v>7196</v>
      </c>
      <c r="GOJ1" s="1" t="s">
        <v>7197</v>
      </c>
      <c r="GOK1" s="1" t="s">
        <v>7198</v>
      </c>
      <c r="GOL1" s="1" t="s">
        <v>7199</v>
      </c>
      <c r="GOM1" s="1" t="s">
        <v>7200</v>
      </c>
      <c r="GON1" s="1" t="s">
        <v>7201</v>
      </c>
      <c r="GOO1" s="1" t="s">
        <v>7202</v>
      </c>
      <c r="GOP1" s="1" t="s">
        <v>7203</v>
      </c>
      <c r="GOQ1" s="1" t="s">
        <v>7204</v>
      </c>
      <c r="GOR1" s="1" t="s">
        <v>7205</v>
      </c>
      <c r="GOS1" s="1" t="s">
        <v>7206</v>
      </c>
      <c r="GOT1" s="1" t="s">
        <v>7207</v>
      </c>
      <c r="GOU1" s="1" t="s">
        <v>7208</v>
      </c>
      <c r="GOV1" s="1" t="s">
        <v>7209</v>
      </c>
      <c r="GOW1" s="1" t="s">
        <v>7210</v>
      </c>
      <c r="GOX1" s="1" t="s">
        <v>7211</v>
      </c>
      <c r="GOY1" s="1" t="s">
        <v>7212</v>
      </c>
      <c r="GOZ1" s="1" t="s">
        <v>7213</v>
      </c>
      <c r="GPA1" s="1" t="s">
        <v>7214</v>
      </c>
      <c r="GPB1" s="1" t="s">
        <v>7215</v>
      </c>
      <c r="GPC1" s="1" t="s">
        <v>7216</v>
      </c>
      <c r="GPD1" s="1" t="s">
        <v>7217</v>
      </c>
      <c r="GPE1" s="1" t="s">
        <v>7218</v>
      </c>
      <c r="GPF1" s="1" t="s">
        <v>7219</v>
      </c>
      <c r="GPG1" s="1" t="s">
        <v>7220</v>
      </c>
      <c r="GPH1" s="1" t="s">
        <v>7221</v>
      </c>
      <c r="GPI1" s="1" t="s">
        <v>7222</v>
      </c>
      <c r="GPJ1" s="1" t="s">
        <v>7223</v>
      </c>
      <c r="GPK1" s="1" t="s">
        <v>7224</v>
      </c>
      <c r="GPL1" s="1" t="s">
        <v>7225</v>
      </c>
      <c r="GPM1" s="1" t="s">
        <v>7226</v>
      </c>
      <c r="GPN1" s="1" t="s">
        <v>7227</v>
      </c>
      <c r="GPO1" s="1" t="s">
        <v>7228</v>
      </c>
      <c r="GPP1" s="1" t="s">
        <v>7229</v>
      </c>
      <c r="GPQ1" s="1" t="s">
        <v>7230</v>
      </c>
      <c r="GPR1" s="1" t="s">
        <v>7231</v>
      </c>
      <c r="GPS1" s="1" t="s">
        <v>7232</v>
      </c>
      <c r="GPT1" s="1" t="s">
        <v>7233</v>
      </c>
      <c r="GPU1" s="1" t="s">
        <v>7234</v>
      </c>
      <c r="GPV1" s="1" t="s">
        <v>7235</v>
      </c>
      <c r="GPW1" s="1" t="s">
        <v>7236</v>
      </c>
      <c r="GPX1" s="1" t="s">
        <v>7237</v>
      </c>
      <c r="GPY1" s="1" t="s">
        <v>7238</v>
      </c>
      <c r="GPZ1" s="1" t="s">
        <v>7239</v>
      </c>
      <c r="GQA1" s="1" t="s">
        <v>7240</v>
      </c>
      <c r="GQB1" s="1" t="s">
        <v>7241</v>
      </c>
      <c r="GQC1" s="1" t="s">
        <v>7242</v>
      </c>
      <c r="GQD1" s="1" t="s">
        <v>7243</v>
      </c>
      <c r="GQE1" s="1" t="s">
        <v>7244</v>
      </c>
      <c r="GQF1" s="1" t="s">
        <v>7245</v>
      </c>
      <c r="GQG1" s="1" t="s">
        <v>7246</v>
      </c>
      <c r="GQH1" s="1" t="s">
        <v>7247</v>
      </c>
      <c r="GQI1" s="1" t="s">
        <v>7248</v>
      </c>
      <c r="GQJ1" s="1" t="s">
        <v>7249</v>
      </c>
      <c r="GQK1" s="1" t="s">
        <v>7250</v>
      </c>
      <c r="GQL1" s="1" t="s">
        <v>7251</v>
      </c>
      <c r="GQM1" s="1" t="s">
        <v>7252</v>
      </c>
      <c r="GQN1" s="1" t="s">
        <v>7253</v>
      </c>
      <c r="GQO1" s="1" t="s">
        <v>7254</v>
      </c>
      <c r="GQP1" s="1" t="s">
        <v>7255</v>
      </c>
      <c r="GQQ1" s="1" t="s">
        <v>7256</v>
      </c>
      <c r="GQR1" s="1" t="s">
        <v>7257</v>
      </c>
      <c r="GQS1" s="1" t="s">
        <v>7258</v>
      </c>
      <c r="GQT1" s="1" t="s">
        <v>7259</v>
      </c>
      <c r="GQU1" s="1" t="s">
        <v>7260</v>
      </c>
      <c r="GQV1" s="1" t="s">
        <v>7261</v>
      </c>
      <c r="GQW1" s="1" t="s">
        <v>7262</v>
      </c>
      <c r="GQX1" s="1" t="s">
        <v>7263</v>
      </c>
      <c r="GQY1" s="1" t="s">
        <v>7264</v>
      </c>
      <c r="GQZ1" s="1" t="s">
        <v>7265</v>
      </c>
      <c r="GRA1" s="1" t="s">
        <v>7266</v>
      </c>
      <c r="GRB1" s="1" t="s">
        <v>7267</v>
      </c>
      <c r="GRC1" s="1" t="s">
        <v>7268</v>
      </c>
      <c r="GRD1" s="1" t="s">
        <v>7269</v>
      </c>
      <c r="GRE1" s="1" t="s">
        <v>7270</v>
      </c>
      <c r="GRF1" s="1" t="s">
        <v>7271</v>
      </c>
      <c r="GRG1" s="1" t="s">
        <v>7272</v>
      </c>
      <c r="GRH1" s="1" t="s">
        <v>7273</v>
      </c>
      <c r="GRI1" s="1" t="s">
        <v>7274</v>
      </c>
      <c r="GRJ1" s="1" t="s">
        <v>7275</v>
      </c>
      <c r="GRK1" s="1" t="s">
        <v>7276</v>
      </c>
      <c r="GRL1" s="1" t="s">
        <v>7277</v>
      </c>
      <c r="GRM1" s="1" t="s">
        <v>7278</v>
      </c>
      <c r="GRN1" s="1" t="s">
        <v>7279</v>
      </c>
      <c r="GRO1" s="1" t="s">
        <v>7280</v>
      </c>
      <c r="GRP1" s="1" t="s">
        <v>7281</v>
      </c>
      <c r="GRQ1" s="1" t="s">
        <v>7282</v>
      </c>
      <c r="GRR1" s="1" t="s">
        <v>7283</v>
      </c>
      <c r="GRS1" s="1" t="s">
        <v>7284</v>
      </c>
      <c r="GRT1" s="1" t="s">
        <v>7285</v>
      </c>
      <c r="GRU1" s="1" t="s">
        <v>7286</v>
      </c>
      <c r="GRV1" s="1" t="s">
        <v>7287</v>
      </c>
      <c r="GRW1" s="1" t="s">
        <v>7288</v>
      </c>
      <c r="GRX1" s="1" t="s">
        <v>7289</v>
      </c>
      <c r="GRY1" s="1" t="s">
        <v>7290</v>
      </c>
      <c r="GRZ1" s="1" t="s">
        <v>7291</v>
      </c>
      <c r="GSA1" s="1" t="s">
        <v>7292</v>
      </c>
      <c r="GSB1" s="1" t="s">
        <v>7293</v>
      </c>
      <c r="GSC1" s="1" t="s">
        <v>7294</v>
      </c>
      <c r="GSD1" s="1" t="s">
        <v>7295</v>
      </c>
      <c r="GSE1" s="1" t="s">
        <v>7296</v>
      </c>
      <c r="GSF1" s="1" t="s">
        <v>7297</v>
      </c>
      <c r="GSG1" s="1" t="s">
        <v>7298</v>
      </c>
      <c r="GSH1" s="1" t="s">
        <v>7299</v>
      </c>
      <c r="GSI1" s="1" t="s">
        <v>7300</v>
      </c>
      <c r="GSJ1" s="1" t="s">
        <v>7301</v>
      </c>
      <c r="GSK1" s="1" t="s">
        <v>7302</v>
      </c>
      <c r="GSL1" s="1" t="s">
        <v>7303</v>
      </c>
      <c r="GSM1" s="1" t="s">
        <v>7304</v>
      </c>
      <c r="GSN1" s="1" t="s">
        <v>7305</v>
      </c>
      <c r="GSO1" s="1" t="s">
        <v>7306</v>
      </c>
      <c r="GSP1" s="1" t="s">
        <v>7307</v>
      </c>
      <c r="GSQ1" s="1" t="s">
        <v>7308</v>
      </c>
      <c r="GSR1" s="1" t="s">
        <v>7309</v>
      </c>
      <c r="GSS1" s="1" t="s">
        <v>7310</v>
      </c>
      <c r="GST1" s="1" t="s">
        <v>7311</v>
      </c>
      <c r="GSU1" s="1" t="s">
        <v>7312</v>
      </c>
      <c r="GSV1" s="1" t="s">
        <v>7313</v>
      </c>
      <c r="GSW1" s="1" t="s">
        <v>7314</v>
      </c>
      <c r="GSX1" s="1" t="s">
        <v>7315</v>
      </c>
      <c r="GSY1" s="1" t="s">
        <v>7316</v>
      </c>
      <c r="GSZ1" s="1" t="s">
        <v>7317</v>
      </c>
      <c r="GTA1" s="1" t="s">
        <v>7318</v>
      </c>
      <c r="GTB1" s="1" t="s">
        <v>7319</v>
      </c>
      <c r="GTC1" s="1" t="s">
        <v>7320</v>
      </c>
      <c r="GTD1" s="1" t="s">
        <v>7321</v>
      </c>
      <c r="GTE1" s="1" t="s">
        <v>7322</v>
      </c>
      <c r="GTF1" s="1" t="s">
        <v>7323</v>
      </c>
      <c r="GTG1" s="1" t="s">
        <v>7324</v>
      </c>
      <c r="GTH1" s="1" t="s">
        <v>7325</v>
      </c>
      <c r="GTI1" s="1" t="s">
        <v>7326</v>
      </c>
      <c r="GTJ1" s="1" t="s">
        <v>7327</v>
      </c>
      <c r="GTK1" s="1" t="s">
        <v>7328</v>
      </c>
      <c r="GTL1" s="1" t="s">
        <v>7329</v>
      </c>
      <c r="GTM1" s="1" t="s">
        <v>7330</v>
      </c>
      <c r="GTN1" s="1" t="s">
        <v>7331</v>
      </c>
      <c r="GTO1" s="1" t="s">
        <v>7332</v>
      </c>
      <c r="GTP1" s="1" t="s">
        <v>7333</v>
      </c>
      <c r="GTQ1" s="1" t="s">
        <v>7334</v>
      </c>
      <c r="GTR1" s="1" t="s">
        <v>7335</v>
      </c>
      <c r="GTS1" s="1" t="s">
        <v>7336</v>
      </c>
      <c r="GTT1" s="1" t="s">
        <v>7337</v>
      </c>
      <c r="GTU1" s="1" t="s">
        <v>7338</v>
      </c>
      <c r="GTV1" s="1" t="s">
        <v>7339</v>
      </c>
      <c r="GTW1" s="1" t="s">
        <v>7340</v>
      </c>
      <c r="GTX1" s="1" t="s">
        <v>7341</v>
      </c>
      <c r="GTY1" s="1" t="s">
        <v>7342</v>
      </c>
      <c r="GTZ1" s="1" t="s">
        <v>7343</v>
      </c>
      <c r="GUA1" s="1" t="s">
        <v>7344</v>
      </c>
      <c r="GUB1" s="1" t="s">
        <v>7345</v>
      </c>
      <c r="GUC1" s="1" t="s">
        <v>7346</v>
      </c>
      <c r="GUD1" s="1" t="s">
        <v>7347</v>
      </c>
      <c r="GUE1" s="1" t="s">
        <v>7348</v>
      </c>
      <c r="GUF1" s="1" t="s">
        <v>7349</v>
      </c>
      <c r="GUG1" s="1" t="s">
        <v>7350</v>
      </c>
      <c r="GUH1" s="1" t="s">
        <v>7351</v>
      </c>
      <c r="GUI1" s="1" t="s">
        <v>7352</v>
      </c>
      <c r="GUJ1" s="1" t="s">
        <v>7353</v>
      </c>
      <c r="GUK1" s="1" t="s">
        <v>7354</v>
      </c>
      <c r="GUL1" s="1" t="s">
        <v>7355</v>
      </c>
      <c r="GUM1" s="1" t="s">
        <v>7356</v>
      </c>
      <c r="GUN1" s="1" t="s">
        <v>7357</v>
      </c>
      <c r="GUO1" s="1" t="s">
        <v>7358</v>
      </c>
      <c r="GUP1" s="1" t="s">
        <v>7359</v>
      </c>
      <c r="GUQ1" s="1" t="s">
        <v>7360</v>
      </c>
      <c r="GUR1" s="1" t="s">
        <v>7361</v>
      </c>
      <c r="GUS1" s="1" t="s">
        <v>7362</v>
      </c>
      <c r="GUT1" s="1" t="s">
        <v>7363</v>
      </c>
      <c r="GUU1" s="1" t="s">
        <v>7364</v>
      </c>
      <c r="GUV1" s="1" t="s">
        <v>7365</v>
      </c>
      <c r="GUW1" s="1" t="s">
        <v>7366</v>
      </c>
      <c r="GUX1" s="1" t="s">
        <v>7367</v>
      </c>
      <c r="GUY1" s="1" t="s">
        <v>7368</v>
      </c>
      <c r="GUZ1" s="1" t="s">
        <v>7369</v>
      </c>
      <c r="GVA1" s="1" t="s">
        <v>7370</v>
      </c>
      <c r="GVB1" s="1" t="s">
        <v>7371</v>
      </c>
      <c r="GVC1" s="1" t="s">
        <v>7372</v>
      </c>
      <c r="GVD1" s="1" t="s">
        <v>7373</v>
      </c>
      <c r="GVE1" s="1" t="s">
        <v>7374</v>
      </c>
      <c r="GVF1" s="1" t="s">
        <v>7375</v>
      </c>
      <c r="GVG1" s="1" t="s">
        <v>7376</v>
      </c>
      <c r="GVH1" s="1" t="s">
        <v>7377</v>
      </c>
      <c r="GVI1" s="1" t="s">
        <v>7378</v>
      </c>
      <c r="GVJ1" s="1" t="s">
        <v>7379</v>
      </c>
      <c r="GVK1" s="1" t="s">
        <v>7380</v>
      </c>
      <c r="GVL1" s="1" t="s">
        <v>7381</v>
      </c>
      <c r="GVM1" s="1" t="s">
        <v>7382</v>
      </c>
      <c r="GVN1" s="1" t="s">
        <v>7383</v>
      </c>
      <c r="GVO1" s="1" t="s">
        <v>7384</v>
      </c>
      <c r="GVP1" s="1" t="s">
        <v>7385</v>
      </c>
      <c r="GVQ1" s="1" t="s">
        <v>7386</v>
      </c>
      <c r="GVR1" s="1" t="s">
        <v>7387</v>
      </c>
      <c r="GVS1" s="1" t="s">
        <v>7388</v>
      </c>
      <c r="GVT1" s="1" t="s">
        <v>7389</v>
      </c>
      <c r="GVU1" s="1" t="s">
        <v>7390</v>
      </c>
      <c r="GVV1" s="1" t="s">
        <v>7391</v>
      </c>
      <c r="GVW1" s="1" t="s">
        <v>7392</v>
      </c>
      <c r="GVX1" s="1" t="s">
        <v>7393</v>
      </c>
      <c r="GVY1" s="1" t="s">
        <v>7394</v>
      </c>
      <c r="GVZ1" s="1" t="s">
        <v>7395</v>
      </c>
      <c r="GWA1" s="1" t="s">
        <v>7396</v>
      </c>
      <c r="GWB1" s="1" t="s">
        <v>7397</v>
      </c>
      <c r="GWC1" s="1" t="s">
        <v>7398</v>
      </c>
      <c r="GWD1" s="1" t="s">
        <v>7399</v>
      </c>
      <c r="GWE1" s="1" t="s">
        <v>7400</v>
      </c>
      <c r="GWF1" s="1" t="s">
        <v>7401</v>
      </c>
      <c r="GWG1" s="1" t="s">
        <v>7402</v>
      </c>
      <c r="GWH1" s="1" t="s">
        <v>7403</v>
      </c>
      <c r="GWI1" s="1" t="s">
        <v>7404</v>
      </c>
      <c r="GWJ1" s="1" t="s">
        <v>7405</v>
      </c>
      <c r="GWK1" s="1" t="s">
        <v>7406</v>
      </c>
      <c r="GWL1" s="1" t="s">
        <v>7407</v>
      </c>
      <c r="GWM1" s="1" t="s">
        <v>7408</v>
      </c>
      <c r="GWN1" s="1" t="s">
        <v>7409</v>
      </c>
      <c r="GWO1" s="1" t="s">
        <v>7410</v>
      </c>
      <c r="GWP1" s="1" t="s">
        <v>7411</v>
      </c>
      <c r="GWQ1" s="1" t="s">
        <v>7412</v>
      </c>
      <c r="GWR1" s="1" t="s">
        <v>7413</v>
      </c>
      <c r="GWS1" s="1" t="s">
        <v>7414</v>
      </c>
      <c r="GWT1" s="1" t="s">
        <v>7415</v>
      </c>
      <c r="GWU1" s="1" t="s">
        <v>7416</v>
      </c>
      <c r="GWV1" s="1" t="s">
        <v>7417</v>
      </c>
      <c r="GWW1" s="1" t="s">
        <v>7418</v>
      </c>
      <c r="GWX1" s="1" t="s">
        <v>7419</v>
      </c>
      <c r="GWY1" s="1" t="s">
        <v>7420</v>
      </c>
      <c r="GWZ1" s="1" t="s">
        <v>7421</v>
      </c>
      <c r="GXA1" s="1" t="s">
        <v>7422</v>
      </c>
      <c r="GXB1" s="1" t="s">
        <v>7423</v>
      </c>
      <c r="GXC1" s="1" t="s">
        <v>7424</v>
      </c>
      <c r="GXD1" s="1" t="s">
        <v>7425</v>
      </c>
      <c r="GXE1" s="1" t="s">
        <v>7426</v>
      </c>
      <c r="GXF1" s="1" t="s">
        <v>7427</v>
      </c>
      <c r="GXG1" s="1" t="s">
        <v>7428</v>
      </c>
      <c r="GXH1" s="1" t="s">
        <v>7429</v>
      </c>
      <c r="GXI1" s="1" t="s">
        <v>7430</v>
      </c>
      <c r="GXJ1" s="1" t="s">
        <v>7431</v>
      </c>
      <c r="GXK1" s="1" t="s">
        <v>7432</v>
      </c>
      <c r="GXL1" s="1" t="s">
        <v>7433</v>
      </c>
      <c r="GXM1" s="1" t="s">
        <v>7434</v>
      </c>
      <c r="GXN1" s="1" t="s">
        <v>7435</v>
      </c>
      <c r="GXO1" s="1" t="s">
        <v>7436</v>
      </c>
      <c r="GXP1" s="1" t="s">
        <v>7437</v>
      </c>
      <c r="GXQ1" s="1" t="s">
        <v>7438</v>
      </c>
      <c r="GXR1" s="1" t="s">
        <v>7439</v>
      </c>
      <c r="GXS1" s="1" t="s">
        <v>7440</v>
      </c>
      <c r="GXT1" s="1" t="s">
        <v>7441</v>
      </c>
      <c r="GXU1" s="1" t="s">
        <v>7442</v>
      </c>
      <c r="GXV1" s="1" t="s">
        <v>7443</v>
      </c>
      <c r="GXW1" s="1" t="s">
        <v>7444</v>
      </c>
      <c r="GXX1" s="1" t="s">
        <v>7445</v>
      </c>
      <c r="GXY1" s="1" t="s">
        <v>7446</v>
      </c>
      <c r="GXZ1" s="1" t="s">
        <v>7447</v>
      </c>
      <c r="GYA1" s="1" t="s">
        <v>7448</v>
      </c>
      <c r="GYB1" s="1" t="s">
        <v>7449</v>
      </c>
      <c r="GYC1" s="1" t="s">
        <v>7450</v>
      </c>
      <c r="GYD1" s="1" t="s">
        <v>7451</v>
      </c>
      <c r="GYE1" s="1" t="s">
        <v>7452</v>
      </c>
      <c r="GYF1" s="1" t="s">
        <v>7453</v>
      </c>
      <c r="GYG1" s="1" t="s">
        <v>7454</v>
      </c>
      <c r="GYH1" s="1" t="s">
        <v>7455</v>
      </c>
      <c r="GYI1" s="1" t="s">
        <v>7456</v>
      </c>
      <c r="GYJ1" s="1" t="s">
        <v>7457</v>
      </c>
      <c r="GYK1" s="1" t="s">
        <v>7458</v>
      </c>
      <c r="GYL1" s="1" t="s">
        <v>7459</v>
      </c>
      <c r="GYM1" s="1" t="s">
        <v>7460</v>
      </c>
      <c r="GYN1" s="1" t="s">
        <v>7461</v>
      </c>
      <c r="GYO1" s="1" t="s">
        <v>7462</v>
      </c>
      <c r="GYP1" s="1" t="s">
        <v>7463</v>
      </c>
      <c r="GYQ1" s="1" t="s">
        <v>7464</v>
      </c>
      <c r="GYR1" s="1" t="s">
        <v>7465</v>
      </c>
      <c r="GYS1" s="1" t="s">
        <v>7466</v>
      </c>
      <c r="GYT1" s="1" t="s">
        <v>7467</v>
      </c>
      <c r="GYU1" s="1" t="s">
        <v>7468</v>
      </c>
      <c r="GYV1" s="1" t="s">
        <v>7469</v>
      </c>
      <c r="GYW1" s="1" t="s">
        <v>7470</v>
      </c>
      <c r="GYX1" s="1" t="s">
        <v>7471</v>
      </c>
      <c r="GYY1" s="1" t="s">
        <v>7472</v>
      </c>
      <c r="GYZ1" s="1" t="s">
        <v>7473</v>
      </c>
      <c r="GZA1" s="1" t="s">
        <v>7474</v>
      </c>
      <c r="GZB1" s="1" t="s">
        <v>7475</v>
      </c>
      <c r="GZC1" s="1" t="s">
        <v>7476</v>
      </c>
      <c r="GZD1" s="1" t="s">
        <v>7477</v>
      </c>
      <c r="GZE1" s="1" t="s">
        <v>7478</v>
      </c>
      <c r="GZF1" s="1" t="s">
        <v>7479</v>
      </c>
      <c r="GZG1" s="1" t="s">
        <v>7480</v>
      </c>
      <c r="GZH1" s="1" t="s">
        <v>7481</v>
      </c>
      <c r="GZI1" s="1" t="s">
        <v>7482</v>
      </c>
      <c r="GZJ1" s="1" t="s">
        <v>7483</v>
      </c>
      <c r="GZK1" s="1" t="s">
        <v>7484</v>
      </c>
      <c r="GZL1" s="1" t="s">
        <v>7485</v>
      </c>
      <c r="GZM1" s="1" t="s">
        <v>7486</v>
      </c>
      <c r="GZN1" s="1" t="s">
        <v>7487</v>
      </c>
      <c r="GZO1" s="1" t="s">
        <v>7488</v>
      </c>
      <c r="GZP1" s="1" t="s">
        <v>7489</v>
      </c>
      <c r="GZQ1" s="1" t="s">
        <v>7490</v>
      </c>
      <c r="GZR1" s="1" t="s">
        <v>7491</v>
      </c>
      <c r="GZS1" s="1" t="s">
        <v>7492</v>
      </c>
      <c r="GZT1" s="1" t="s">
        <v>7493</v>
      </c>
      <c r="GZU1" s="1" t="s">
        <v>7494</v>
      </c>
      <c r="GZV1" s="1" t="s">
        <v>7495</v>
      </c>
      <c r="GZW1" s="1" t="s">
        <v>7496</v>
      </c>
      <c r="GZX1" s="1" t="s">
        <v>7497</v>
      </c>
      <c r="GZY1" s="1" t="s">
        <v>7498</v>
      </c>
      <c r="GZZ1" s="1" t="s">
        <v>7499</v>
      </c>
      <c r="HAA1" s="1" t="s">
        <v>7500</v>
      </c>
      <c r="HAB1" s="1" t="s">
        <v>7501</v>
      </c>
      <c r="HAC1" s="1" t="s">
        <v>7502</v>
      </c>
      <c r="HAD1" s="1" t="s">
        <v>7503</v>
      </c>
      <c r="HAE1" s="1" t="s">
        <v>7504</v>
      </c>
      <c r="HAF1" s="1" t="s">
        <v>7505</v>
      </c>
      <c r="HAG1" s="1" t="s">
        <v>7506</v>
      </c>
      <c r="HAH1" s="1" t="s">
        <v>7507</v>
      </c>
      <c r="HAI1" s="1" t="s">
        <v>7508</v>
      </c>
      <c r="HAJ1" s="1" t="s">
        <v>7509</v>
      </c>
      <c r="HAK1" s="1" t="s">
        <v>7510</v>
      </c>
      <c r="HAL1" s="1" t="s">
        <v>7511</v>
      </c>
      <c r="HAM1" s="1" t="s">
        <v>7512</v>
      </c>
      <c r="HAN1" s="1" t="s">
        <v>7513</v>
      </c>
      <c r="HAO1" s="1" t="s">
        <v>7514</v>
      </c>
      <c r="HAP1" s="1" t="s">
        <v>7515</v>
      </c>
      <c r="HAQ1" s="1" t="s">
        <v>7516</v>
      </c>
      <c r="HAR1" s="1" t="s">
        <v>7517</v>
      </c>
      <c r="HAS1" s="1" t="s">
        <v>7518</v>
      </c>
      <c r="HAT1" s="1" t="s">
        <v>7519</v>
      </c>
      <c r="HAU1" s="1" t="s">
        <v>7520</v>
      </c>
      <c r="HAV1" s="1" t="s">
        <v>7521</v>
      </c>
      <c r="HAW1" s="1" t="s">
        <v>7522</v>
      </c>
      <c r="HAX1" s="1" t="s">
        <v>7523</v>
      </c>
      <c r="HAY1" s="1" t="s">
        <v>7524</v>
      </c>
      <c r="HAZ1" s="1" t="s">
        <v>7525</v>
      </c>
      <c r="HBA1" s="1" t="s">
        <v>7526</v>
      </c>
      <c r="HBB1" s="1" t="s">
        <v>7527</v>
      </c>
      <c r="HBC1" s="1" t="s">
        <v>7528</v>
      </c>
      <c r="HBD1" s="1" t="s">
        <v>7529</v>
      </c>
      <c r="HBE1" s="1" t="s">
        <v>7530</v>
      </c>
      <c r="HBF1" s="1" t="s">
        <v>7531</v>
      </c>
      <c r="HBG1" s="1" t="s">
        <v>7532</v>
      </c>
      <c r="HBH1" s="1" t="s">
        <v>7533</v>
      </c>
      <c r="HBI1" s="1" t="s">
        <v>7534</v>
      </c>
      <c r="HBJ1" s="1" t="s">
        <v>7535</v>
      </c>
      <c r="HBK1" s="1" t="s">
        <v>7536</v>
      </c>
      <c r="HBL1" s="1" t="s">
        <v>7537</v>
      </c>
      <c r="HBM1" s="1" t="s">
        <v>7538</v>
      </c>
      <c r="HBN1" s="1" t="s">
        <v>7539</v>
      </c>
      <c r="HBO1" s="1" t="s">
        <v>7540</v>
      </c>
      <c r="HBP1" s="1" t="s">
        <v>7541</v>
      </c>
      <c r="HBQ1" s="1" t="s">
        <v>7542</v>
      </c>
      <c r="HBR1" s="1" t="s">
        <v>7543</v>
      </c>
      <c r="HBS1" s="1" t="s">
        <v>7544</v>
      </c>
      <c r="HBT1" s="1" t="s">
        <v>7545</v>
      </c>
      <c r="HBU1" s="1" t="s">
        <v>7546</v>
      </c>
      <c r="HBV1" s="1" t="s">
        <v>7547</v>
      </c>
      <c r="HBW1" s="1" t="s">
        <v>7548</v>
      </c>
      <c r="HBX1" s="1" t="s">
        <v>7549</v>
      </c>
      <c r="HBY1" s="1" t="s">
        <v>7550</v>
      </c>
      <c r="HBZ1" s="1" t="s">
        <v>7551</v>
      </c>
      <c r="HCA1" s="1" t="s">
        <v>7552</v>
      </c>
      <c r="HCB1" s="1" t="s">
        <v>7553</v>
      </c>
      <c r="HCC1" s="1" t="s">
        <v>7554</v>
      </c>
      <c r="HCD1" s="1" t="s">
        <v>7555</v>
      </c>
      <c r="HCE1" s="1" t="s">
        <v>7556</v>
      </c>
      <c r="HCF1" s="1" t="s">
        <v>7557</v>
      </c>
      <c r="HCG1" s="1" t="s">
        <v>7558</v>
      </c>
      <c r="HCH1" s="1" t="s">
        <v>7559</v>
      </c>
      <c r="HCI1" s="1" t="s">
        <v>7560</v>
      </c>
      <c r="HCJ1" s="1" t="s">
        <v>7561</v>
      </c>
      <c r="HCK1" s="1" t="s">
        <v>7562</v>
      </c>
      <c r="HCL1" s="1" t="s">
        <v>7563</v>
      </c>
      <c r="HCM1" s="1" t="s">
        <v>7564</v>
      </c>
      <c r="HCN1" s="1" t="s">
        <v>7565</v>
      </c>
      <c r="HCO1" s="1" t="s">
        <v>7566</v>
      </c>
      <c r="HCP1" s="1" t="s">
        <v>7567</v>
      </c>
      <c r="HCQ1" s="1" t="s">
        <v>7568</v>
      </c>
      <c r="HCR1" s="1" t="s">
        <v>7569</v>
      </c>
      <c r="HCS1" s="1" t="s">
        <v>7570</v>
      </c>
      <c r="HCT1" s="1" t="s">
        <v>7571</v>
      </c>
      <c r="HCU1" s="1" t="s">
        <v>7572</v>
      </c>
      <c r="HCV1" s="1" t="s">
        <v>7573</v>
      </c>
      <c r="HCW1" s="1" t="s">
        <v>7574</v>
      </c>
      <c r="HCX1" s="1" t="s">
        <v>7575</v>
      </c>
      <c r="HCY1" s="1" t="s">
        <v>7576</v>
      </c>
      <c r="HCZ1" s="1" t="s">
        <v>7577</v>
      </c>
      <c r="HDA1" s="1" t="s">
        <v>7578</v>
      </c>
      <c r="HDB1" s="1" t="s">
        <v>7579</v>
      </c>
      <c r="HDC1" s="1" t="s">
        <v>7580</v>
      </c>
      <c r="HDD1" s="1" t="s">
        <v>7581</v>
      </c>
      <c r="HDE1" s="1" t="s">
        <v>7582</v>
      </c>
      <c r="HDF1" s="1" t="s">
        <v>7583</v>
      </c>
      <c r="HDG1" s="1" t="s">
        <v>7584</v>
      </c>
      <c r="HDH1" s="1" t="s">
        <v>7585</v>
      </c>
      <c r="HDI1" s="1" t="s">
        <v>7586</v>
      </c>
      <c r="HDJ1" s="1" t="s">
        <v>7587</v>
      </c>
      <c r="HDK1" s="1" t="s">
        <v>7588</v>
      </c>
      <c r="HDL1" s="1" t="s">
        <v>7589</v>
      </c>
      <c r="HDM1" s="1" t="s">
        <v>7590</v>
      </c>
      <c r="HDN1" s="1" t="s">
        <v>7591</v>
      </c>
      <c r="HDO1" s="1" t="s">
        <v>7592</v>
      </c>
      <c r="HDP1" s="1" t="s">
        <v>7593</v>
      </c>
      <c r="HDQ1" s="1" t="s">
        <v>7594</v>
      </c>
      <c r="HDR1" s="1" t="s">
        <v>7595</v>
      </c>
      <c r="HDS1" s="1" t="s">
        <v>7596</v>
      </c>
      <c r="HDT1" s="1" t="s">
        <v>7597</v>
      </c>
      <c r="HDU1" s="1" t="s">
        <v>7598</v>
      </c>
      <c r="HDV1" s="1" t="s">
        <v>7599</v>
      </c>
      <c r="HDW1" s="1" t="s">
        <v>7600</v>
      </c>
      <c r="HDX1" s="1" t="s">
        <v>7601</v>
      </c>
      <c r="HDY1" s="1" t="s">
        <v>7602</v>
      </c>
      <c r="HDZ1" s="1" t="s">
        <v>7603</v>
      </c>
      <c r="HEA1" s="1" t="s">
        <v>7604</v>
      </c>
      <c r="HEB1" s="1" t="s">
        <v>7605</v>
      </c>
      <c r="HEC1" s="1" t="s">
        <v>7606</v>
      </c>
      <c r="HED1" s="1" t="s">
        <v>7607</v>
      </c>
      <c r="HEE1" s="1" t="s">
        <v>7608</v>
      </c>
      <c r="HEF1" s="1" t="s">
        <v>7609</v>
      </c>
      <c r="HEG1" s="1" t="s">
        <v>7610</v>
      </c>
      <c r="HEH1" s="1" t="s">
        <v>7611</v>
      </c>
      <c r="HEI1" s="1" t="s">
        <v>7612</v>
      </c>
      <c r="HEJ1" s="1" t="s">
        <v>7613</v>
      </c>
      <c r="HEK1" s="1" t="s">
        <v>7614</v>
      </c>
      <c r="HEL1" s="1" t="s">
        <v>7615</v>
      </c>
      <c r="HEM1" s="1" t="s">
        <v>7616</v>
      </c>
      <c r="HEN1" s="1" t="s">
        <v>7617</v>
      </c>
      <c r="HEO1" s="1" t="s">
        <v>7618</v>
      </c>
      <c r="HEP1" s="1" t="s">
        <v>7619</v>
      </c>
      <c r="HEQ1" s="1" t="s">
        <v>7620</v>
      </c>
      <c r="HER1" s="1" t="s">
        <v>7621</v>
      </c>
      <c r="HES1" s="1" t="s">
        <v>7622</v>
      </c>
      <c r="HET1" s="1" t="s">
        <v>7623</v>
      </c>
      <c r="HEU1" s="1" t="s">
        <v>7624</v>
      </c>
      <c r="HEV1" s="1" t="s">
        <v>7625</v>
      </c>
      <c r="HEW1" s="1" t="s">
        <v>7626</v>
      </c>
      <c r="HEX1" s="1" t="s">
        <v>7627</v>
      </c>
      <c r="HEY1" s="1" t="s">
        <v>7628</v>
      </c>
      <c r="HEZ1" s="1" t="s">
        <v>7629</v>
      </c>
      <c r="HFA1" s="1" t="s">
        <v>7630</v>
      </c>
      <c r="HFB1" s="1" t="s">
        <v>7631</v>
      </c>
      <c r="HFC1" s="1" t="s">
        <v>7632</v>
      </c>
      <c r="HFD1" s="1" t="s">
        <v>7633</v>
      </c>
      <c r="HFE1" s="1" t="s">
        <v>7634</v>
      </c>
      <c r="HFF1" s="1" t="s">
        <v>7635</v>
      </c>
      <c r="HFG1" s="1" t="s">
        <v>7636</v>
      </c>
      <c r="HFH1" s="1" t="s">
        <v>7637</v>
      </c>
      <c r="HFI1" s="1" t="s">
        <v>7638</v>
      </c>
      <c r="HFJ1" s="1" t="s">
        <v>7639</v>
      </c>
      <c r="HFK1" s="1" t="s">
        <v>7640</v>
      </c>
      <c r="HFL1" s="1" t="s">
        <v>7641</v>
      </c>
      <c r="HFM1" s="1" t="s">
        <v>7642</v>
      </c>
      <c r="HFN1" s="1" t="s">
        <v>7643</v>
      </c>
      <c r="HFO1" s="1" t="s">
        <v>7644</v>
      </c>
      <c r="HFP1" s="1" t="s">
        <v>7645</v>
      </c>
      <c r="HFQ1" s="1" t="s">
        <v>7646</v>
      </c>
      <c r="HFR1" s="1" t="s">
        <v>7647</v>
      </c>
      <c r="HFS1" s="1" t="s">
        <v>7648</v>
      </c>
      <c r="HFT1" s="1" t="s">
        <v>7649</v>
      </c>
      <c r="HFU1" s="1" t="s">
        <v>7650</v>
      </c>
      <c r="HFV1" s="1" t="s">
        <v>7651</v>
      </c>
      <c r="HFW1" s="1" t="s">
        <v>7652</v>
      </c>
      <c r="HFX1" s="1" t="s">
        <v>7653</v>
      </c>
      <c r="HFY1" s="1" t="s">
        <v>7654</v>
      </c>
      <c r="HFZ1" s="1" t="s">
        <v>7655</v>
      </c>
      <c r="HGA1" s="1" t="s">
        <v>7656</v>
      </c>
      <c r="HGB1" s="1" t="s">
        <v>7657</v>
      </c>
      <c r="HGC1" s="1" t="s">
        <v>7658</v>
      </c>
      <c r="HGD1" s="1" t="s">
        <v>7659</v>
      </c>
      <c r="HGE1" s="1" t="s">
        <v>7660</v>
      </c>
      <c r="HGF1" s="1" t="s">
        <v>7661</v>
      </c>
      <c r="HGG1" s="1" t="s">
        <v>7662</v>
      </c>
      <c r="HGH1" s="1" t="s">
        <v>7663</v>
      </c>
      <c r="HGI1" s="1" t="s">
        <v>7664</v>
      </c>
      <c r="HGJ1" s="1" t="s">
        <v>7665</v>
      </c>
      <c r="HGK1" s="1" t="s">
        <v>7666</v>
      </c>
      <c r="HGL1" s="1" t="s">
        <v>7667</v>
      </c>
      <c r="HGM1" s="1" t="s">
        <v>7668</v>
      </c>
      <c r="HGN1" s="1" t="s">
        <v>7669</v>
      </c>
      <c r="HGO1" s="1" t="s">
        <v>7670</v>
      </c>
      <c r="HGP1" s="1" t="s">
        <v>7671</v>
      </c>
      <c r="HGQ1" s="1" t="s">
        <v>7672</v>
      </c>
      <c r="HGR1" s="1" t="s">
        <v>7673</v>
      </c>
      <c r="HGS1" s="1" t="s">
        <v>7674</v>
      </c>
      <c r="HGT1" s="1" t="s">
        <v>7675</v>
      </c>
      <c r="HGU1" s="1" t="s">
        <v>7676</v>
      </c>
      <c r="HGV1" s="1" t="s">
        <v>7677</v>
      </c>
      <c r="HGW1" s="1" t="s">
        <v>7678</v>
      </c>
      <c r="HGX1" s="1" t="s">
        <v>7679</v>
      </c>
      <c r="HGY1" s="1" t="s">
        <v>7680</v>
      </c>
      <c r="HGZ1" s="1" t="s">
        <v>7681</v>
      </c>
      <c r="HHA1" s="1" t="s">
        <v>7682</v>
      </c>
      <c r="HHB1" s="1" t="s">
        <v>7683</v>
      </c>
      <c r="HHC1" s="1" t="s">
        <v>7684</v>
      </c>
      <c r="HHD1" s="1" t="s">
        <v>7685</v>
      </c>
      <c r="HHE1" s="1" t="s">
        <v>7686</v>
      </c>
      <c r="HHF1" s="1" t="s">
        <v>7687</v>
      </c>
      <c r="HHG1" s="1" t="s">
        <v>7688</v>
      </c>
      <c r="HHH1" s="1" t="s">
        <v>7689</v>
      </c>
      <c r="HHI1" s="1" t="s">
        <v>7690</v>
      </c>
      <c r="HHJ1" s="1" t="s">
        <v>7691</v>
      </c>
      <c r="HHK1" s="1" t="s">
        <v>7692</v>
      </c>
      <c r="HHL1" s="1" t="s">
        <v>7693</v>
      </c>
      <c r="HHM1" s="1" t="s">
        <v>7694</v>
      </c>
      <c r="HHN1" s="1" t="s">
        <v>7695</v>
      </c>
      <c r="HHO1" s="1" t="s">
        <v>7696</v>
      </c>
      <c r="HHP1" s="1" t="s">
        <v>7697</v>
      </c>
      <c r="HHQ1" s="1" t="s">
        <v>7698</v>
      </c>
      <c r="HHR1" s="1" t="s">
        <v>7699</v>
      </c>
      <c r="HHS1" s="1" t="s">
        <v>7700</v>
      </c>
      <c r="HHT1" s="1" t="s">
        <v>7701</v>
      </c>
      <c r="HHU1" s="1" t="s">
        <v>7702</v>
      </c>
      <c r="HHV1" s="1" t="s">
        <v>7703</v>
      </c>
      <c r="HHW1" s="1" t="s">
        <v>7704</v>
      </c>
      <c r="HHX1" s="1" t="s">
        <v>7705</v>
      </c>
      <c r="HHY1" s="1" t="s">
        <v>7706</v>
      </c>
      <c r="HHZ1" s="1" t="s">
        <v>7707</v>
      </c>
      <c r="HIA1" s="1" t="s">
        <v>7708</v>
      </c>
      <c r="HIB1" s="1" t="s">
        <v>7709</v>
      </c>
      <c r="HIC1" s="1" t="s">
        <v>7710</v>
      </c>
      <c r="HID1" s="1" t="s">
        <v>7711</v>
      </c>
      <c r="HIE1" s="1" t="s">
        <v>7712</v>
      </c>
      <c r="HIF1" s="1" t="s">
        <v>7713</v>
      </c>
      <c r="HIG1" s="1" t="s">
        <v>7714</v>
      </c>
      <c r="HIH1" s="1" t="s">
        <v>7715</v>
      </c>
      <c r="HII1" s="1" t="s">
        <v>7716</v>
      </c>
      <c r="HIJ1" s="1" t="s">
        <v>7717</v>
      </c>
      <c r="HIK1" s="1" t="s">
        <v>7718</v>
      </c>
      <c r="HIL1" s="1" t="s">
        <v>7719</v>
      </c>
      <c r="HIM1" s="1" t="s">
        <v>7720</v>
      </c>
      <c r="HIN1" s="1" t="s">
        <v>7721</v>
      </c>
      <c r="HIO1" s="1" t="s">
        <v>7722</v>
      </c>
      <c r="HIP1" s="1" t="s">
        <v>7723</v>
      </c>
      <c r="HIQ1" s="1" t="s">
        <v>7724</v>
      </c>
      <c r="HIR1" s="1" t="s">
        <v>7725</v>
      </c>
      <c r="HIS1" s="1" t="s">
        <v>7726</v>
      </c>
      <c r="HIT1" s="1" t="s">
        <v>7727</v>
      </c>
      <c r="HIU1" s="1" t="s">
        <v>7728</v>
      </c>
      <c r="HIV1" s="1" t="s">
        <v>7729</v>
      </c>
      <c r="HIW1" s="1" t="s">
        <v>7730</v>
      </c>
      <c r="HIX1" s="1" t="s">
        <v>7731</v>
      </c>
      <c r="HIY1" s="1" t="s">
        <v>7732</v>
      </c>
      <c r="HIZ1" s="1" t="s">
        <v>7733</v>
      </c>
      <c r="HJA1" s="1" t="s">
        <v>7734</v>
      </c>
      <c r="HJB1" s="1" t="s">
        <v>7735</v>
      </c>
      <c r="HJC1" s="1" t="s">
        <v>7736</v>
      </c>
      <c r="HJD1" s="1" t="s">
        <v>7737</v>
      </c>
      <c r="HJE1" s="1" t="s">
        <v>7738</v>
      </c>
      <c r="HJF1" s="1" t="s">
        <v>7739</v>
      </c>
      <c r="HJG1" s="1" t="s">
        <v>7740</v>
      </c>
      <c r="HJH1" s="1" t="s">
        <v>7741</v>
      </c>
      <c r="HJI1" s="1" t="s">
        <v>7742</v>
      </c>
      <c r="HJJ1" s="1" t="s">
        <v>7743</v>
      </c>
      <c r="HJK1" s="1" t="s">
        <v>7744</v>
      </c>
      <c r="HJL1" s="1" t="s">
        <v>7745</v>
      </c>
      <c r="HJM1" s="1" t="s">
        <v>7746</v>
      </c>
      <c r="HJN1" s="1" t="s">
        <v>7747</v>
      </c>
      <c r="HJO1" s="1" t="s">
        <v>7748</v>
      </c>
      <c r="HJP1" s="1" t="s">
        <v>7749</v>
      </c>
      <c r="HJQ1" s="1" t="s">
        <v>7750</v>
      </c>
      <c r="HJR1" s="1" t="s">
        <v>7751</v>
      </c>
      <c r="HJS1" s="1" t="s">
        <v>7752</v>
      </c>
      <c r="HJT1" s="1" t="s">
        <v>7753</v>
      </c>
      <c r="HJU1" s="1" t="s">
        <v>7754</v>
      </c>
      <c r="HJV1" s="1" t="s">
        <v>7755</v>
      </c>
      <c r="HJW1" s="1" t="s">
        <v>7756</v>
      </c>
      <c r="HJX1" s="1" t="s">
        <v>7757</v>
      </c>
      <c r="HJY1" s="1" t="s">
        <v>7758</v>
      </c>
      <c r="HJZ1" s="1" t="s">
        <v>7759</v>
      </c>
      <c r="HKA1" s="1" t="s">
        <v>7760</v>
      </c>
      <c r="HKB1" s="1" t="s">
        <v>7761</v>
      </c>
      <c r="HKC1" s="1" t="s">
        <v>7762</v>
      </c>
      <c r="HKD1" s="1" t="s">
        <v>7763</v>
      </c>
      <c r="HKE1" s="1" t="s">
        <v>7764</v>
      </c>
      <c r="HKF1" s="1" t="s">
        <v>7765</v>
      </c>
      <c r="HKG1" s="1" t="s">
        <v>7766</v>
      </c>
      <c r="HKH1" s="1" t="s">
        <v>7767</v>
      </c>
      <c r="HKI1" s="1" t="s">
        <v>7768</v>
      </c>
      <c r="HKJ1" s="1" t="s">
        <v>7769</v>
      </c>
      <c r="HKK1" s="1" t="s">
        <v>7770</v>
      </c>
      <c r="HKL1" s="1" t="s">
        <v>7771</v>
      </c>
      <c r="HKM1" s="1" t="s">
        <v>7772</v>
      </c>
      <c r="HKN1" s="1" t="s">
        <v>7773</v>
      </c>
      <c r="HKO1" s="1" t="s">
        <v>7774</v>
      </c>
      <c r="HKP1" s="1" t="s">
        <v>7775</v>
      </c>
      <c r="HKQ1" s="1" t="s">
        <v>7776</v>
      </c>
      <c r="HKR1" s="1" t="s">
        <v>7777</v>
      </c>
      <c r="HKS1" s="1" t="s">
        <v>7778</v>
      </c>
      <c r="HKT1" s="1" t="s">
        <v>7779</v>
      </c>
      <c r="HKU1" s="1" t="s">
        <v>7780</v>
      </c>
      <c r="HKV1" s="1" t="s">
        <v>7781</v>
      </c>
      <c r="HKW1" s="1" t="s">
        <v>7782</v>
      </c>
      <c r="HKX1" s="1" t="s">
        <v>7783</v>
      </c>
      <c r="HKY1" s="1" t="s">
        <v>7784</v>
      </c>
      <c r="HKZ1" s="1" t="s">
        <v>7785</v>
      </c>
      <c r="HLA1" s="1" t="s">
        <v>7786</v>
      </c>
      <c r="HLB1" s="1" t="s">
        <v>7787</v>
      </c>
      <c r="HLC1" s="1" t="s">
        <v>7788</v>
      </c>
      <c r="HLD1" s="1" t="s">
        <v>7789</v>
      </c>
      <c r="HLE1" s="1" t="s">
        <v>7790</v>
      </c>
      <c r="HLF1" s="1" t="s">
        <v>7791</v>
      </c>
      <c r="HLG1" s="1" t="s">
        <v>7792</v>
      </c>
      <c r="HLH1" s="1" t="s">
        <v>7793</v>
      </c>
      <c r="HLI1" s="1" t="s">
        <v>7794</v>
      </c>
      <c r="HLJ1" s="1" t="s">
        <v>7795</v>
      </c>
      <c r="HLK1" s="1" t="s">
        <v>7796</v>
      </c>
      <c r="HLL1" s="1" t="s">
        <v>7797</v>
      </c>
      <c r="HLM1" s="1" t="s">
        <v>7798</v>
      </c>
      <c r="HLN1" s="1" t="s">
        <v>7799</v>
      </c>
      <c r="HLO1" s="1" t="s">
        <v>7800</v>
      </c>
      <c r="HLP1" s="1" t="s">
        <v>7801</v>
      </c>
      <c r="HLQ1" s="1" t="s">
        <v>7802</v>
      </c>
      <c r="HLR1" s="1" t="s">
        <v>7803</v>
      </c>
      <c r="HLS1" s="1" t="s">
        <v>7804</v>
      </c>
      <c r="HLT1" s="1" t="s">
        <v>7805</v>
      </c>
      <c r="HLU1" s="1" t="s">
        <v>7806</v>
      </c>
      <c r="HLV1" s="1" t="s">
        <v>7807</v>
      </c>
      <c r="HLW1" s="1" t="s">
        <v>7808</v>
      </c>
      <c r="HLX1" s="1" t="s">
        <v>7809</v>
      </c>
      <c r="HLY1" s="1" t="s">
        <v>7810</v>
      </c>
      <c r="HLZ1" s="1" t="s">
        <v>7811</v>
      </c>
      <c r="HMA1" s="1" t="s">
        <v>7812</v>
      </c>
      <c r="HMB1" s="1" t="s">
        <v>7813</v>
      </c>
      <c r="HMC1" s="1" t="s">
        <v>7814</v>
      </c>
      <c r="HMD1" s="1" t="s">
        <v>7815</v>
      </c>
      <c r="HME1" s="1" t="s">
        <v>7816</v>
      </c>
      <c r="HMF1" s="1" t="s">
        <v>7817</v>
      </c>
      <c r="HMG1" s="1" t="s">
        <v>7818</v>
      </c>
      <c r="HMH1" s="1" t="s">
        <v>7819</v>
      </c>
      <c r="HMI1" s="1" t="s">
        <v>7820</v>
      </c>
      <c r="HMJ1" s="1" t="s">
        <v>7821</v>
      </c>
      <c r="HMK1" s="1" t="s">
        <v>7822</v>
      </c>
      <c r="HML1" s="1" t="s">
        <v>7823</v>
      </c>
      <c r="HMM1" s="1" t="s">
        <v>7824</v>
      </c>
      <c r="HMN1" s="1" t="s">
        <v>7825</v>
      </c>
      <c r="HMO1" s="1" t="s">
        <v>7826</v>
      </c>
      <c r="HMP1" s="1" t="s">
        <v>7827</v>
      </c>
      <c r="HMQ1" s="1" t="s">
        <v>7828</v>
      </c>
      <c r="HMR1" s="1" t="s">
        <v>7829</v>
      </c>
      <c r="HMS1" s="1" t="s">
        <v>7830</v>
      </c>
      <c r="HMT1" s="1" t="s">
        <v>7831</v>
      </c>
      <c r="HMU1" s="1" t="s">
        <v>7832</v>
      </c>
      <c r="HMV1" s="1" t="s">
        <v>7833</v>
      </c>
      <c r="HMW1" s="1" t="s">
        <v>7834</v>
      </c>
      <c r="HMX1" s="1" t="s">
        <v>7835</v>
      </c>
      <c r="HMY1" s="1" t="s">
        <v>7836</v>
      </c>
      <c r="HMZ1" s="1" t="s">
        <v>7837</v>
      </c>
      <c r="HNA1" s="1" t="s">
        <v>7838</v>
      </c>
      <c r="HNB1" s="1" t="s">
        <v>7839</v>
      </c>
      <c r="HNC1" s="1" t="s">
        <v>7840</v>
      </c>
      <c r="HND1" s="1" t="s">
        <v>7841</v>
      </c>
      <c r="HNE1" s="1" t="s">
        <v>7842</v>
      </c>
      <c r="HNF1" s="1" t="s">
        <v>7843</v>
      </c>
      <c r="HNG1" s="1" t="s">
        <v>7844</v>
      </c>
      <c r="HNH1" s="1" t="s">
        <v>7845</v>
      </c>
      <c r="HNI1" s="1" t="s">
        <v>7846</v>
      </c>
      <c r="HNJ1" s="1" t="s">
        <v>7847</v>
      </c>
      <c r="HNK1" s="1" t="s">
        <v>7848</v>
      </c>
      <c r="HNL1" s="1" t="s">
        <v>7849</v>
      </c>
      <c r="HNM1" s="1" t="s">
        <v>7850</v>
      </c>
      <c r="HNN1" s="1" t="s">
        <v>7851</v>
      </c>
      <c r="HNO1" s="1" t="s">
        <v>7852</v>
      </c>
      <c r="HNP1" s="1" t="s">
        <v>7853</v>
      </c>
      <c r="HNQ1" s="1" t="s">
        <v>7854</v>
      </c>
      <c r="HNR1" s="1" t="s">
        <v>7855</v>
      </c>
      <c r="HNS1" s="1" t="s">
        <v>7856</v>
      </c>
      <c r="HNT1" s="1" t="s">
        <v>7857</v>
      </c>
      <c r="HNU1" s="1" t="s">
        <v>7858</v>
      </c>
      <c r="HNV1" s="1" t="s">
        <v>7859</v>
      </c>
      <c r="HNW1" s="1" t="s">
        <v>7860</v>
      </c>
      <c r="HNX1" s="1" t="s">
        <v>7861</v>
      </c>
      <c r="HNY1" s="1" t="s">
        <v>7862</v>
      </c>
      <c r="HNZ1" s="1" t="s">
        <v>7863</v>
      </c>
      <c r="HOA1" s="1" t="s">
        <v>7864</v>
      </c>
      <c r="HOB1" s="1" t="s">
        <v>7865</v>
      </c>
      <c r="HOC1" s="1" t="s">
        <v>7866</v>
      </c>
      <c r="HOD1" s="1" t="s">
        <v>7867</v>
      </c>
      <c r="HOE1" s="1" t="s">
        <v>7868</v>
      </c>
      <c r="HOF1" s="1" t="s">
        <v>7869</v>
      </c>
      <c r="HOG1" s="1" t="s">
        <v>7870</v>
      </c>
      <c r="HOH1" s="1" t="s">
        <v>7871</v>
      </c>
      <c r="HOI1" s="1" t="s">
        <v>7872</v>
      </c>
      <c r="HOJ1" s="1" t="s">
        <v>7873</v>
      </c>
      <c r="HOK1" s="1" t="s">
        <v>7874</v>
      </c>
      <c r="HOL1" s="1" t="s">
        <v>7875</v>
      </c>
      <c r="HOM1" s="1" t="s">
        <v>7876</v>
      </c>
      <c r="HON1" s="1" t="s">
        <v>7877</v>
      </c>
      <c r="HOO1" s="1" t="s">
        <v>7878</v>
      </c>
      <c r="HOP1" s="1" t="s">
        <v>7879</v>
      </c>
      <c r="HOQ1" s="1" t="s">
        <v>7880</v>
      </c>
      <c r="HOR1" s="1" t="s">
        <v>7881</v>
      </c>
      <c r="HOS1" s="1" t="s">
        <v>7882</v>
      </c>
      <c r="HOT1" s="1" t="s">
        <v>7883</v>
      </c>
      <c r="HOU1" s="1" t="s">
        <v>7884</v>
      </c>
      <c r="HOV1" s="1" t="s">
        <v>7885</v>
      </c>
      <c r="HOW1" s="1" t="s">
        <v>7886</v>
      </c>
      <c r="HOX1" s="1" t="s">
        <v>7887</v>
      </c>
      <c r="HOY1" s="1" t="s">
        <v>7888</v>
      </c>
      <c r="HOZ1" s="1" t="s">
        <v>7889</v>
      </c>
      <c r="HPA1" s="1" t="s">
        <v>7890</v>
      </c>
      <c r="HPB1" s="1" t="s">
        <v>7891</v>
      </c>
      <c r="HPC1" s="1" t="s">
        <v>7892</v>
      </c>
      <c r="HPD1" s="1" t="s">
        <v>7893</v>
      </c>
      <c r="HPE1" s="1" t="s">
        <v>7894</v>
      </c>
      <c r="HPF1" s="1" t="s">
        <v>7895</v>
      </c>
      <c r="HPG1" s="1" t="s">
        <v>7896</v>
      </c>
      <c r="HPH1" s="1" t="s">
        <v>7897</v>
      </c>
      <c r="HPI1" s="1" t="s">
        <v>7898</v>
      </c>
      <c r="HPJ1" s="1" t="s">
        <v>7899</v>
      </c>
      <c r="HPK1" s="1" t="s">
        <v>7900</v>
      </c>
      <c r="HPL1" s="1" t="s">
        <v>7901</v>
      </c>
      <c r="HPM1" s="1" t="s">
        <v>7902</v>
      </c>
      <c r="HPN1" s="1" t="s">
        <v>7903</v>
      </c>
      <c r="HPO1" s="1" t="s">
        <v>7904</v>
      </c>
      <c r="HPP1" s="1" t="s">
        <v>7905</v>
      </c>
      <c r="HPQ1" s="1" t="s">
        <v>7906</v>
      </c>
      <c r="HPR1" s="1" t="s">
        <v>7907</v>
      </c>
      <c r="HPS1" s="1" t="s">
        <v>7908</v>
      </c>
      <c r="HPT1" s="1" t="s">
        <v>7909</v>
      </c>
      <c r="HPU1" s="1" t="s">
        <v>7910</v>
      </c>
      <c r="HPV1" s="1" t="s">
        <v>7911</v>
      </c>
      <c r="HPW1" s="1" t="s">
        <v>7912</v>
      </c>
      <c r="HPX1" s="1" t="s">
        <v>7913</v>
      </c>
      <c r="HPY1" s="1" t="s">
        <v>7914</v>
      </c>
      <c r="HPZ1" s="1" t="s">
        <v>7915</v>
      </c>
      <c r="HQA1" s="1" t="s">
        <v>7916</v>
      </c>
      <c r="HQB1" s="1" t="s">
        <v>7917</v>
      </c>
      <c r="HQC1" s="1" t="s">
        <v>7918</v>
      </c>
      <c r="HQD1" s="1" t="s">
        <v>7919</v>
      </c>
      <c r="HQE1" s="1" t="s">
        <v>7920</v>
      </c>
      <c r="HQF1" s="1" t="s">
        <v>7921</v>
      </c>
      <c r="HQG1" s="1" t="s">
        <v>7922</v>
      </c>
      <c r="HQH1" s="1" t="s">
        <v>7923</v>
      </c>
      <c r="HQI1" s="1" t="s">
        <v>7924</v>
      </c>
      <c r="HQJ1" s="1" t="s">
        <v>7925</v>
      </c>
      <c r="HQK1" s="1" t="s">
        <v>7926</v>
      </c>
      <c r="HQL1" s="1" t="s">
        <v>7927</v>
      </c>
      <c r="HQM1" s="1" t="s">
        <v>7928</v>
      </c>
      <c r="HQN1" s="1" t="s">
        <v>7929</v>
      </c>
      <c r="HQO1" s="1" t="s">
        <v>7930</v>
      </c>
      <c r="HQP1" s="1" t="s">
        <v>7931</v>
      </c>
      <c r="HQQ1" s="1" t="s">
        <v>7932</v>
      </c>
      <c r="HQR1" s="1" t="s">
        <v>7933</v>
      </c>
      <c r="HQS1" s="1" t="s">
        <v>7934</v>
      </c>
      <c r="HQT1" s="1" t="s">
        <v>7935</v>
      </c>
      <c r="HQU1" s="1" t="s">
        <v>7936</v>
      </c>
      <c r="HQV1" s="1" t="s">
        <v>7937</v>
      </c>
      <c r="HQW1" s="1" t="s">
        <v>7938</v>
      </c>
      <c r="HQX1" s="1" t="s">
        <v>7939</v>
      </c>
      <c r="HQY1" s="1" t="s">
        <v>7940</v>
      </c>
      <c r="HQZ1" s="1" t="s">
        <v>7941</v>
      </c>
      <c r="HRA1" s="1" t="s">
        <v>7942</v>
      </c>
      <c r="HRB1" s="1" t="s">
        <v>7943</v>
      </c>
      <c r="HRC1" s="1" t="s">
        <v>7944</v>
      </c>
      <c r="HRD1" s="1" t="s">
        <v>7945</v>
      </c>
      <c r="HRE1" s="1" t="s">
        <v>7946</v>
      </c>
      <c r="HRF1" s="1" t="s">
        <v>7947</v>
      </c>
      <c r="HRG1" s="1" t="s">
        <v>7948</v>
      </c>
      <c r="HRH1" s="1" t="s">
        <v>7949</v>
      </c>
      <c r="HRI1" s="1" t="s">
        <v>7950</v>
      </c>
      <c r="HRJ1" s="1" t="s">
        <v>7951</v>
      </c>
      <c r="HRK1" s="1" t="s">
        <v>7952</v>
      </c>
      <c r="HRL1" s="1" t="s">
        <v>7953</v>
      </c>
      <c r="HRM1" s="1" t="s">
        <v>7954</v>
      </c>
      <c r="HRN1" s="1" t="s">
        <v>7955</v>
      </c>
      <c r="HRO1" s="1" t="s">
        <v>7956</v>
      </c>
      <c r="HRP1" s="1" t="s">
        <v>7957</v>
      </c>
      <c r="HRQ1" s="1" t="s">
        <v>7958</v>
      </c>
      <c r="HRR1" s="1" t="s">
        <v>7959</v>
      </c>
      <c r="HRS1" s="1" t="s">
        <v>7960</v>
      </c>
      <c r="HRT1" s="1" t="s">
        <v>7961</v>
      </c>
      <c r="HRU1" s="1" t="s">
        <v>7962</v>
      </c>
      <c r="HRV1" s="1" t="s">
        <v>7963</v>
      </c>
      <c r="HRW1" s="1" t="s">
        <v>7964</v>
      </c>
      <c r="HRX1" s="1" t="s">
        <v>7965</v>
      </c>
      <c r="HRY1" s="1" t="s">
        <v>7966</v>
      </c>
      <c r="HRZ1" s="1" t="s">
        <v>7967</v>
      </c>
      <c r="HSA1" s="1" t="s">
        <v>7968</v>
      </c>
      <c r="HSB1" s="1" t="s">
        <v>7969</v>
      </c>
      <c r="HSC1" s="1" t="s">
        <v>7970</v>
      </c>
      <c r="HSD1" s="1" t="s">
        <v>7971</v>
      </c>
      <c r="HSE1" s="1" t="s">
        <v>7972</v>
      </c>
      <c r="HSF1" s="1" t="s">
        <v>7973</v>
      </c>
      <c r="HSG1" s="1" t="s">
        <v>7974</v>
      </c>
      <c r="HSH1" s="1" t="s">
        <v>7975</v>
      </c>
      <c r="HSI1" s="1" t="s">
        <v>7976</v>
      </c>
      <c r="HSJ1" s="1" t="s">
        <v>7977</v>
      </c>
      <c r="HSK1" s="1" t="s">
        <v>7978</v>
      </c>
      <c r="HSL1" s="1" t="s">
        <v>7979</v>
      </c>
      <c r="HSM1" s="1" t="s">
        <v>7980</v>
      </c>
      <c r="HSN1" s="1" t="s">
        <v>7981</v>
      </c>
      <c r="HSO1" s="1" t="s">
        <v>7982</v>
      </c>
      <c r="HSP1" s="1" t="s">
        <v>7983</v>
      </c>
      <c r="HSQ1" s="1" t="s">
        <v>7984</v>
      </c>
      <c r="HSR1" s="1" t="s">
        <v>7985</v>
      </c>
      <c r="HSS1" s="1" t="s">
        <v>7986</v>
      </c>
      <c r="HST1" s="1" t="s">
        <v>7987</v>
      </c>
      <c r="HSU1" s="1" t="s">
        <v>7988</v>
      </c>
      <c r="HSV1" s="1" t="s">
        <v>7989</v>
      </c>
      <c r="HSW1" s="1" t="s">
        <v>7990</v>
      </c>
      <c r="HSX1" s="1" t="s">
        <v>7991</v>
      </c>
      <c r="HSY1" s="1" t="s">
        <v>7992</v>
      </c>
      <c r="HSZ1" s="1" t="s">
        <v>7993</v>
      </c>
      <c r="HTA1" s="1" t="s">
        <v>7994</v>
      </c>
      <c r="HTB1" s="1" t="s">
        <v>7995</v>
      </c>
      <c r="HTC1" s="1" t="s">
        <v>7996</v>
      </c>
      <c r="HTD1" s="1" t="s">
        <v>7997</v>
      </c>
      <c r="HTE1" s="1" t="s">
        <v>7998</v>
      </c>
      <c r="HTF1" s="1" t="s">
        <v>7999</v>
      </c>
      <c r="HTG1" s="1" t="s">
        <v>8000</v>
      </c>
      <c r="HTH1" s="1" t="s">
        <v>8001</v>
      </c>
      <c r="HTI1" s="1" t="s">
        <v>8002</v>
      </c>
      <c r="HTJ1" s="1" t="s">
        <v>8003</v>
      </c>
      <c r="HTK1" s="1" t="s">
        <v>8004</v>
      </c>
      <c r="HTL1" s="1" t="s">
        <v>8005</v>
      </c>
      <c r="HTM1" s="1" t="s">
        <v>8006</v>
      </c>
      <c r="HTN1" s="1" t="s">
        <v>8007</v>
      </c>
      <c r="HTO1" s="1" t="s">
        <v>8008</v>
      </c>
      <c r="HTP1" s="1" t="s">
        <v>8009</v>
      </c>
      <c r="HTQ1" s="1" t="s">
        <v>8010</v>
      </c>
      <c r="HTR1" s="1" t="s">
        <v>8011</v>
      </c>
      <c r="HTS1" s="1" t="s">
        <v>8012</v>
      </c>
      <c r="HTT1" s="1" t="s">
        <v>8013</v>
      </c>
      <c r="HTU1" s="1" t="s">
        <v>8014</v>
      </c>
      <c r="HTV1" s="1" t="s">
        <v>8015</v>
      </c>
      <c r="HTW1" s="1" t="s">
        <v>8016</v>
      </c>
      <c r="HTX1" s="1" t="s">
        <v>8017</v>
      </c>
      <c r="HTY1" s="1" t="s">
        <v>8018</v>
      </c>
      <c r="HTZ1" s="1" t="s">
        <v>8019</v>
      </c>
      <c r="HUA1" s="1" t="s">
        <v>8020</v>
      </c>
      <c r="HUB1" s="1" t="s">
        <v>8021</v>
      </c>
      <c r="HUC1" s="1" t="s">
        <v>8022</v>
      </c>
      <c r="HUD1" s="1" t="s">
        <v>8023</v>
      </c>
      <c r="HUE1" s="1" t="s">
        <v>8024</v>
      </c>
      <c r="HUF1" s="1" t="s">
        <v>8025</v>
      </c>
      <c r="HUG1" s="1" t="s">
        <v>8026</v>
      </c>
      <c r="HUH1" s="1" t="s">
        <v>8027</v>
      </c>
      <c r="HUI1" s="1" t="s">
        <v>8028</v>
      </c>
      <c r="HUJ1" s="1" t="s">
        <v>8029</v>
      </c>
      <c r="HUK1" s="1" t="s">
        <v>8030</v>
      </c>
      <c r="HUL1" s="1" t="s">
        <v>8031</v>
      </c>
      <c r="HUM1" s="1" t="s">
        <v>8032</v>
      </c>
      <c r="HUN1" s="1" t="s">
        <v>8033</v>
      </c>
      <c r="HUO1" s="1" t="s">
        <v>8034</v>
      </c>
      <c r="HUP1" s="1" t="s">
        <v>8035</v>
      </c>
      <c r="HUQ1" s="1" t="s">
        <v>8036</v>
      </c>
      <c r="HUR1" s="1" t="s">
        <v>8037</v>
      </c>
      <c r="HUS1" s="1" t="s">
        <v>8038</v>
      </c>
      <c r="HUT1" s="1" t="s">
        <v>8039</v>
      </c>
      <c r="HUU1" s="1" t="s">
        <v>8040</v>
      </c>
      <c r="HUV1" s="1" t="s">
        <v>8041</v>
      </c>
      <c r="HUW1" s="1" t="s">
        <v>8042</v>
      </c>
      <c r="HUX1" s="1" t="s">
        <v>8043</v>
      </c>
      <c r="HUY1" s="1" t="s">
        <v>8044</v>
      </c>
      <c r="HUZ1" s="1" t="s">
        <v>8045</v>
      </c>
      <c r="HVA1" s="1" t="s">
        <v>8046</v>
      </c>
      <c r="HVB1" s="1" t="s">
        <v>8047</v>
      </c>
      <c r="HVC1" s="1" t="s">
        <v>8048</v>
      </c>
      <c r="HVD1" s="1" t="s">
        <v>8049</v>
      </c>
      <c r="HVE1" s="1" t="s">
        <v>8050</v>
      </c>
      <c r="HVF1" s="1" t="s">
        <v>8051</v>
      </c>
      <c r="HVG1" s="1" t="s">
        <v>8052</v>
      </c>
      <c r="HVH1" s="1" t="s">
        <v>8053</v>
      </c>
      <c r="HVI1" s="1" t="s">
        <v>8054</v>
      </c>
      <c r="HVJ1" s="1" t="s">
        <v>8055</v>
      </c>
      <c r="HVK1" s="1" t="s">
        <v>8056</v>
      </c>
      <c r="HVL1" s="1" t="s">
        <v>8057</v>
      </c>
      <c r="HVM1" s="1" t="s">
        <v>8058</v>
      </c>
      <c r="HVN1" s="1" t="s">
        <v>8059</v>
      </c>
      <c r="HVO1" s="1" t="s">
        <v>8060</v>
      </c>
      <c r="HVP1" s="1" t="s">
        <v>8061</v>
      </c>
      <c r="HVQ1" s="1" t="s">
        <v>8062</v>
      </c>
      <c r="HVR1" s="1" t="s">
        <v>8063</v>
      </c>
      <c r="HVS1" s="1" t="s">
        <v>8064</v>
      </c>
      <c r="HVT1" s="1" t="s">
        <v>8065</v>
      </c>
      <c r="HVU1" s="1" t="s">
        <v>8066</v>
      </c>
      <c r="HVV1" s="1" t="s">
        <v>8067</v>
      </c>
      <c r="HVW1" s="1" t="s">
        <v>8068</v>
      </c>
      <c r="HVX1" s="1" t="s">
        <v>8069</v>
      </c>
      <c r="HVY1" s="1" t="s">
        <v>8070</v>
      </c>
      <c r="HVZ1" s="1" t="s">
        <v>8071</v>
      </c>
      <c r="HWA1" s="1" t="s">
        <v>8072</v>
      </c>
      <c r="HWB1" s="1" t="s">
        <v>8073</v>
      </c>
      <c r="HWC1" s="1" t="s">
        <v>8074</v>
      </c>
      <c r="HWD1" s="1" t="s">
        <v>8075</v>
      </c>
      <c r="HWE1" s="1" t="s">
        <v>8076</v>
      </c>
      <c r="HWF1" s="1" t="s">
        <v>8077</v>
      </c>
      <c r="HWG1" s="1" t="s">
        <v>8078</v>
      </c>
      <c r="HWH1" s="1" t="s">
        <v>8079</v>
      </c>
      <c r="HWI1" s="1" t="s">
        <v>8080</v>
      </c>
      <c r="HWJ1" s="1" t="s">
        <v>8081</v>
      </c>
      <c r="HWK1" s="1" t="s">
        <v>8082</v>
      </c>
      <c r="HWL1" s="1" t="s">
        <v>8083</v>
      </c>
      <c r="HWM1" s="1" t="s">
        <v>8084</v>
      </c>
      <c r="HWN1" s="1" t="s">
        <v>8085</v>
      </c>
      <c r="HWO1" s="1" t="s">
        <v>8086</v>
      </c>
      <c r="HWP1" s="1" t="s">
        <v>8087</v>
      </c>
      <c r="HWQ1" s="1" t="s">
        <v>8088</v>
      </c>
      <c r="HWR1" s="1" t="s">
        <v>8089</v>
      </c>
      <c r="HWS1" s="1" t="s">
        <v>8090</v>
      </c>
      <c r="HWT1" s="1" t="s">
        <v>8091</v>
      </c>
      <c r="HWU1" s="1" t="s">
        <v>8092</v>
      </c>
      <c r="HWV1" s="1" t="s">
        <v>8093</v>
      </c>
      <c r="HWW1" s="1" t="s">
        <v>8094</v>
      </c>
      <c r="HWX1" s="1" t="s">
        <v>8095</v>
      </c>
      <c r="HWY1" s="1" t="s">
        <v>8096</v>
      </c>
      <c r="HWZ1" s="1" t="s">
        <v>8097</v>
      </c>
      <c r="HXA1" s="1" t="s">
        <v>8098</v>
      </c>
      <c r="HXB1" s="1" t="s">
        <v>8099</v>
      </c>
      <c r="HXC1" s="1" t="s">
        <v>8100</v>
      </c>
      <c r="HXD1" s="1" t="s">
        <v>8101</v>
      </c>
      <c r="HXE1" s="1" t="s">
        <v>8102</v>
      </c>
      <c r="HXF1" s="1" t="s">
        <v>8103</v>
      </c>
      <c r="HXG1" s="1" t="s">
        <v>8104</v>
      </c>
      <c r="HXH1" s="1" t="s">
        <v>8105</v>
      </c>
      <c r="HXI1" s="1" t="s">
        <v>8106</v>
      </c>
      <c r="HXJ1" s="1" t="s">
        <v>8107</v>
      </c>
      <c r="HXK1" s="1" t="s">
        <v>8108</v>
      </c>
      <c r="HXL1" s="1" t="s">
        <v>8109</v>
      </c>
      <c r="HXM1" s="1" t="s">
        <v>8110</v>
      </c>
      <c r="HXN1" s="1" t="s">
        <v>8111</v>
      </c>
      <c r="HXO1" s="1" t="s">
        <v>8112</v>
      </c>
      <c r="HXP1" s="1" t="s">
        <v>8113</v>
      </c>
      <c r="HXQ1" s="1" t="s">
        <v>8114</v>
      </c>
      <c r="HXR1" s="1" t="s">
        <v>8115</v>
      </c>
      <c r="HXS1" s="1" t="s">
        <v>8116</v>
      </c>
      <c r="HXT1" s="1" t="s">
        <v>8117</v>
      </c>
      <c r="HXU1" s="1" t="s">
        <v>8118</v>
      </c>
      <c r="HXV1" s="1" t="s">
        <v>8119</v>
      </c>
      <c r="HXW1" s="1" t="s">
        <v>8120</v>
      </c>
      <c r="HXX1" s="1" t="s">
        <v>8121</v>
      </c>
      <c r="HXY1" s="1" t="s">
        <v>8122</v>
      </c>
      <c r="HXZ1" s="1" t="s">
        <v>8123</v>
      </c>
      <c r="HYA1" s="1" t="s">
        <v>8124</v>
      </c>
      <c r="HYB1" s="1" t="s">
        <v>8125</v>
      </c>
      <c r="HYC1" s="1" t="s">
        <v>8126</v>
      </c>
      <c r="HYD1" s="1" t="s">
        <v>8127</v>
      </c>
      <c r="HYE1" s="1" t="s">
        <v>8128</v>
      </c>
      <c r="HYF1" s="1" t="s">
        <v>8129</v>
      </c>
      <c r="HYG1" s="1" t="s">
        <v>8130</v>
      </c>
      <c r="HYH1" s="1" t="s">
        <v>8131</v>
      </c>
      <c r="HYI1" s="1" t="s">
        <v>8132</v>
      </c>
      <c r="HYJ1" s="1" t="s">
        <v>8133</v>
      </c>
      <c r="HYK1" s="1" t="s">
        <v>8134</v>
      </c>
      <c r="HYL1" s="1" t="s">
        <v>8135</v>
      </c>
      <c r="HYM1" s="1" t="s">
        <v>8136</v>
      </c>
      <c r="HYN1" s="1" t="s">
        <v>8137</v>
      </c>
      <c r="HYO1" s="1" t="s">
        <v>8138</v>
      </c>
      <c r="HYP1" s="1" t="s">
        <v>8139</v>
      </c>
      <c r="HYQ1" s="1" t="s">
        <v>8140</v>
      </c>
      <c r="HYR1" s="1" t="s">
        <v>8141</v>
      </c>
      <c r="HYS1" s="1" t="s">
        <v>8142</v>
      </c>
      <c r="HYT1" s="1" t="s">
        <v>8143</v>
      </c>
      <c r="HYU1" s="1" t="s">
        <v>8144</v>
      </c>
      <c r="HYV1" s="1" t="s">
        <v>8145</v>
      </c>
      <c r="HYW1" s="1" t="s">
        <v>8146</v>
      </c>
      <c r="HYX1" s="1" t="s">
        <v>8147</v>
      </c>
      <c r="HYY1" s="1" t="s">
        <v>8148</v>
      </c>
      <c r="HYZ1" s="1" t="s">
        <v>8149</v>
      </c>
      <c r="HZA1" s="1" t="s">
        <v>8150</v>
      </c>
      <c r="HZB1" s="1" t="s">
        <v>8151</v>
      </c>
      <c r="HZC1" s="1" t="s">
        <v>8152</v>
      </c>
      <c r="HZD1" s="1" t="s">
        <v>8153</v>
      </c>
      <c r="HZE1" s="1" t="s">
        <v>8154</v>
      </c>
      <c r="HZF1" s="1" t="s">
        <v>8155</v>
      </c>
      <c r="HZG1" s="1" t="s">
        <v>8156</v>
      </c>
      <c r="HZH1" s="1" t="s">
        <v>8157</v>
      </c>
      <c r="HZI1" s="1" t="s">
        <v>8158</v>
      </c>
      <c r="HZJ1" s="1" t="s">
        <v>8159</v>
      </c>
      <c r="HZK1" s="1" t="s">
        <v>8160</v>
      </c>
      <c r="HZL1" s="1" t="s">
        <v>8161</v>
      </c>
      <c r="HZM1" s="1" t="s">
        <v>8162</v>
      </c>
      <c r="HZN1" s="1" t="s">
        <v>8163</v>
      </c>
      <c r="HZO1" s="1" t="s">
        <v>8164</v>
      </c>
      <c r="HZP1" s="1" t="s">
        <v>8165</v>
      </c>
      <c r="HZQ1" s="1" t="s">
        <v>8166</v>
      </c>
      <c r="HZR1" s="1" t="s">
        <v>8167</v>
      </c>
      <c r="HZS1" s="1" t="s">
        <v>8168</v>
      </c>
      <c r="HZT1" s="1" t="s">
        <v>8169</v>
      </c>
      <c r="HZU1" s="1" t="s">
        <v>8170</v>
      </c>
      <c r="HZV1" s="1" t="s">
        <v>8171</v>
      </c>
      <c r="HZW1" s="1" t="s">
        <v>8172</v>
      </c>
      <c r="HZX1" s="1" t="s">
        <v>8173</v>
      </c>
      <c r="HZY1" s="1" t="s">
        <v>8174</v>
      </c>
      <c r="HZZ1" s="1" t="s">
        <v>8175</v>
      </c>
      <c r="IAA1" s="1" t="s">
        <v>8176</v>
      </c>
      <c r="IAB1" s="1" t="s">
        <v>8177</v>
      </c>
      <c r="IAC1" s="1" t="s">
        <v>8178</v>
      </c>
      <c r="IAD1" s="1" t="s">
        <v>8179</v>
      </c>
      <c r="IAE1" s="1" t="s">
        <v>8180</v>
      </c>
      <c r="IAF1" s="1" t="s">
        <v>8181</v>
      </c>
      <c r="IAG1" s="1" t="s">
        <v>8182</v>
      </c>
      <c r="IAH1" s="1" t="s">
        <v>8183</v>
      </c>
      <c r="IAI1" s="1" t="s">
        <v>8184</v>
      </c>
      <c r="IAJ1" s="1" t="s">
        <v>8185</v>
      </c>
      <c r="IAK1" s="1" t="s">
        <v>8186</v>
      </c>
      <c r="IAL1" s="1" t="s">
        <v>8187</v>
      </c>
      <c r="IAM1" s="1" t="s">
        <v>8188</v>
      </c>
      <c r="IAN1" s="1" t="s">
        <v>8189</v>
      </c>
      <c r="IAO1" s="1" t="s">
        <v>8190</v>
      </c>
      <c r="IAP1" s="1" t="s">
        <v>8191</v>
      </c>
      <c r="IAQ1" s="1" t="s">
        <v>8192</v>
      </c>
      <c r="IAR1" s="1" t="s">
        <v>8193</v>
      </c>
      <c r="IAS1" s="1" t="s">
        <v>8194</v>
      </c>
      <c r="IAT1" s="1" t="s">
        <v>8195</v>
      </c>
      <c r="IAU1" s="1" t="s">
        <v>8196</v>
      </c>
      <c r="IAV1" s="1" t="s">
        <v>8197</v>
      </c>
      <c r="IAW1" s="1" t="s">
        <v>8198</v>
      </c>
      <c r="IAX1" s="1" t="s">
        <v>8199</v>
      </c>
      <c r="IAY1" s="1" t="s">
        <v>8200</v>
      </c>
      <c r="IAZ1" s="1" t="s">
        <v>8201</v>
      </c>
      <c r="IBA1" s="1" t="s">
        <v>8202</v>
      </c>
      <c r="IBB1" s="1" t="s">
        <v>8203</v>
      </c>
      <c r="IBC1" s="1" t="s">
        <v>8204</v>
      </c>
      <c r="IBD1" s="1" t="s">
        <v>8205</v>
      </c>
      <c r="IBE1" s="1" t="s">
        <v>8206</v>
      </c>
      <c r="IBF1" s="1" t="s">
        <v>8207</v>
      </c>
      <c r="IBG1" s="1" t="s">
        <v>8208</v>
      </c>
      <c r="IBH1" s="1" t="s">
        <v>8209</v>
      </c>
      <c r="IBI1" s="1" t="s">
        <v>8210</v>
      </c>
      <c r="IBJ1" s="1" t="s">
        <v>8211</v>
      </c>
      <c r="IBK1" s="1" t="s">
        <v>8212</v>
      </c>
      <c r="IBL1" s="1" t="s">
        <v>8213</v>
      </c>
      <c r="IBM1" s="1" t="s">
        <v>8214</v>
      </c>
      <c r="IBN1" s="1" t="s">
        <v>8215</v>
      </c>
      <c r="IBO1" s="1" t="s">
        <v>8216</v>
      </c>
      <c r="IBP1" s="1" t="s">
        <v>8217</v>
      </c>
      <c r="IBQ1" s="1" t="s">
        <v>8218</v>
      </c>
      <c r="IBR1" s="1" t="s">
        <v>8219</v>
      </c>
      <c r="IBS1" s="1" t="s">
        <v>8220</v>
      </c>
      <c r="IBT1" s="1" t="s">
        <v>8221</v>
      </c>
      <c r="IBU1" s="1" t="s">
        <v>8222</v>
      </c>
      <c r="IBV1" s="1" t="s">
        <v>8223</v>
      </c>
      <c r="IBW1" s="1" t="s">
        <v>8224</v>
      </c>
      <c r="IBX1" s="1" t="s">
        <v>8225</v>
      </c>
      <c r="IBY1" s="1" t="s">
        <v>8226</v>
      </c>
      <c r="IBZ1" s="1" t="s">
        <v>8227</v>
      </c>
      <c r="ICA1" s="1" t="s">
        <v>8228</v>
      </c>
      <c r="ICB1" s="1" t="s">
        <v>8229</v>
      </c>
      <c r="ICC1" s="1" t="s">
        <v>8230</v>
      </c>
      <c r="ICD1" s="1" t="s">
        <v>8231</v>
      </c>
      <c r="ICE1" s="1" t="s">
        <v>8232</v>
      </c>
      <c r="ICF1" s="1" t="s">
        <v>8233</v>
      </c>
      <c r="ICG1" s="1" t="s">
        <v>8234</v>
      </c>
      <c r="ICH1" s="1" t="s">
        <v>8235</v>
      </c>
      <c r="ICI1" s="1" t="s">
        <v>8236</v>
      </c>
      <c r="ICJ1" s="1" t="s">
        <v>8237</v>
      </c>
      <c r="ICK1" s="1" t="s">
        <v>8238</v>
      </c>
      <c r="ICL1" s="1" t="s">
        <v>8239</v>
      </c>
      <c r="ICM1" s="1" t="s">
        <v>8240</v>
      </c>
      <c r="ICN1" s="1" t="s">
        <v>8241</v>
      </c>
      <c r="ICO1" s="1" t="s">
        <v>8242</v>
      </c>
      <c r="ICP1" s="1" t="s">
        <v>8243</v>
      </c>
      <c r="ICQ1" s="1" t="s">
        <v>8244</v>
      </c>
      <c r="ICR1" s="1" t="s">
        <v>8245</v>
      </c>
      <c r="ICS1" s="1" t="s">
        <v>8246</v>
      </c>
      <c r="ICT1" s="1" t="s">
        <v>8247</v>
      </c>
      <c r="ICU1" s="1" t="s">
        <v>8248</v>
      </c>
      <c r="ICV1" s="1" t="s">
        <v>8249</v>
      </c>
      <c r="ICW1" s="1" t="s">
        <v>8250</v>
      </c>
      <c r="ICX1" s="1" t="s">
        <v>8251</v>
      </c>
      <c r="ICY1" s="1" t="s">
        <v>8252</v>
      </c>
      <c r="ICZ1" s="1" t="s">
        <v>8253</v>
      </c>
      <c r="IDA1" s="1" t="s">
        <v>8254</v>
      </c>
      <c r="IDB1" s="1" t="s">
        <v>8255</v>
      </c>
      <c r="IDC1" s="1" t="s">
        <v>8256</v>
      </c>
      <c r="IDD1" s="1" t="s">
        <v>8257</v>
      </c>
      <c r="IDE1" s="1" t="s">
        <v>8258</v>
      </c>
      <c r="IDF1" s="1" t="s">
        <v>8259</v>
      </c>
      <c r="IDG1" s="1" t="s">
        <v>8260</v>
      </c>
      <c r="IDH1" s="1" t="s">
        <v>8261</v>
      </c>
      <c r="IDI1" s="1" t="s">
        <v>8262</v>
      </c>
      <c r="IDJ1" s="1" t="s">
        <v>8263</v>
      </c>
      <c r="IDK1" s="1" t="s">
        <v>8264</v>
      </c>
      <c r="IDL1" s="1" t="s">
        <v>8265</v>
      </c>
      <c r="IDM1" s="1" t="s">
        <v>8266</v>
      </c>
      <c r="IDN1" s="1" t="s">
        <v>8267</v>
      </c>
      <c r="IDO1" s="1" t="s">
        <v>8268</v>
      </c>
      <c r="IDP1" s="1" t="s">
        <v>8269</v>
      </c>
      <c r="IDQ1" s="1" t="s">
        <v>8270</v>
      </c>
      <c r="IDR1" s="1" t="s">
        <v>8271</v>
      </c>
      <c r="IDS1" s="1" t="s">
        <v>8272</v>
      </c>
      <c r="IDT1" s="1" t="s">
        <v>8273</v>
      </c>
      <c r="IDU1" s="1" t="s">
        <v>8274</v>
      </c>
      <c r="IDV1" s="1" t="s">
        <v>8275</v>
      </c>
      <c r="IDW1" s="1" t="s">
        <v>8276</v>
      </c>
      <c r="IDX1" s="1" t="s">
        <v>8277</v>
      </c>
      <c r="IDY1" s="1" t="s">
        <v>8278</v>
      </c>
      <c r="IDZ1" s="1" t="s">
        <v>8279</v>
      </c>
      <c r="IEA1" s="1" t="s">
        <v>8280</v>
      </c>
      <c r="IEB1" s="1" t="s">
        <v>8281</v>
      </c>
      <c r="IEC1" s="1" t="s">
        <v>8282</v>
      </c>
      <c r="IED1" s="1" t="s">
        <v>8283</v>
      </c>
      <c r="IEE1" s="1" t="s">
        <v>8284</v>
      </c>
      <c r="IEF1" s="1" t="s">
        <v>8285</v>
      </c>
      <c r="IEG1" s="1" t="s">
        <v>8286</v>
      </c>
      <c r="IEH1" s="1" t="s">
        <v>8287</v>
      </c>
      <c r="IEI1" s="1" t="s">
        <v>8288</v>
      </c>
      <c r="IEJ1" s="1" t="s">
        <v>8289</v>
      </c>
      <c r="IEK1" s="1" t="s">
        <v>8290</v>
      </c>
      <c r="IEL1" s="1" t="s">
        <v>8291</v>
      </c>
      <c r="IEM1" s="1" t="s">
        <v>8292</v>
      </c>
      <c r="IEN1" s="1" t="s">
        <v>8293</v>
      </c>
      <c r="IEO1" s="1" t="s">
        <v>8294</v>
      </c>
      <c r="IEP1" s="1" t="s">
        <v>8295</v>
      </c>
      <c r="IEQ1" s="1" t="s">
        <v>8296</v>
      </c>
      <c r="IER1" s="1" t="s">
        <v>8297</v>
      </c>
      <c r="IES1" s="1" t="s">
        <v>8298</v>
      </c>
      <c r="IET1" s="1" t="s">
        <v>8299</v>
      </c>
      <c r="IEU1" s="1" t="s">
        <v>8300</v>
      </c>
      <c r="IEV1" s="1" t="s">
        <v>8301</v>
      </c>
      <c r="IEW1" s="1" t="s">
        <v>8302</v>
      </c>
      <c r="IEX1" s="1" t="s">
        <v>8303</v>
      </c>
      <c r="IEY1" s="1" t="s">
        <v>8304</v>
      </c>
      <c r="IEZ1" s="1" t="s">
        <v>8305</v>
      </c>
      <c r="IFA1" s="1" t="s">
        <v>8306</v>
      </c>
      <c r="IFB1" s="1" t="s">
        <v>8307</v>
      </c>
      <c r="IFC1" s="1" t="s">
        <v>8308</v>
      </c>
      <c r="IFD1" s="1" t="s">
        <v>8309</v>
      </c>
      <c r="IFE1" s="1" t="s">
        <v>8310</v>
      </c>
      <c r="IFF1" s="1" t="s">
        <v>8311</v>
      </c>
      <c r="IFG1" s="1" t="s">
        <v>8312</v>
      </c>
      <c r="IFH1" s="1" t="s">
        <v>8313</v>
      </c>
      <c r="IFI1" s="1" t="s">
        <v>8314</v>
      </c>
      <c r="IFJ1" s="1" t="s">
        <v>8315</v>
      </c>
      <c r="IFK1" s="1" t="s">
        <v>8316</v>
      </c>
      <c r="IFL1" s="1" t="s">
        <v>8317</v>
      </c>
      <c r="IFM1" s="1" t="s">
        <v>8318</v>
      </c>
      <c r="IFN1" s="1" t="s">
        <v>8319</v>
      </c>
      <c r="IFO1" s="1" t="s">
        <v>8320</v>
      </c>
      <c r="IFP1" s="1" t="s">
        <v>8321</v>
      </c>
      <c r="IFQ1" s="1" t="s">
        <v>8322</v>
      </c>
      <c r="IFR1" s="1" t="s">
        <v>8323</v>
      </c>
      <c r="IFS1" s="1" t="s">
        <v>8324</v>
      </c>
      <c r="IFT1" s="1" t="s">
        <v>8325</v>
      </c>
      <c r="IFU1" s="1" t="s">
        <v>8326</v>
      </c>
      <c r="IFV1" s="1" t="s">
        <v>8327</v>
      </c>
      <c r="IFW1" s="1" t="s">
        <v>8328</v>
      </c>
      <c r="IFX1" s="1" t="s">
        <v>8329</v>
      </c>
      <c r="IFY1" s="1" t="s">
        <v>8330</v>
      </c>
      <c r="IFZ1" s="1" t="s">
        <v>8331</v>
      </c>
      <c r="IGA1" s="1" t="s">
        <v>8332</v>
      </c>
      <c r="IGB1" s="1" t="s">
        <v>8333</v>
      </c>
      <c r="IGC1" s="1" t="s">
        <v>8334</v>
      </c>
      <c r="IGD1" s="1" t="s">
        <v>8335</v>
      </c>
      <c r="IGE1" s="1" t="s">
        <v>8336</v>
      </c>
      <c r="IGF1" s="1" t="s">
        <v>8337</v>
      </c>
      <c r="IGG1" s="1" t="s">
        <v>8338</v>
      </c>
      <c r="IGH1" s="1" t="s">
        <v>8339</v>
      </c>
      <c r="IGI1" s="1" t="s">
        <v>8340</v>
      </c>
      <c r="IGJ1" s="1" t="s">
        <v>8341</v>
      </c>
      <c r="IGK1" s="1" t="s">
        <v>8342</v>
      </c>
      <c r="IGL1" s="1" t="s">
        <v>8343</v>
      </c>
      <c r="IGM1" s="1" t="s">
        <v>8344</v>
      </c>
      <c r="IGN1" s="1" t="s">
        <v>8345</v>
      </c>
      <c r="IGO1" s="1" t="s">
        <v>8346</v>
      </c>
      <c r="IGP1" s="1" t="s">
        <v>8347</v>
      </c>
      <c r="IGQ1" s="1" t="s">
        <v>8348</v>
      </c>
      <c r="IGR1" s="1" t="s">
        <v>8349</v>
      </c>
      <c r="IGS1" s="1" t="s">
        <v>8350</v>
      </c>
      <c r="IGT1" s="1" t="s">
        <v>8351</v>
      </c>
      <c r="IGU1" s="1" t="s">
        <v>8352</v>
      </c>
      <c r="IGV1" s="1" t="s">
        <v>8353</v>
      </c>
      <c r="IGW1" s="1" t="s">
        <v>8354</v>
      </c>
      <c r="IGX1" s="1" t="s">
        <v>8355</v>
      </c>
      <c r="IGY1" s="1" t="s">
        <v>8356</v>
      </c>
      <c r="IGZ1" s="1" t="s">
        <v>8357</v>
      </c>
      <c r="IHA1" s="1" t="s">
        <v>8358</v>
      </c>
      <c r="IHB1" s="1" t="s">
        <v>8359</v>
      </c>
      <c r="IHC1" s="1" t="s">
        <v>8360</v>
      </c>
      <c r="IHD1" s="1" t="s">
        <v>8361</v>
      </c>
      <c r="IHE1" s="1" t="s">
        <v>8362</v>
      </c>
      <c r="IHF1" s="1" t="s">
        <v>8363</v>
      </c>
      <c r="IHG1" s="1" t="s">
        <v>8364</v>
      </c>
      <c r="IHH1" s="1" t="s">
        <v>8365</v>
      </c>
      <c r="IHI1" s="1" t="s">
        <v>8366</v>
      </c>
      <c r="IHJ1" s="1" t="s">
        <v>8367</v>
      </c>
      <c r="IHK1" s="1" t="s">
        <v>8368</v>
      </c>
      <c r="IHL1" s="1" t="s">
        <v>8369</v>
      </c>
      <c r="IHM1" s="1" t="s">
        <v>8370</v>
      </c>
      <c r="IHN1" s="1" t="s">
        <v>8371</v>
      </c>
      <c r="IHO1" s="1" t="s">
        <v>8372</v>
      </c>
      <c r="IHP1" s="1" t="s">
        <v>8373</v>
      </c>
      <c r="IHQ1" s="1" t="s">
        <v>8374</v>
      </c>
      <c r="IHR1" s="1" t="s">
        <v>8375</v>
      </c>
      <c r="IHS1" s="1" t="s">
        <v>8376</v>
      </c>
      <c r="IHT1" s="1" t="s">
        <v>8377</v>
      </c>
      <c r="IHU1" s="1" t="s">
        <v>8378</v>
      </c>
      <c r="IHV1" s="1" t="s">
        <v>8379</v>
      </c>
      <c r="IHW1" s="1" t="s">
        <v>8380</v>
      </c>
      <c r="IHX1" s="1" t="s">
        <v>8381</v>
      </c>
      <c r="IHY1" s="1" t="s">
        <v>8382</v>
      </c>
      <c r="IHZ1" s="1" t="s">
        <v>8383</v>
      </c>
      <c r="IIA1" s="1" t="s">
        <v>8384</v>
      </c>
      <c r="IIB1" s="1" t="s">
        <v>8385</v>
      </c>
      <c r="IIC1" s="1" t="s">
        <v>8386</v>
      </c>
      <c r="IID1" s="1" t="s">
        <v>8387</v>
      </c>
      <c r="IIE1" s="1" t="s">
        <v>8388</v>
      </c>
      <c r="IIF1" s="1" t="s">
        <v>8389</v>
      </c>
      <c r="IIG1" s="1" t="s">
        <v>8390</v>
      </c>
      <c r="IIH1" s="1" t="s">
        <v>8391</v>
      </c>
      <c r="III1" s="1" t="s">
        <v>8392</v>
      </c>
      <c r="IIJ1" s="1" t="s">
        <v>8393</v>
      </c>
      <c r="IIK1" s="1" t="s">
        <v>8394</v>
      </c>
      <c r="IIL1" s="1" t="s">
        <v>8395</v>
      </c>
      <c r="IIM1" s="1" t="s">
        <v>8396</v>
      </c>
      <c r="IIN1" s="1" t="s">
        <v>8397</v>
      </c>
      <c r="IIO1" s="1" t="s">
        <v>8398</v>
      </c>
      <c r="IIP1" s="1" t="s">
        <v>8399</v>
      </c>
      <c r="IIQ1" s="1" t="s">
        <v>8400</v>
      </c>
      <c r="IIR1" s="1" t="s">
        <v>8401</v>
      </c>
      <c r="IIS1" s="1" t="s">
        <v>8402</v>
      </c>
      <c r="IIT1" s="1" t="s">
        <v>8403</v>
      </c>
      <c r="IIU1" s="1" t="s">
        <v>8404</v>
      </c>
      <c r="IIV1" s="1" t="s">
        <v>8405</v>
      </c>
      <c r="IIW1" s="1" t="s">
        <v>8406</v>
      </c>
      <c r="IIX1" s="1" t="s">
        <v>8407</v>
      </c>
      <c r="IIY1" s="1" t="s">
        <v>8408</v>
      </c>
      <c r="IIZ1" s="1" t="s">
        <v>8409</v>
      </c>
      <c r="IJA1" s="1" t="s">
        <v>8410</v>
      </c>
      <c r="IJB1" s="1" t="s">
        <v>8411</v>
      </c>
      <c r="IJC1" s="1" t="s">
        <v>8412</v>
      </c>
      <c r="IJD1" s="1" t="s">
        <v>8413</v>
      </c>
      <c r="IJE1" s="1" t="s">
        <v>8414</v>
      </c>
      <c r="IJF1" s="1" t="s">
        <v>8415</v>
      </c>
      <c r="IJG1" s="1" t="s">
        <v>8416</v>
      </c>
      <c r="IJH1" s="1" t="s">
        <v>8417</v>
      </c>
      <c r="IJI1" s="1" t="s">
        <v>8418</v>
      </c>
      <c r="IJJ1" s="1" t="s">
        <v>8419</v>
      </c>
      <c r="IJK1" s="1" t="s">
        <v>8420</v>
      </c>
      <c r="IJL1" s="1" t="s">
        <v>8421</v>
      </c>
      <c r="IJM1" s="1" t="s">
        <v>8422</v>
      </c>
      <c r="IJN1" s="1" t="s">
        <v>8423</v>
      </c>
      <c r="IJO1" s="1" t="s">
        <v>8424</v>
      </c>
      <c r="IJP1" s="1" t="s">
        <v>8425</v>
      </c>
      <c r="IJQ1" s="1" t="s">
        <v>8426</v>
      </c>
      <c r="IJR1" s="1" t="s">
        <v>8427</v>
      </c>
      <c r="IJS1" s="1" t="s">
        <v>8428</v>
      </c>
      <c r="IJT1" s="1" t="s">
        <v>8429</v>
      </c>
      <c r="IJU1" s="1" t="s">
        <v>8430</v>
      </c>
      <c r="IJV1" s="1" t="s">
        <v>8431</v>
      </c>
      <c r="IJW1" s="1" t="s">
        <v>8432</v>
      </c>
      <c r="IJX1" s="1" t="s">
        <v>8433</v>
      </c>
      <c r="IJY1" s="1" t="s">
        <v>8434</v>
      </c>
      <c r="IJZ1" s="1" t="s">
        <v>8435</v>
      </c>
      <c r="IKA1" s="1" t="s">
        <v>8436</v>
      </c>
      <c r="IKB1" s="1" t="s">
        <v>8437</v>
      </c>
      <c r="IKC1" s="1" t="s">
        <v>8438</v>
      </c>
      <c r="IKD1" s="1" t="s">
        <v>8439</v>
      </c>
      <c r="IKE1" s="1" t="s">
        <v>8440</v>
      </c>
      <c r="IKF1" s="1" t="s">
        <v>8441</v>
      </c>
      <c r="IKG1" s="1" t="s">
        <v>8442</v>
      </c>
      <c r="IKH1" s="1" t="s">
        <v>8443</v>
      </c>
      <c r="IKI1" s="1" t="s">
        <v>8444</v>
      </c>
      <c r="IKJ1" s="1" t="s">
        <v>8445</v>
      </c>
      <c r="IKK1" s="1" t="s">
        <v>8446</v>
      </c>
      <c r="IKL1" s="1" t="s">
        <v>8447</v>
      </c>
      <c r="IKM1" s="1" t="s">
        <v>8448</v>
      </c>
      <c r="IKN1" s="1" t="s">
        <v>8449</v>
      </c>
      <c r="IKO1" s="1" t="s">
        <v>8450</v>
      </c>
      <c r="IKP1" s="1" t="s">
        <v>8451</v>
      </c>
      <c r="IKQ1" s="1" t="s">
        <v>8452</v>
      </c>
      <c r="IKR1" s="1" t="s">
        <v>8453</v>
      </c>
      <c r="IKS1" s="1" t="s">
        <v>8454</v>
      </c>
      <c r="IKT1" s="1" t="s">
        <v>8455</v>
      </c>
      <c r="IKU1" s="1" t="s">
        <v>8456</v>
      </c>
      <c r="IKV1" s="1" t="s">
        <v>8457</v>
      </c>
      <c r="IKW1" s="1" t="s">
        <v>8458</v>
      </c>
      <c r="IKX1" s="1" t="s">
        <v>8459</v>
      </c>
      <c r="IKY1" s="1" t="s">
        <v>8460</v>
      </c>
      <c r="IKZ1" s="1" t="s">
        <v>8461</v>
      </c>
      <c r="ILA1" s="1" t="s">
        <v>8462</v>
      </c>
      <c r="ILB1" s="1" t="s">
        <v>8463</v>
      </c>
      <c r="ILC1" s="1" t="s">
        <v>8464</v>
      </c>
      <c r="ILD1" s="1" t="s">
        <v>8465</v>
      </c>
      <c r="ILE1" s="1" t="s">
        <v>8466</v>
      </c>
      <c r="ILF1" s="1" t="s">
        <v>8467</v>
      </c>
      <c r="ILG1" s="1" t="s">
        <v>8468</v>
      </c>
      <c r="ILH1" s="1" t="s">
        <v>8469</v>
      </c>
      <c r="ILI1" s="1" t="s">
        <v>8470</v>
      </c>
      <c r="ILJ1" s="1" t="s">
        <v>8471</v>
      </c>
      <c r="ILK1" s="1" t="s">
        <v>8472</v>
      </c>
      <c r="ILL1" s="1" t="s">
        <v>8473</v>
      </c>
      <c r="ILM1" s="1" t="s">
        <v>8474</v>
      </c>
      <c r="ILN1" s="1" t="s">
        <v>8475</v>
      </c>
      <c r="ILO1" s="1" t="s">
        <v>8476</v>
      </c>
      <c r="ILP1" s="1" t="s">
        <v>8477</v>
      </c>
      <c r="ILQ1" s="1" t="s">
        <v>8478</v>
      </c>
      <c r="ILR1" s="1" t="s">
        <v>8479</v>
      </c>
      <c r="ILS1" s="1" t="s">
        <v>8480</v>
      </c>
      <c r="ILT1" s="1" t="s">
        <v>8481</v>
      </c>
      <c r="ILU1" s="1" t="s">
        <v>8482</v>
      </c>
      <c r="ILV1" s="1" t="s">
        <v>8483</v>
      </c>
      <c r="ILW1" s="1" t="s">
        <v>8484</v>
      </c>
      <c r="ILX1" s="1" t="s">
        <v>8485</v>
      </c>
      <c r="ILY1" s="1" t="s">
        <v>8486</v>
      </c>
      <c r="ILZ1" s="1" t="s">
        <v>8487</v>
      </c>
      <c r="IMA1" s="1" t="s">
        <v>8488</v>
      </c>
      <c r="IMB1" s="1" t="s">
        <v>8489</v>
      </c>
      <c r="IMC1" s="1" t="s">
        <v>8490</v>
      </c>
      <c r="IMD1" s="1" t="s">
        <v>8491</v>
      </c>
      <c r="IME1" s="1" t="s">
        <v>8492</v>
      </c>
      <c r="IMF1" s="1" t="s">
        <v>8493</v>
      </c>
      <c r="IMG1" s="1" t="s">
        <v>8494</v>
      </c>
      <c r="IMH1" s="1" t="s">
        <v>8495</v>
      </c>
      <c r="IMI1" s="1" t="s">
        <v>8496</v>
      </c>
      <c r="IMJ1" s="1" t="s">
        <v>8497</v>
      </c>
      <c r="IMK1" s="1" t="s">
        <v>8498</v>
      </c>
      <c r="IML1" s="1" t="s">
        <v>8499</v>
      </c>
      <c r="IMM1" s="1" t="s">
        <v>8500</v>
      </c>
      <c r="IMN1" s="1" t="s">
        <v>8501</v>
      </c>
      <c r="IMO1" s="1" t="s">
        <v>8502</v>
      </c>
      <c r="IMP1" s="1" t="s">
        <v>8503</v>
      </c>
      <c r="IMQ1" s="1" t="s">
        <v>8504</v>
      </c>
      <c r="IMR1" s="1" t="s">
        <v>8505</v>
      </c>
      <c r="IMS1" s="1" t="s">
        <v>8506</v>
      </c>
      <c r="IMT1" s="1" t="s">
        <v>8507</v>
      </c>
      <c r="IMU1" s="1" t="s">
        <v>8508</v>
      </c>
      <c r="IMV1" s="1" t="s">
        <v>8509</v>
      </c>
      <c r="IMW1" s="1" t="s">
        <v>8510</v>
      </c>
      <c r="IMX1" s="1" t="s">
        <v>8511</v>
      </c>
      <c r="IMY1" s="1" t="s">
        <v>8512</v>
      </c>
      <c r="IMZ1" s="1" t="s">
        <v>8513</v>
      </c>
      <c r="INA1" s="1" t="s">
        <v>8514</v>
      </c>
      <c r="INB1" s="1" t="s">
        <v>8515</v>
      </c>
      <c r="INC1" s="1" t="s">
        <v>8516</v>
      </c>
      <c r="IND1" s="1" t="s">
        <v>8517</v>
      </c>
      <c r="INE1" s="1" t="s">
        <v>8518</v>
      </c>
      <c r="INF1" s="1" t="s">
        <v>8519</v>
      </c>
      <c r="ING1" s="1" t="s">
        <v>8520</v>
      </c>
      <c r="INH1" s="1" t="s">
        <v>8521</v>
      </c>
      <c r="INI1" s="1" t="s">
        <v>8522</v>
      </c>
      <c r="INJ1" s="1" t="s">
        <v>8523</v>
      </c>
      <c r="INK1" s="1" t="s">
        <v>8524</v>
      </c>
      <c r="INL1" s="1" t="s">
        <v>8525</v>
      </c>
      <c r="INM1" s="1" t="s">
        <v>8526</v>
      </c>
      <c r="INN1" s="1" t="s">
        <v>8527</v>
      </c>
      <c r="INO1" s="1" t="s">
        <v>8528</v>
      </c>
      <c r="INP1" s="1" t="s">
        <v>8529</v>
      </c>
      <c r="INQ1" s="1" t="s">
        <v>8530</v>
      </c>
      <c r="INR1" s="1" t="s">
        <v>8531</v>
      </c>
      <c r="INS1" s="1" t="s">
        <v>8532</v>
      </c>
      <c r="INT1" s="1" t="s">
        <v>8533</v>
      </c>
      <c r="INU1" s="1" t="s">
        <v>8534</v>
      </c>
      <c r="INV1" s="1" t="s">
        <v>8535</v>
      </c>
      <c r="INW1" s="1" t="s">
        <v>8536</v>
      </c>
      <c r="INX1" s="1" t="s">
        <v>8537</v>
      </c>
      <c r="INY1" s="1" t="s">
        <v>8538</v>
      </c>
      <c r="INZ1" s="1" t="s">
        <v>8539</v>
      </c>
      <c r="IOA1" s="1" t="s">
        <v>8540</v>
      </c>
      <c r="IOB1" s="1" t="s">
        <v>8541</v>
      </c>
      <c r="IOC1" s="1" t="s">
        <v>8542</v>
      </c>
      <c r="IOD1" s="1" t="s">
        <v>8543</v>
      </c>
      <c r="IOE1" s="1" t="s">
        <v>8544</v>
      </c>
      <c r="IOF1" s="1" t="s">
        <v>8545</v>
      </c>
      <c r="IOG1" s="1" t="s">
        <v>8546</v>
      </c>
      <c r="IOH1" s="1" t="s">
        <v>8547</v>
      </c>
      <c r="IOI1" s="1" t="s">
        <v>8548</v>
      </c>
      <c r="IOJ1" s="1" t="s">
        <v>8549</v>
      </c>
      <c r="IOK1" s="1" t="s">
        <v>8550</v>
      </c>
      <c r="IOL1" s="1" t="s">
        <v>8551</v>
      </c>
      <c r="IOM1" s="1" t="s">
        <v>8552</v>
      </c>
      <c r="ION1" s="1" t="s">
        <v>8553</v>
      </c>
      <c r="IOO1" s="1" t="s">
        <v>8554</v>
      </c>
      <c r="IOP1" s="1" t="s">
        <v>8555</v>
      </c>
      <c r="IOQ1" s="1" t="s">
        <v>8556</v>
      </c>
      <c r="IOR1" s="1" t="s">
        <v>8557</v>
      </c>
      <c r="IOS1" s="1" t="s">
        <v>8558</v>
      </c>
      <c r="IOT1" s="1" t="s">
        <v>8559</v>
      </c>
      <c r="IOU1" s="1" t="s">
        <v>8560</v>
      </c>
      <c r="IOV1" s="1" t="s">
        <v>8561</v>
      </c>
      <c r="IOW1" s="1" t="s">
        <v>8562</v>
      </c>
      <c r="IOX1" s="1" t="s">
        <v>8563</v>
      </c>
      <c r="IOY1" s="1" t="s">
        <v>8564</v>
      </c>
      <c r="IOZ1" s="1" t="s">
        <v>8565</v>
      </c>
      <c r="IPA1" s="1" t="s">
        <v>8566</v>
      </c>
      <c r="IPB1" s="1" t="s">
        <v>8567</v>
      </c>
      <c r="IPC1" s="1" t="s">
        <v>8568</v>
      </c>
      <c r="IPD1" s="1" t="s">
        <v>8569</v>
      </c>
      <c r="IPE1" s="1" t="s">
        <v>8570</v>
      </c>
      <c r="IPF1" s="1" t="s">
        <v>8571</v>
      </c>
      <c r="IPG1" s="1" t="s">
        <v>8572</v>
      </c>
      <c r="IPH1" s="1" t="s">
        <v>8573</v>
      </c>
      <c r="IPI1" s="1" t="s">
        <v>8574</v>
      </c>
      <c r="IPJ1" s="1" t="s">
        <v>8575</v>
      </c>
      <c r="IPK1" s="1" t="s">
        <v>8576</v>
      </c>
      <c r="IPL1" s="1" t="s">
        <v>8577</v>
      </c>
      <c r="IPM1" s="1" t="s">
        <v>8578</v>
      </c>
      <c r="IPN1" s="1" t="s">
        <v>8579</v>
      </c>
      <c r="IPO1" s="1" t="s">
        <v>8580</v>
      </c>
      <c r="IPP1" s="1" t="s">
        <v>8581</v>
      </c>
      <c r="IPQ1" s="1" t="s">
        <v>8582</v>
      </c>
      <c r="IPR1" s="1" t="s">
        <v>8583</v>
      </c>
      <c r="IPS1" s="1" t="s">
        <v>8584</v>
      </c>
      <c r="IPT1" s="1" t="s">
        <v>8585</v>
      </c>
      <c r="IPU1" s="1" t="s">
        <v>8586</v>
      </c>
      <c r="IPV1" s="1" t="s">
        <v>8587</v>
      </c>
      <c r="IPW1" s="1" t="s">
        <v>8588</v>
      </c>
      <c r="IPX1" s="1" t="s">
        <v>8589</v>
      </c>
      <c r="IPY1" s="1" t="s">
        <v>8590</v>
      </c>
      <c r="IPZ1" s="1" t="s">
        <v>8591</v>
      </c>
      <c r="IQA1" s="1" t="s">
        <v>8592</v>
      </c>
      <c r="IQB1" s="1" t="s">
        <v>8593</v>
      </c>
      <c r="IQC1" s="1" t="s">
        <v>8594</v>
      </c>
      <c r="IQD1" s="1" t="s">
        <v>8595</v>
      </c>
      <c r="IQE1" s="1" t="s">
        <v>8596</v>
      </c>
      <c r="IQF1" s="1" t="s">
        <v>8597</v>
      </c>
      <c r="IQG1" s="1" t="s">
        <v>8598</v>
      </c>
      <c r="IQH1" s="1" t="s">
        <v>8599</v>
      </c>
      <c r="IQI1" s="1" t="s">
        <v>8600</v>
      </c>
      <c r="IQJ1" s="1" t="s">
        <v>8601</v>
      </c>
      <c r="IQK1" s="1" t="s">
        <v>8602</v>
      </c>
      <c r="IQL1" s="1" t="s">
        <v>8603</v>
      </c>
      <c r="IQM1" s="1" t="s">
        <v>8604</v>
      </c>
      <c r="IQN1" s="1" t="s">
        <v>8605</v>
      </c>
      <c r="IQO1" s="1" t="s">
        <v>8606</v>
      </c>
      <c r="IQP1" s="1" t="s">
        <v>8607</v>
      </c>
      <c r="IQQ1" s="1" t="s">
        <v>8608</v>
      </c>
      <c r="IQR1" s="1" t="s">
        <v>8609</v>
      </c>
      <c r="IQS1" s="1" t="s">
        <v>8610</v>
      </c>
      <c r="IQT1" s="1" t="s">
        <v>8611</v>
      </c>
      <c r="IQU1" s="1" t="s">
        <v>8612</v>
      </c>
      <c r="IQV1" s="1" t="s">
        <v>8613</v>
      </c>
      <c r="IQW1" s="1" t="s">
        <v>8614</v>
      </c>
      <c r="IQX1" s="1" t="s">
        <v>8615</v>
      </c>
      <c r="IQY1" s="1" t="s">
        <v>8616</v>
      </c>
      <c r="IQZ1" s="1" t="s">
        <v>8617</v>
      </c>
      <c r="IRA1" s="1" t="s">
        <v>8618</v>
      </c>
      <c r="IRB1" s="1" t="s">
        <v>8619</v>
      </c>
      <c r="IRC1" s="1" t="s">
        <v>8620</v>
      </c>
      <c r="IRD1" s="1" t="s">
        <v>8621</v>
      </c>
      <c r="IRE1" s="1" t="s">
        <v>8622</v>
      </c>
      <c r="IRF1" s="1" t="s">
        <v>8623</v>
      </c>
      <c r="IRG1" s="1" t="s">
        <v>8624</v>
      </c>
      <c r="IRH1" s="1" t="s">
        <v>8625</v>
      </c>
      <c r="IRI1" s="1" t="s">
        <v>8626</v>
      </c>
      <c r="IRJ1" s="1" t="s">
        <v>8627</v>
      </c>
      <c r="IRK1" s="1" t="s">
        <v>8628</v>
      </c>
      <c r="IRL1" s="1" t="s">
        <v>8629</v>
      </c>
      <c r="IRM1" s="1" t="s">
        <v>8630</v>
      </c>
      <c r="IRN1" s="1" t="s">
        <v>8631</v>
      </c>
      <c r="IRO1" s="1" t="s">
        <v>8632</v>
      </c>
      <c r="IRP1" s="1" t="s">
        <v>8633</v>
      </c>
      <c r="IRQ1" s="1" t="s">
        <v>8634</v>
      </c>
      <c r="IRR1" s="1" t="s">
        <v>8635</v>
      </c>
      <c r="IRS1" s="1" t="s">
        <v>8636</v>
      </c>
      <c r="IRT1" s="1" t="s">
        <v>8637</v>
      </c>
      <c r="IRU1" s="1" t="s">
        <v>8638</v>
      </c>
      <c r="IRV1" s="1" t="s">
        <v>8639</v>
      </c>
      <c r="IRW1" s="1" t="s">
        <v>8640</v>
      </c>
      <c r="IRX1" s="1" t="s">
        <v>8641</v>
      </c>
      <c r="IRY1" s="1" t="s">
        <v>8642</v>
      </c>
      <c r="IRZ1" s="1" t="s">
        <v>8643</v>
      </c>
      <c r="ISA1" s="1" t="s">
        <v>8644</v>
      </c>
      <c r="ISB1" s="1" t="s">
        <v>8645</v>
      </c>
      <c r="ISC1" s="1" t="s">
        <v>8646</v>
      </c>
      <c r="ISD1" s="1" t="s">
        <v>8647</v>
      </c>
      <c r="ISE1" s="1" t="s">
        <v>8648</v>
      </c>
      <c r="ISF1" s="1" t="s">
        <v>8649</v>
      </c>
      <c r="ISG1" s="1" t="s">
        <v>8650</v>
      </c>
      <c r="ISH1" s="1" t="s">
        <v>8651</v>
      </c>
      <c r="ISI1" s="1" t="s">
        <v>8652</v>
      </c>
      <c r="ISJ1" s="1" t="s">
        <v>8653</v>
      </c>
      <c r="ISK1" s="1" t="s">
        <v>8654</v>
      </c>
      <c r="ISL1" s="1" t="s">
        <v>8655</v>
      </c>
      <c r="ISM1" s="1" t="s">
        <v>8656</v>
      </c>
      <c r="ISN1" s="1" t="s">
        <v>8657</v>
      </c>
      <c r="ISO1" s="1" t="s">
        <v>8658</v>
      </c>
      <c r="ISP1" s="1" t="s">
        <v>8659</v>
      </c>
      <c r="ISQ1" s="1" t="s">
        <v>8660</v>
      </c>
      <c r="ISR1" s="1" t="s">
        <v>8661</v>
      </c>
      <c r="ISS1" s="1" t="s">
        <v>8662</v>
      </c>
      <c r="IST1" s="1" t="s">
        <v>8663</v>
      </c>
      <c r="ISU1" s="1" t="s">
        <v>8664</v>
      </c>
      <c r="ISV1" s="1" t="s">
        <v>8665</v>
      </c>
      <c r="ISW1" s="1" t="s">
        <v>8666</v>
      </c>
      <c r="ISX1" s="1" t="s">
        <v>8667</v>
      </c>
      <c r="ISY1" s="1" t="s">
        <v>8668</v>
      </c>
      <c r="ISZ1" s="1" t="s">
        <v>8669</v>
      </c>
      <c r="ITA1" s="1" t="s">
        <v>8670</v>
      </c>
      <c r="ITB1" s="1" t="s">
        <v>8671</v>
      </c>
      <c r="ITC1" s="1" t="s">
        <v>8672</v>
      </c>
      <c r="ITD1" s="1" t="s">
        <v>8673</v>
      </c>
      <c r="ITE1" s="1" t="s">
        <v>8674</v>
      </c>
      <c r="ITF1" s="1" t="s">
        <v>8675</v>
      </c>
      <c r="ITG1" s="1" t="s">
        <v>8676</v>
      </c>
      <c r="ITH1" s="1" t="s">
        <v>8677</v>
      </c>
      <c r="ITI1" s="1" t="s">
        <v>8678</v>
      </c>
      <c r="ITJ1" s="1" t="s">
        <v>8679</v>
      </c>
      <c r="ITK1" s="1" t="s">
        <v>8680</v>
      </c>
      <c r="ITL1" s="1" t="s">
        <v>8681</v>
      </c>
      <c r="ITM1" s="1" t="s">
        <v>8682</v>
      </c>
      <c r="ITN1" s="1" t="s">
        <v>8683</v>
      </c>
      <c r="ITO1" s="1" t="s">
        <v>8684</v>
      </c>
      <c r="ITP1" s="1" t="s">
        <v>8685</v>
      </c>
      <c r="ITQ1" s="1" t="s">
        <v>8686</v>
      </c>
      <c r="ITR1" s="1" t="s">
        <v>8687</v>
      </c>
      <c r="ITS1" s="1" t="s">
        <v>8688</v>
      </c>
      <c r="ITT1" s="1" t="s">
        <v>8689</v>
      </c>
      <c r="ITU1" s="1" t="s">
        <v>8690</v>
      </c>
      <c r="ITV1" s="1" t="s">
        <v>8691</v>
      </c>
      <c r="ITW1" s="1" t="s">
        <v>8692</v>
      </c>
      <c r="ITX1" s="1" t="s">
        <v>8693</v>
      </c>
      <c r="ITY1" s="1" t="s">
        <v>8694</v>
      </c>
      <c r="ITZ1" s="1" t="s">
        <v>8695</v>
      </c>
      <c r="IUA1" s="1" t="s">
        <v>8696</v>
      </c>
      <c r="IUB1" s="1" t="s">
        <v>8697</v>
      </c>
      <c r="IUC1" s="1" t="s">
        <v>8698</v>
      </c>
      <c r="IUD1" s="1" t="s">
        <v>8699</v>
      </c>
      <c r="IUE1" s="1" t="s">
        <v>8700</v>
      </c>
      <c r="IUF1" s="1" t="s">
        <v>8701</v>
      </c>
      <c r="IUG1" s="1" t="s">
        <v>8702</v>
      </c>
      <c r="IUH1" s="1" t="s">
        <v>8703</v>
      </c>
      <c r="IUI1" s="1" t="s">
        <v>8704</v>
      </c>
      <c r="IUJ1" s="1" t="s">
        <v>8705</v>
      </c>
      <c r="IUK1" s="1" t="s">
        <v>8706</v>
      </c>
      <c r="IUL1" s="1" t="s">
        <v>8707</v>
      </c>
      <c r="IUM1" s="1" t="s">
        <v>8708</v>
      </c>
      <c r="IUN1" s="1" t="s">
        <v>8709</v>
      </c>
      <c r="IUO1" s="1" t="s">
        <v>8710</v>
      </c>
      <c r="IUP1" s="1" t="s">
        <v>8711</v>
      </c>
      <c r="IUQ1" s="1" t="s">
        <v>8712</v>
      </c>
      <c r="IUR1" s="1" t="s">
        <v>8713</v>
      </c>
      <c r="IUS1" s="1" t="s">
        <v>8714</v>
      </c>
      <c r="IUT1" s="1" t="s">
        <v>8715</v>
      </c>
      <c r="IUU1" s="1" t="s">
        <v>8716</v>
      </c>
      <c r="IUV1" s="1" t="s">
        <v>8717</v>
      </c>
      <c r="IUW1" s="1" t="s">
        <v>8718</v>
      </c>
      <c r="IUX1" s="1" t="s">
        <v>8719</v>
      </c>
      <c r="IUY1" s="1" t="s">
        <v>8720</v>
      </c>
      <c r="IUZ1" s="1" t="s">
        <v>8721</v>
      </c>
      <c r="IVA1" s="1" t="s">
        <v>8722</v>
      </c>
      <c r="IVB1" s="1" t="s">
        <v>8723</v>
      </c>
      <c r="IVC1" s="1" t="s">
        <v>8724</v>
      </c>
      <c r="IVD1" s="1" t="s">
        <v>8725</v>
      </c>
      <c r="IVE1" s="1" t="s">
        <v>8726</v>
      </c>
      <c r="IVF1" s="1" t="s">
        <v>8727</v>
      </c>
      <c r="IVG1" s="1" t="s">
        <v>8728</v>
      </c>
      <c r="IVH1" s="1" t="s">
        <v>8729</v>
      </c>
      <c r="IVI1" s="1" t="s">
        <v>8730</v>
      </c>
      <c r="IVJ1" s="1" t="s">
        <v>8731</v>
      </c>
      <c r="IVK1" s="1" t="s">
        <v>8732</v>
      </c>
      <c r="IVL1" s="1" t="s">
        <v>8733</v>
      </c>
      <c r="IVM1" s="1" t="s">
        <v>8734</v>
      </c>
      <c r="IVN1" s="1" t="s">
        <v>8735</v>
      </c>
      <c r="IVO1" s="1" t="s">
        <v>8736</v>
      </c>
      <c r="IVP1" s="1" t="s">
        <v>8737</v>
      </c>
      <c r="IVQ1" s="1" t="s">
        <v>8738</v>
      </c>
      <c r="IVR1" s="1" t="s">
        <v>8739</v>
      </c>
      <c r="IVS1" s="1" t="s">
        <v>8740</v>
      </c>
      <c r="IVT1" s="1" t="s">
        <v>8741</v>
      </c>
      <c r="IVU1" s="1" t="s">
        <v>8742</v>
      </c>
      <c r="IVV1" s="1" t="s">
        <v>8743</v>
      </c>
      <c r="IVW1" s="1" t="s">
        <v>8744</v>
      </c>
      <c r="IVX1" s="1" t="s">
        <v>8745</v>
      </c>
      <c r="IVY1" s="1" t="s">
        <v>8746</v>
      </c>
      <c r="IVZ1" s="1" t="s">
        <v>8747</v>
      </c>
      <c r="IWA1" s="1" t="s">
        <v>8748</v>
      </c>
      <c r="IWB1" s="1" t="s">
        <v>8749</v>
      </c>
      <c r="IWC1" s="1" t="s">
        <v>8750</v>
      </c>
      <c r="IWD1" s="1" t="s">
        <v>8751</v>
      </c>
      <c r="IWE1" s="1" t="s">
        <v>8752</v>
      </c>
      <c r="IWF1" s="1" t="s">
        <v>8753</v>
      </c>
      <c r="IWG1" s="1" t="s">
        <v>8754</v>
      </c>
      <c r="IWH1" s="1" t="s">
        <v>8755</v>
      </c>
      <c r="IWI1" s="1" t="s">
        <v>8756</v>
      </c>
      <c r="IWJ1" s="1" t="s">
        <v>8757</v>
      </c>
      <c r="IWK1" s="1" t="s">
        <v>8758</v>
      </c>
      <c r="IWL1" s="1" t="s">
        <v>8759</v>
      </c>
      <c r="IWM1" s="1" t="s">
        <v>8760</v>
      </c>
      <c r="IWN1" s="1" t="s">
        <v>8761</v>
      </c>
      <c r="IWO1" s="1" t="s">
        <v>8762</v>
      </c>
      <c r="IWP1" s="1" t="s">
        <v>8763</v>
      </c>
      <c r="IWQ1" s="1" t="s">
        <v>8764</v>
      </c>
      <c r="IWR1" s="1" t="s">
        <v>8765</v>
      </c>
      <c r="IWS1" s="1" t="s">
        <v>8766</v>
      </c>
      <c r="IWT1" s="1" t="s">
        <v>8767</v>
      </c>
      <c r="IWU1" s="1" t="s">
        <v>8768</v>
      </c>
      <c r="IWV1" s="1" t="s">
        <v>8769</v>
      </c>
      <c r="IWW1" s="1" t="s">
        <v>8770</v>
      </c>
      <c r="IWX1" s="1" t="s">
        <v>8771</v>
      </c>
      <c r="IWY1" s="1" t="s">
        <v>8772</v>
      </c>
      <c r="IWZ1" s="1" t="s">
        <v>8773</v>
      </c>
      <c r="IXA1" s="1" t="s">
        <v>8774</v>
      </c>
      <c r="IXB1" s="1" t="s">
        <v>8775</v>
      </c>
      <c r="IXC1" s="1" t="s">
        <v>8776</v>
      </c>
      <c r="IXD1" s="1" t="s">
        <v>8777</v>
      </c>
      <c r="IXE1" s="1" t="s">
        <v>8778</v>
      </c>
      <c r="IXF1" s="1" t="s">
        <v>8779</v>
      </c>
      <c r="IXG1" s="1" t="s">
        <v>8780</v>
      </c>
      <c r="IXH1" s="1" t="s">
        <v>8781</v>
      </c>
      <c r="IXI1" s="1" t="s">
        <v>8782</v>
      </c>
      <c r="IXJ1" s="1" t="s">
        <v>8783</v>
      </c>
      <c r="IXK1" s="1" t="s">
        <v>8784</v>
      </c>
      <c r="IXL1" s="1" t="s">
        <v>8785</v>
      </c>
      <c r="IXM1" s="1" t="s">
        <v>8786</v>
      </c>
      <c r="IXN1" s="1" t="s">
        <v>8787</v>
      </c>
      <c r="IXO1" s="1" t="s">
        <v>8788</v>
      </c>
      <c r="IXP1" s="1" t="s">
        <v>8789</v>
      </c>
      <c r="IXQ1" s="1" t="s">
        <v>8790</v>
      </c>
      <c r="IXR1" s="1" t="s">
        <v>8791</v>
      </c>
      <c r="IXS1" s="1" t="s">
        <v>8792</v>
      </c>
      <c r="IXT1" s="1" t="s">
        <v>8793</v>
      </c>
      <c r="IXU1" s="1" t="s">
        <v>8794</v>
      </c>
      <c r="IXV1" s="1" t="s">
        <v>8795</v>
      </c>
      <c r="IXW1" s="1" t="s">
        <v>8796</v>
      </c>
      <c r="IXX1" s="1" t="s">
        <v>8797</v>
      </c>
      <c r="IXY1" s="1" t="s">
        <v>8798</v>
      </c>
      <c r="IXZ1" s="1" t="s">
        <v>8799</v>
      </c>
      <c r="IYA1" s="1" t="s">
        <v>8800</v>
      </c>
      <c r="IYB1" s="1" t="s">
        <v>8801</v>
      </c>
      <c r="IYC1" s="1" t="s">
        <v>8802</v>
      </c>
      <c r="IYD1" s="1" t="s">
        <v>8803</v>
      </c>
      <c r="IYE1" s="1" t="s">
        <v>8804</v>
      </c>
      <c r="IYF1" s="1" t="s">
        <v>8805</v>
      </c>
      <c r="IYG1" s="1" t="s">
        <v>8806</v>
      </c>
      <c r="IYH1" s="1" t="s">
        <v>8807</v>
      </c>
      <c r="IYI1" s="1" t="s">
        <v>8808</v>
      </c>
      <c r="IYJ1" s="1" t="s">
        <v>8809</v>
      </c>
      <c r="IYK1" s="1" t="s">
        <v>8810</v>
      </c>
      <c r="IYL1" s="1" t="s">
        <v>8811</v>
      </c>
      <c r="IYM1" s="1" t="s">
        <v>8812</v>
      </c>
      <c r="IYN1" s="1" t="s">
        <v>8813</v>
      </c>
      <c r="IYO1" s="1" t="s">
        <v>8814</v>
      </c>
      <c r="IYP1" s="1" t="s">
        <v>8815</v>
      </c>
      <c r="IYQ1" s="1" t="s">
        <v>8816</v>
      </c>
      <c r="IYR1" s="1" t="s">
        <v>8817</v>
      </c>
      <c r="IYS1" s="1" t="s">
        <v>8818</v>
      </c>
      <c r="IYT1" s="1" t="s">
        <v>8819</v>
      </c>
      <c r="IYU1" s="1" t="s">
        <v>8820</v>
      </c>
      <c r="IYV1" s="1" t="s">
        <v>8821</v>
      </c>
      <c r="IYW1" s="1" t="s">
        <v>8822</v>
      </c>
      <c r="IYX1" s="1" t="s">
        <v>8823</v>
      </c>
      <c r="IYY1" s="1" t="s">
        <v>8824</v>
      </c>
      <c r="IYZ1" s="1" t="s">
        <v>8825</v>
      </c>
      <c r="IZA1" s="1" t="s">
        <v>8826</v>
      </c>
      <c r="IZB1" s="1" t="s">
        <v>8827</v>
      </c>
      <c r="IZC1" s="1" t="s">
        <v>8828</v>
      </c>
      <c r="IZD1" s="1" t="s">
        <v>8829</v>
      </c>
      <c r="IZE1" s="1" t="s">
        <v>8830</v>
      </c>
      <c r="IZF1" s="1" t="s">
        <v>8831</v>
      </c>
      <c r="IZG1" s="1" t="s">
        <v>8832</v>
      </c>
      <c r="IZH1" s="1" t="s">
        <v>8833</v>
      </c>
      <c r="IZI1" s="1" t="s">
        <v>8834</v>
      </c>
      <c r="IZJ1" s="1" t="s">
        <v>8835</v>
      </c>
      <c r="IZK1" s="1" t="s">
        <v>8836</v>
      </c>
      <c r="IZL1" s="1" t="s">
        <v>8837</v>
      </c>
      <c r="IZM1" s="1" t="s">
        <v>8838</v>
      </c>
      <c r="IZN1" s="1" t="s">
        <v>8839</v>
      </c>
      <c r="IZO1" s="1" t="s">
        <v>8840</v>
      </c>
      <c r="IZP1" s="1" t="s">
        <v>8841</v>
      </c>
      <c r="IZQ1" s="1" t="s">
        <v>8842</v>
      </c>
      <c r="IZR1" s="1" t="s">
        <v>8843</v>
      </c>
      <c r="IZS1" s="1" t="s">
        <v>8844</v>
      </c>
      <c r="IZT1" s="1" t="s">
        <v>8845</v>
      </c>
      <c r="IZU1" s="1" t="s">
        <v>8846</v>
      </c>
      <c r="IZV1" s="1" t="s">
        <v>8847</v>
      </c>
      <c r="IZW1" s="1" t="s">
        <v>8848</v>
      </c>
      <c r="IZX1" s="1" t="s">
        <v>8849</v>
      </c>
      <c r="IZY1" s="1" t="s">
        <v>8850</v>
      </c>
      <c r="IZZ1" s="1" t="s">
        <v>8851</v>
      </c>
      <c r="JAA1" s="1" t="s">
        <v>8852</v>
      </c>
      <c r="JAB1" s="1" t="s">
        <v>8853</v>
      </c>
      <c r="JAC1" s="1" t="s">
        <v>8854</v>
      </c>
      <c r="JAD1" s="1" t="s">
        <v>8855</v>
      </c>
      <c r="JAE1" s="1" t="s">
        <v>8856</v>
      </c>
      <c r="JAF1" s="1" t="s">
        <v>8857</v>
      </c>
      <c r="JAG1" s="1" t="s">
        <v>8858</v>
      </c>
      <c r="JAH1" s="1" t="s">
        <v>8859</v>
      </c>
      <c r="JAI1" s="1" t="s">
        <v>8860</v>
      </c>
      <c r="JAJ1" s="1" t="s">
        <v>8861</v>
      </c>
      <c r="JAK1" s="1" t="s">
        <v>8862</v>
      </c>
      <c r="JAL1" s="1" t="s">
        <v>8863</v>
      </c>
      <c r="JAM1" s="1" t="s">
        <v>8864</v>
      </c>
      <c r="JAN1" s="1" t="s">
        <v>8865</v>
      </c>
      <c r="JAO1" s="1" t="s">
        <v>8866</v>
      </c>
      <c r="JAP1" s="1" t="s">
        <v>8867</v>
      </c>
      <c r="JAQ1" s="1" t="s">
        <v>8868</v>
      </c>
      <c r="JAR1" s="1" t="s">
        <v>8869</v>
      </c>
      <c r="JAS1" s="1" t="s">
        <v>8870</v>
      </c>
      <c r="JAT1" s="1" t="s">
        <v>8871</v>
      </c>
      <c r="JAU1" s="1" t="s">
        <v>8872</v>
      </c>
      <c r="JAV1" s="1" t="s">
        <v>8873</v>
      </c>
      <c r="JAW1" s="1" t="s">
        <v>8874</v>
      </c>
      <c r="JAX1" s="1" t="s">
        <v>8875</v>
      </c>
      <c r="JAY1" s="1" t="s">
        <v>8876</v>
      </c>
      <c r="JAZ1" s="1" t="s">
        <v>8877</v>
      </c>
      <c r="JBA1" s="1" t="s">
        <v>8878</v>
      </c>
      <c r="JBB1" s="1" t="s">
        <v>8879</v>
      </c>
      <c r="JBC1" s="1" t="s">
        <v>8880</v>
      </c>
      <c r="JBD1" s="1" t="s">
        <v>8881</v>
      </c>
      <c r="JBE1" s="1" t="s">
        <v>8882</v>
      </c>
      <c r="JBF1" s="1" t="s">
        <v>8883</v>
      </c>
      <c r="JBG1" s="1" t="s">
        <v>8884</v>
      </c>
      <c r="JBH1" s="1" t="s">
        <v>8885</v>
      </c>
      <c r="JBI1" s="1" t="s">
        <v>8886</v>
      </c>
      <c r="JBJ1" s="1" t="s">
        <v>8887</v>
      </c>
      <c r="JBK1" s="1" t="s">
        <v>8888</v>
      </c>
      <c r="JBL1" s="1" t="s">
        <v>8889</v>
      </c>
      <c r="JBM1" s="1" t="s">
        <v>8890</v>
      </c>
      <c r="JBN1" s="1" t="s">
        <v>8891</v>
      </c>
      <c r="JBO1" s="1" t="s">
        <v>8892</v>
      </c>
      <c r="JBP1" s="1" t="s">
        <v>8893</v>
      </c>
      <c r="JBQ1" s="1" t="s">
        <v>8894</v>
      </c>
      <c r="JBR1" s="1" t="s">
        <v>8895</v>
      </c>
      <c r="JBS1" s="1" t="s">
        <v>8896</v>
      </c>
      <c r="JBT1" s="1" t="s">
        <v>8897</v>
      </c>
      <c r="JBU1" s="1" t="s">
        <v>8898</v>
      </c>
      <c r="JBV1" s="1" t="s">
        <v>8899</v>
      </c>
      <c r="JBW1" s="1" t="s">
        <v>8900</v>
      </c>
      <c r="JBX1" s="1" t="s">
        <v>8901</v>
      </c>
      <c r="JBY1" s="1" t="s">
        <v>8902</v>
      </c>
      <c r="JBZ1" s="1" t="s">
        <v>8903</v>
      </c>
      <c r="JCA1" s="1" t="s">
        <v>8904</v>
      </c>
      <c r="JCB1" s="1" t="s">
        <v>8905</v>
      </c>
      <c r="JCC1" s="1" t="s">
        <v>8906</v>
      </c>
      <c r="JCD1" s="1" t="s">
        <v>8907</v>
      </c>
      <c r="JCE1" s="1" t="s">
        <v>8908</v>
      </c>
      <c r="JCF1" s="1" t="s">
        <v>8909</v>
      </c>
      <c r="JCG1" s="1" t="s">
        <v>8910</v>
      </c>
      <c r="JCH1" s="1" t="s">
        <v>8911</v>
      </c>
      <c r="JCI1" s="1" t="s">
        <v>8912</v>
      </c>
      <c r="JCJ1" s="1" t="s">
        <v>8913</v>
      </c>
      <c r="JCK1" s="1" t="s">
        <v>8914</v>
      </c>
      <c r="JCL1" s="1" t="s">
        <v>8915</v>
      </c>
      <c r="JCM1" s="1" t="s">
        <v>8916</v>
      </c>
      <c r="JCN1" s="1" t="s">
        <v>8917</v>
      </c>
      <c r="JCO1" s="1" t="s">
        <v>8918</v>
      </c>
      <c r="JCP1" s="1" t="s">
        <v>8919</v>
      </c>
      <c r="JCQ1" s="1" t="s">
        <v>8920</v>
      </c>
      <c r="JCR1" s="1" t="s">
        <v>8921</v>
      </c>
      <c r="JCS1" s="1" t="s">
        <v>8922</v>
      </c>
      <c r="JCT1" s="1" t="s">
        <v>8923</v>
      </c>
      <c r="JCU1" s="1" t="s">
        <v>8924</v>
      </c>
      <c r="JCV1" s="1" t="s">
        <v>8925</v>
      </c>
      <c r="JCW1" s="1" t="s">
        <v>8926</v>
      </c>
      <c r="JCX1" s="1" t="s">
        <v>8927</v>
      </c>
      <c r="JCY1" s="1" t="s">
        <v>8928</v>
      </c>
      <c r="JCZ1" s="1" t="s">
        <v>8929</v>
      </c>
      <c r="JDA1" s="1" t="s">
        <v>8930</v>
      </c>
      <c r="JDB1" s="1" t="s">
        <v>8931</v>
      </c>
      <c r="JDC1" s="1" t="s">
        <v>8932</v>
      </c>
      <c r="JDD1" s="1" t="s">
        <v>8933</v>
      </c>
      <c r="JDE1" s="1" t="s">
        <v>8934</v>
      </c>
      <c r="JDF1" s="1" t="s">
        <v>8935</v>
      </c>
      <c r="JDG1" s="1" t="s">
        <v>8936</v>
      </c>
      <c r="JDH1" s="1" t="s">
        <v>8937</v>
      </c>
      <c r="JDI1" s="1" t="s">
        <v>8938</v>
      </c>
      <c r="JDJ1" s="1" t="s">
        <v>8939</v>
      </c>
      <c r="JDK1" s="1" t="s">
        <v>8940</v>
      </c>
      <c r="JDL1" s="1" t="s">
        <v>8941</v>
      </c>
      <c r="JDM1" s="1" t="s">
        <v>8942</v>
      </c>
      <c r="JDN1" s="1" t="s">
        <v>8943</v>
      </c>
      <c r="JDO1" s="1" t="s">
        <v>8944</v>
      </c>
      <c r="JDP1" s="1" t="s">
        <v>8945</v>
      </c>
      <c r="JDQ1" s="1" t="s">
        <v>8946</v>
      </c>
      <c r="JDR1" s="1" t="s">
        <v>8947</v>
      </c>
      <c r="JDS1" s="1" t="s">
        <v>8948</v>
      </c>
      <c r="JDT1" s="1" t="s">
        <v>8949</v>
      </c>
      <c r="JDU1" s="1" t="s">
        <v>8950</v>
      </c>
      <c r="JDV1" s="1" t="s">
        <v>8951</v>
      </c>
      <c r="JDW1" s="1" t="s">
        <v>8952</v>
      </c>
      <c r="JDX1" s="1" t="s">
        <v>8953</v>
      </c>
      <c r="JDY1" s="1" t="s">
        <v>8954</v>
      </c>
      <c r="JDZ1" s="1" t="s">
        <v>8955</v>
      </c>
      <c r="JEA1" s="1" t="s">
        <v>8956</v>
      </c>
      <c r="JEB1" s="1" t="s">
        <v>8957</v>
      </c>
      <c r="JEC1" s="1" t="s">
        <v>8958</v>
      </c>
      <c r="JED1" s="1" t="s">
        <v>8959</v>
      </c>
      <c r="JEE1" s="1" t="s">
        <v>8960</v>
      </c>
      <c r="JEF1" s="1" t="s">
        <v>8961</v>
      </c>
      <c r="JEG1" s="1" t="s">
        <v>8962</v>
      </c>
      <c r="JEH1" s="1" t="s">
        <v>8963</v>
      </c>
      <c r="JEI1" s="1" t="s">
        <v>8964</v>
      </c>
      <c r="JEJ1" s="1" t="s">
        <v>8965</v>
      </c>
      <c r="JEK1" s="1" t="s">
        <v>8966</v>
      </c>
      <c r="JEL1" s="1" t="s">
        <v>8967</v>
      </c>
      <c r="JEM1" s="1" t="s">
        <v>8968</v>
      </c>
      <c r="JEN1" s="1" t="s">
        <v>8969</v>
      </c>
      <c r="JEO1" s="1" t="s">
        <v>8970</v>
      </c>
      <c r="JEP1" s="1" t="s">
        <v>8971</v>
      </c>
      <c r="JEQ1" s="1" t="s">
        <v>8972</v>
      </c>
      <c r="JER1" s="1" t="s">
        <v>8973</v>
      </c>
      <c r="JES1" s="1" t="s">
        <v>8974</v>
      </c>
      <c r="JET1" s="1" t="s">
        <v>8975</v>
      </c>
      <c r="JEU1" s="1" t="s">
        <v>8976</v>
      </c>
      <c r="JEV1" s="1" t="s">
        <v>8977</v>
      </c>
      <c r="JEW1" s="1" t="s">
        <v>8978</v>
      </c>
      <c r="JEX1" s="1" t="s">
        <v>8979</v>
      </c>
      <c r="JEY1" s="1" t="s">
        <v>8980</v>
      </c>
      <c r="JEZ1" s="1" t="s">
        <v>8981</v>
      </c>
      <c r="JFA1" s="1" t="s">
        <v>8982</v>
      </c>
      <c r="JFB1" s="1" t="s">
        <v>8983</v>
      </c>
      <c r="JFC1" s="1" t="s">
        <v>8984</v>
      </c>
      <c r="JFD1" s="1" t="s">
        <v>8985</v>
      </c>
      <c r="JFE1" s="1" t="s">
        <v>8986</v>
      </c>
      <c r="JFF1" s="1" t="s">
        <v>8987</v>
      </c>
      <c r="JFG1" s="1" t="s">
        <v>8988</v>
      </c>
      <c r="JFH1" s="1" t="s">
        <v>8989</v>
      </c>
      <c r="JFI1" s="1" t="s">
        <v>8990</v>
      </c>
      <c r="JFJ1" s="1" t="s">
        <v>8991</v>
      </c>
      <c r="JFK1" s="1" t="s">
        <v>8992</v>
      </c>
      <c r="JFL1" s="1" t="s">
        <v>8993</v>
      </c>
      <c r="JFM1" s="1" t="s">
        <v>8994</v>
      </c>
      <c r="JFN1" s="1" t="s">
        <v>8995</v>
      </c>
      <c r="JFO1" s="1" t="s">
        <v>8996</v>
      </c>
      <c r="JFP1" s="1" t="s">
        <v>8997</v>
      </c>
      <c r="JFQ1" s="1" t="s">
        <v>8998</v>
      </c>
      <c r="JFR1" s="1" t="s">
        <v>8999</v>
      </c>
      <c r="JFS1" s="1" t="s">
        <v>9000</v>
      </c>
      <c r="JFT1" s="1" t="s">
        <v>9001</v>
      </c>
      <c r="JFU1" s="1" t="s">
        <v>9002</v>
      </c>
      <c r="JFV1" s="1" t="s">
        <v>9003</v>
      </c>
      <c r="JFW1" s="1" t="s">
        <v>9004</v>
      </c>
      <c r="JFX1" s="1" t="s">
        <v>9005</v>
      </c>
      <c r="JFY1" s="1" t="s">
        <v>9006</v>
      </c>
      <c r="JFZ1" s="1" t="s">
        <v>9007</v>
      </c>
      <c r="JGA1" s="1" t="s">
        <v>9008</v>
      </c>
      <c r="JGB1" s="1" t="s">
        <v>9009</v>
      </c>
      <c r="JGC1" s="1" t="s">
        <v>9010</v>
      </c>
      <c r="JGD1" s="1" t="s">
        <v>9011</v>
      </c>
      <c r="JGE1" s="1" t="s">
        <v>9012</v>
      </c>
      <c r="JGF1" s="1" t="s">
        <v>9013</v>
      </c>
      <c r="JGG1" s="1" t="s">
        <v>9014</v>
      </c>
      <c r="JGH1" s="1" t="s">
        <v>9015</v>
      </c>
      <c r="JGI1" s="1" t="s">
        <v>9016</v>
      </c>
      <c r="JGJ1" s="1" t="s">
        <v>9017</v>
      </c>
      <c r="JGK1" s="1" t="s">
        <v>9018</v>
      </c>
      <c r="JGL1" s="1" t="s">
        <v>9019</v>
      </c>
      <c r="JGM1" s="1" t="s">
        <v>9020</v>
      </c>
      <c r="JGN1" s="1" t="s">
        <v>9021</v>
      </c>
      <c r="JGO1" s="1" t="s">
        <v>9022</v>
      </c>
      <c r="JGP1" s="1" t="s">
        <v>9023</v>
      </c>
      <c r="JGQ1" s="1" t="s">
        <v>9024</v>
      </c>
      <c r="JGR1" s="1" t="s">
        <v>9025</v>
      </c>
      <c r="JGS1" s="1" t="s">
        <v>9026</v>
      </c>
      <c r="JGT1" s="1" t="s">
        <v>9027</v>
      </c>
      <c r="JGU1" s="1" t="s">
        <v>9028</v>
      </c>
      <c r="JGV1" s="1" t="s">
        <v>9029</v>
      </c>
      <c r="JGW1" s="1" t="s">
        <v>9030</v>
      </c>
      <c r="JGX1" s="1" t="s">
        <v>9031</v>
      </c>
      <c r="JGY1" s="1" t="s">
        <v>9032</v>
      </c>
      <c r="JGZ1" s="1" t="s">
        <v>9033</v>
      </c>
      <c r="JHA1" s="1" t="s">
        <v>9034</v>
      </c>
      <c r="JHB1" s="1" t="s">
        <v>9035</v>
      </c>
      <c r="JHC1" s="1" t="s">
        <v>9036</v>
      </c>
      <c r="JHD1" s="1" t="s">
        <v>9037</v>
      </c>
      <c r="JHE1" s="1" t="s">
        <v>9038</v>
      </c>
      <c r="JHF1" s="1" t="s">
        <v>9039</v>
      </c>
      <c r="JHG1" s="1" t="s">
        <v>9040</v>
      </c>
      <c r="JHH1" s="1" t="s">
        <v>9041</v>
      </c>
      <c r="JHI1" s="1" t="s">
        <v>9042</v>
      </c>
      <c r="JHJ1" s="1" t="s">
        <v>9043</v>
      </c>
      <c r="JHK1" s="1" t="s">
        <v>9044</v>
      </c>
      <c r="JHL1" s="1" t="s">
        <v>9045</v>
      </c>
      <c r="JHM1" s="1" t="s">
        <v>9046</v>
      </c>
      <c r="JHN1" s="1" t="s">
        <v>9047</v>
      </c>
      <c r="JHO1" s="1" t="s">
        <v>9048</v>
      </c>
      <c r="JHP1" s="1" t="s">
        <v>9049</v>
      </c>
      <c r="JHQ1" s="1" t="s">
        <v>9050</v>
      </c>
      <c r="JHR1" s="1" t="s">
        <v>9051</v>
      </c>
      <c r="JHS1" s="1" t="s">
        <v>9052</v>
      </c>
      <c r="JHT1" s="1" t="s">
        <v>9053</v>
      </c>
      <c r="JHU1" s="1" t="s">
        <v>9054</v>
      </c>
      <c r="JHV1" s="1" t="s">
        <v>9055</v>
      </c>
      <c r="JHW1" s="1" t="s">
        <v>9056</v>
      </c>
      <c r="JHX1" s="1" t="s">
        <v>9057</v>
      </c>
      <c r="JHY1" s="1" t="s">
        <v>9058</v>
      </c>
      <c r="JHZ1" s="1" t="s">
        <v>9059</v>
      </c>
      <c r="JIA1" s="1" t="s">
        <v>9060</v>
      </c>
      <c r="JIB1" s="1" t="s">
        <v>9061</v>
      </c>
      <c r="JIC1" s="1" t="s">
        <v>9062</v>
      </c>
      <c r="JID1" s="1" t="s">
        <v>9063</v>
      </c>
      <c r="JIE1" s="1" t="s">
        <v>9064</v>
      </c>
      <c r="JIF1" s="1" t="s">
        <v>9065</v>
      </c>
      <c r="JIG1" s="1" t="s">
        <v>9066</v>
      </c>
      <c r="JIH1" s="1" t="s">
        <v>9067</v>
      </c>
      <c r="JII1" s="1" t="s">
        <v>9068</v>
      </c>
      <c r="JIJ1" s="1" t="s">
        <v>9069</v>
      </c>
      <c r="JIK1" s="1" t="s">
        <v>9070</v>
      </c>
      <c r="JIL1" s="1" t="s">
        <v>9071</v>
      </c>
      <c r="JIM1" s="1" t="s">
        <v>9072</v>
      </c>
      <c r="JIN1" s="1" t="s">
        <v>9073</v>
      </c>
      <c r="JIO1" s="1" t="s">
        <v>9074</v>
      </c>
      <c r="JIP1" s="1" t="s">
        <v>9075</v>
      </c>
      <c r="JIQ1" s="1" t="s">
        <v>9076</v>
      </c>
      <c r="JIR1" s="1" t="s">
        <v>9077</v>
      </c>
      <c r="JIS1" s="1" t="s">
        <v>9078</v>
      </c>
      <c r="JIT1" s="1" t="s">
        <v>9079</v>
      </c>
      <c r="JIU1" s="1" t="s">
        <v>9080</v>
      </c>
      <c r="JIV1" s="1" t="s">
        <v>9081</v>
      </c>
      <c r="JIW1" s="1" t="s">
        <v>9082</v>
      </c>
      <c r="JIX1" s="1" t="s">
        <v>9083</v>
      </c>
      <c r="JIY1" s="1" t="s">
        <v>9084</v>
      </c>
      <c r="JIZ1" s="1" t="s">
        <v>9085</v>
      </c>
      <c r="JJA1" s="1" t="s">
        <v>9086</v>
      </c>
      <c r="JJB1" s="1" t="s">
        <v>9087</v>
      </c>
      <c r="JJC1" s="1" t="s">
        <v>9088</v>
      </c>
      <c r="JJD1" s="1" t="s">
        <v>9089</v>
      </c>
      <c r="JJE1" s="1" t="s">
        <v>9090</v>
      </c>
      <c r="JJF1" s="1" t="s">
        <v>9091</v>
      </c>
      <c r="JJG1" s="1" t="s">
        <v>9092</v>
      </c>
      <c r="JJH1" s="1" t="s">
        <v>9093</v>
      </c>
      <c r="JJI1" s="1" t="s">
        <v>9094</v>
      </c>
      <c r="JJJ1" s="1" t="s">
        <v>9095</v>
      </c>
      <c r="JJK1" s="1" t="s">
        <v>9096</v>
      </c>
      <c r="JJL1" s="1" t="s">
        <v>9097</v>
      </c>
      <c r="JJM1" s="1" t="s">
        <v>9098</v>
      </c>
      <c r="JJN1" s="1" t="s">
        <v>9099</v>
      </c>
      <c r="JJO1" s="1" t="s">
        <v>9100</v>
      </c>
      <c r="JJP1" s="1" t="s">
        <v>9101</v>
      </c>
      <c r="JJQ1" s="1" t="s">
        <v>9102</v>
      </c>
      <c r="JJR1" s="1" t="s">
        <v>9103</v>
      </c>
      <c r="JJS1" s="1" t="s">
        <v>9104</v>
      </c>
      <c r="JJT1" s="1" t="s">
        <v>9105</v>
      </c>
      <c r="JJU1" s="1" t="s">
        <v>9106</v>
      </c>
      <c r="JJV1" s="1" t="s">
        <v>9107</v>
      </c>
      <c r="JJW1" s="1" t="s">
        <v>9108</v>
      </c>
      <c r="JJX1" s="1" t="s">
        <v>9109</v>
      </c>
      <c r="JJY1" s="1" t="s">
        <v>9110</v>
      </c>
      <c r="JJZ1" s="1" t="s">
        <v>9111</v>
      </c>
      <c r="JKA1" s="1" t="s">
        <v>9112</v>
      </c>
      <c r="JKB1" s="1" t="s">
        <v>9113</v>
      </c>
      <c r="JKC1" s="1" t="s">
        <v>9114</v>
      </c>
      <c r="JKD1" s="1" t="s">
        <v>9115</v>
      </c>
      <c r="JKE1" s="1" t="s">
        <v>9116</v>
      </c>
      <c r="JKF1" s="1" t="s">
        <v>9117</v>
      </c>
      <c r="JKG1" s="1" t="s">
        <v>9118</v>
      </c>
      <c r="JKH1" s="1" t="s">
        <v>9119</v>
      </c>
      <c r="JKI1" s="1" t="s">
        <v>9120</v>
      </c>
      <c r="JKJ1" s="1" t="s">
        <v>9121</v>
      </c>
      <c r="JKK1" s="1" t="s">
        <v>9122</v>
      </c>
      <c r="JKL1" s="1" t="s">
        <v>9123</v>
      </c>
      <c r="JKM1" s="1" t="s">
        <v>9124</v>
      </c>
      <c r="JKN1" s="1" t="s">
        <v>9125</v>
      </c>
      <c r="JKO1" s="1" t="s">
        <v>9126</v>
      </c>
      <c r="JKP1" s="1" t="s">
        <v>9127</v>
      </c>
      <c r="JKQ1" s="1" t="s">
        <v>9128</v>
      </c>
      <c r="JKR1" s="1" t="s">
        <v>9129</v>
      </c>
      <c r="JKS1" s="1" t="s">
        <v>9130</v>
      </c>
      <c r="JKT1" s="1" t="s">
        <v>9131</v>
      </c>
      <c r="JKU1" s="1" t="s">
        <v>9132</v>
      </c>
      <c r="JKV1" s="1" t="s">
        <v>9133</v>
      </c>
      <c r="JKW1" s="1" t="s">
        <v>9134</v>
      </c>
      <c r="JKX1" s="1" t="s">
        <v>9135</v>
      </c>
      <c r="JKY1" s="1" t="s">
        <v>9136</v>
      </c>
      <c r="JKZ1" s="1" t="s">
        <v>9137</v>
      </c>
      <c r="JLA1" s="1" t="s">
        <v>9138</v>
      </c>
      <c r="JLB1" s="1" t="s">
        <v>9139</v>
      </c>
      <c r="JLC1" s="1" t="s">
        <v>9140</v>
      </c>
      <c r="JLD1" s="1" t="s">
        <v>9141</v>
      </c>
      <c r="JLE1" s="1" t="s">
        <v>9142</v>
      </c>
      <c r="JLF1" s="1" t="s">
        <v>9143</v>
      </c>
      <c r="JLG1" s="1" t="s">
        <v>9144</v>
      </c>
      <c r="JLH1" s="1" t="s">
        <v>9145</v>
      </c>
      <c r="JLI1" s="1" t="s">
        <v>9146</v>
      </c>
      <c r="JLJ1" s="1" t="s">
        <v>9147</v>
      </c>
      <c r="JLK1" s="1" t="s">
        <v>9148</v>
      </c>
      <c r="JLL1" s="1" t="s">
        <v>9149</v>
      </c>
      <c r="JLM1" s="1" t="s">
        <v>9150</v>
      </c>
      <c r="JLN1" s="1" t="s">
        <v>9151</v>
      </c>
      <c r="JLO1" s="1" t="s">
        <v>9152</v>
      </c>
      <c r="JLP1" s="1" t="s">
        <v>9153</v>
      </c>
      <c r="JLQ1" s="1" t="s">
        <v>9154</v>
      </c>
      <c r="JLR1" s="1" t="s">
        <v>9155</v>
      </c>
      <c r="JLS1" s="1" t="s">
        <v>9156</v>
      </c>
      <c r="JLT1" s="1" t="s">
        <v>9157</v>
      </c>
      <c r="JLU1" s="1" t="s">
        <v>9158</v>
      </c>
      <c r="JLV1" s="1" t="s">
        <v>9159</v>
      </c>
      <c r="JLW1" s="1" t="s">
        <v>9160</v>
      </c>
      <c r="JLX1" s="1" t="s">
        <v>9161</v>
      </c>
      <c r="JLY1" s="1" t="s">
        <v>9162</v>
      </c>
      <c r="JLZ1" s="1" t="s">
        <v>9163</v>
      </c>
      <c r="JMA1" s="1" t="s">
        <v>9164</v>
      </c>
      <c r="JMB1" s="1" t="s">
        <v>9165</v>
      </c>
      <c r="JMC1" s="1" t="s">
        <v>9166</v>
      </c>
      <c r="JMD1" s="1" t="s">
        <v>9167</v>
      </c>
      <c r="JME1" s="1" t="s">
        <v>9168</v>
      </c>
      <c r="JMF1" s="1" t="s">
        <v>9169</v>
      </c>
      <c r="JMG1" s="1" t="s">
        <v>9170</v>
      </c>
      <c r="JMH1" s="1" t="s">
        <v>9171</v>
      </c>
      <c r="JMI1" s="1" t="s">
        <v>9172</v>
      </c>
      <c r="JMJ1" s="1" t="s">
        <v>9173</v>
      </c>
      <c r="JMK1" s="1" t="s">
        <v>9174</v>
      </c>
      <c r="JML1" s="1" t="s">
        <v>9175</v>
      </c>
      <c r="JMM1" s="1" t="s">
        <v>9176</v>
      </c>
      <c r="JMN1" s="1" t="s">
        <v>9177</v>
      </c>
      <c r="JMO1" s="1" t="s">
        <v>9178</v>
      </c>
      <c r="JMP1" s="1" t="s">
        <v>9179</v>
      </c>
      <c r="JMQ1" s="1" t="s">
        <v>9180</v>
      </c>
      <c r="JMR1" s="1" t="s">
        <v>9181</v>
      </c>
      <c r="JMS1" s="1" t="s">
        <v>9182</v>
      </c>
      <c r="JMT1" s="1" t="s">
        <v>9183</v>
      </c>
      <c r="JMU1" s="1" t="s">
        <v>9184</v>
      </c>
      <c r="JMV1" s="1" t="s">
        <v>9185</v>
      </c>
      <c r="JMW1" s="1" t="s">
        <v>9186</v>
      </c>
      <c r="JMX1" s="1" t="s">
        <v>9187</v>
      </c>
      <c r="JMY1" s="1" t="s">
        <v>9188</v>
      </c>
      <c r="JMZ1" s="1" t="s">
        <v>9189</v>
      </c>
      <c r="JNA1" s="1" t="s">
        <v>9190</v>
      </c>
      <c r="JNB1" s="1" t="s">
        <v>9191</v>
      </c>
      <c r="JNC1" s="1" t="s">
        <v>9192</v>
      </c>
      <c r="JND1" s="1" t="s">
        <v>9193</v>
      </c>
      <c r="JNE1" s="1" t="s">
        <v>9194</v>
      </c>
      <c r="JNF1" s="1" t="s">
        <v>9195</v>
      </c>
      <c r="JNG1" s="1" t="s">
        <v>9196</v>
      </c>
      <c r="JNH1" s="1" t="s">
        <v>9197</v>
      </c>
      <c r="JNI1" s="1" t="s">
        <v>9198</v>
      </c>
      <c r="JNJ1" s="1" t="s">
        <v>9199</v>
      </c>
      <c r="JNK1" s="1" t="s">
        <v>9200</v>
      </c>
      <c r="JNL1" s="1" t="s">
        <v>9201</v>
      </c>
      <c r="JNM1" s="1" t="s">
        <v>9202</v>
      </c>
      <c r="JNN1" s="1" t="s">
        <v>9203</v>
      </c>
      <c r="JNO1" s="1" t="s">
        <v>9204</v>
      </c>
      <c r="JNP1" s="1" t="s">
        <v>9205</v>
      </c>
      <c r="JNQ1" s="1" t="s">
        <v>9206</v>
      </c>
      <c r="JNR1" s="1" t="s">
        <v>9207</v>
      </c>
      <c r="JNS1" s="1" t="s">
        <v>9208</v>
      </c>
      <c r="JNT1" s="1" t="s">
        <v>9209</v>
      </c>
      <c r="JNU1" s="1" t="s">
        <v>9210</v>
      </c>
      <c r="JNV1" s="1" t="s">
        <v>9211</v>
      </c>
      <c r="JNW1" s="1" t="s">
        <v>9212</v>
      </c>
      <c r="JNX1" s="1" t="s">
        <v>9213</v>
      </c>
      <c r="JNY1" s="1" t="s">
        <v>9214</v>
      </c>
      <c r="JNZ1" s="1" t="s">
        <v>9215</v>
      </c>
      <c r="JOA1" s="1" t="s">
        <v>9216</v>
      </c>
      <c r="JOB1" s="1" t="s">
        <v>9217</v>
      </c>
      <c r="JOC1" s="1" t="s">
        <v>9218</v>
      </c>
      <c r="JOD1" s="1" t="s">
        <v>9219</v>
      </c>
      <c r="JOE1" s="1" t="s">
        <v>9220</v>
      </c>
      <c r="JOF1" s="1" t="s">
        <v>9221</v>
      </c>
      <c r="JOG1" s="1" t="s">
        <v>9222</v>
      </c>
      <c r="JOH1" s="1" t="s">
        <v>9223</v>
      </c>
      <c r="JOI1" s="1" t="s">
        <v>9224</v>
      </c>
      <c r="JOJ1" s="1" t="s">
        <v>9225</v>
      </c>
      <c r="JOK1" s="1" t="s">
        <v>9226</v>
      </c>
      <c r="JOL1" s="1" t="s">
        <v>9227</v>
      </c>
      <c r="JOM1" s="1" t="s">
        <v>9228</v>
      </c>
      <c r="JON1" s="1" t="s">
        <v>9229</v>
      </c>
      <c r="JOO1" s="1" t="s">
        <v>9230</v>
      </c>
      <c r="JOP1" s="1" t="s">
        <v>9231</v>
      </c>
      <c r="JOQ1" s="1" t="s">
        <v>9232</v>
      </c>
      <c r="JOR1" s="1" t="s">
        <v>9233</v>
      </c>
      <c r="JOS1" s="1" t="s">
        <v>9234</v>
      </c>
      <c r="JOT1" s="1" t="s">
        <v>9235</v>
      </c>
      <c r="JOU1" s="1" t="s">
        <v>9236</v>
      </c>
      <c r="JOV1" s="1" t="s">
        <v>9237</v>
      </c>
      <c r="JOW1" s="1" t="s">
        <v>9238</v>
      </c>
      <c r="JOX1" s="1" t="s">
        <v>9239</v>
      </c>
      <c r="JOY1" s="1" t="s">
        <v>9240</v>
      </c>
      <c r="JOZ1" s="1" t="s">
        <v>9241</v>
      </c>
      <c r="JPA1" s="1" t="s">
        <v>9242</v>
      </c>
      <c r="JPB1" s="1" t="s">
        <v>9243</v>
      </c>
      <c r="JPC1" s="1" t="s">
        <v>9244</v>
      </c>
      <c r="JPD1" s="1" t="s">
        <v>9245</v>
      </c>
      <c r="JPE1" s="1" t="s">
        <v>9246</v>
      </c>
      <c r="JPF1" s="1" t="s">
        <v>9247</v>
      </c>
      <c r="JPG1" s="1" t="s">
        <v>9248</v>
      </c>
      <c r="JPH1" s="1" t="s">
        <v>9249</v>
      </c>
      <c r="JPI1" s="1" t="s">
        <v>9250</v>
      </c>
      <c r="JPJ1" s="1" t="s">
        <v>9251</v>
      </c>
      <c r="JPK1" s="1" t="s">
        <v>9252</v>
      </c>
      <c r="JPL1" s="1" t="s">
        <v>9253</v>
      </c>
      <c r="JPM1" s="1" t="s">
        <v>9254</v>
      </c>
      <c r="JPN1" s="1" t="s">
        <v>9255</v>
      </c>
      <c r="JPO1" s="1" t="s">
        <v>9256</v>
      </c>
      <c r="JPP1" s="1" t="s">
        <v>9257</v>
      </c>
      <c r="JPQ1" s="1" t="s">
        <v>9258</v>
      </c>
      <c r="JPR1" s="1" t="s">
        <v>9259</v>
      </c>
      <c r="JPS1" s="1" t="s">
        <v>9260</v>
      </c>
      <c r="JPT1" s="1" t="s">
        <v>9261</v>
      </c>
      <c r="JPU1" s="1" t="s">
        <v>9262</v>
      </c>
      <c r="JPV1" s="1" t="s">
        <v>9263</v>
      </c>
      <c r="JPW1" s="1" t="s">
        <v>9264</v>
      </c>
      <c r="JPX1" s="1" t="s">
        <v>9265</v>
      </c>
      <c r="JPY1" s="1" t="s">
        <v>9266</v>
      </c>
      <c r="JPZ1" s="1" t="s">
        <v>9267</v>
      </c>
      <c r="JQA1" s="1" t="s">
        <v>9268</v>
      </c>
      <c r="JQB1" s="1" t="s">
        <v>9269</v>
      </c>
      <c r="JQC1" s="1" t="s">
        <v>9270</v>
      </c>
      <c r="JQD1" s="1" t="s">
        <v>9271</v>
      </c>
      <c r="JQE1" s="1" t="s">
        <v>9272</v>
      </c>
      <c r="JQF1" s="1" t="s">
        <v>9273</v>
      </c>
      <c r="JQG1" s="1" t="s">
        <v>9274</v>
      </c>
      <c r="JQH1" s="1" t="s">
        <v>9275</v>
      </c>
      <c r="JQI1" s="1" t="s">
        <v>9276</v>
      </c>
      <c r="JQJ1" s="1" t="s">
        <v>9277</v>
      </c>
      <c r="JQK1" s="1" t="s">
        <v>9278</v>
      </c>
      <c r="JQL1" s="1" t="s">
        <v>9279</v>
      </c>
      <c r="JQM1" s="1" t="s">
        <v>9280</v>
      </c>
      <c r="JQN1" s="1" t="s">
        <v>9281</v>
      </c>
      <c r="JQO1" s="1" t="s">
        <v>9282</v>
      </c>
      <c r="JQP1" s="1" t="s">
        <v>9283</v>
      </c>
      <c r="JQQ1" s="1" t="s">
        <v>9284</v>
      </c>
      <c r="JQR1" s="1" t="s">
        <v>9285</v>
      </c>
      <c r="JQS1" s="1" t="s">
        <v>9286</v>
      </c>
      <c r="JQT1" s="1" t="s">
        <v>9287</v>
      </c>
      <c r="JQU1" s="1" t="s">
        <v>9288</v>
      </c>
      <c r="JQV1" s="1" t="s">
        <v>9289</v>
      </c>
      <c r="JQW1" s="1" t="s">
        <v>9290</v>
      </c>
      <c r="JQX1" s="1" t="s">
        <v>9291</v>
      </c>
      <c r="JQY1" s="1" t="s">
        <v>9292</v>
      </c>
      <c r="JQZ1" s="1" t="s">
        <v>9293</v>
      </c>
      <c r="JRA1" s="1" t="s">
        <v>9294</v>
      </c>
      <c r="JRB1" s="1" t="s">
        <v>9295</v>
      </c>
      <c r="JRC1" s="1" t="s">
        <v>9296</v>
      </c>
      <c r="JRD1" s="1" t="s">
        <v>9297</v>
      </c>
      <c r="JRE1" s="1" t="s">
        <v>9298</v>
      </c>
      <c r="JRF1" s="1" t="s">
        <v>9299</v>
      </c>
      <c r="JRG1" s="1" t="s">
        <v>9300</v>
      </c>
      <c r="JRH1" s="1" t="s">
        <v>9301</v>
      </c>
      <c r="JRI1" s="1" t="s">
        <v>9302</v>
      </c>
      <c r="JRJ1" s="1" t="s">
        <v>9303</v>
      </c>
      <c r="JRK1" s="1" t="s">
        <v>9304</v>
      </c>
      <c r="JRL1" s="1" t="s">
        <v>9305</v>
      </c>
      <c r="JRM1" s="1" t="s">
        <v>9306</v>
      </c>
      <c r="JRN1" s="1" t="s">
        <v>9307</v>
      </c>
      <c r="JRO1" s="1" t="s">
        <v>9308</v>
      </c>
      <c r="JRP1" s="1" t="s">
        <v>9309</v>
      </c>
      <c r="JRQ1" s="1" t="s">
        <v>9310</v>
      </c>
      <c r="JRR1" s="1" t="s">
        <v>9311</v>
      </c>
      <c r="JRS1" s="1" t="s">
        <v>9312</v>
      </c>
      <c r="JRT1" s="1" t="s">
        <v>9313</v>
      </c>
      <c r="JRU1" s="1" t="s">
        <v>9314</v>
      </c>
      <c r="JRV1" s="1" t="s">
        <v>9315</v>
      </c>
      <c r="JRW1" s="1" t="s">
        <v>9316</v>
      </c>
      <c r="JRX1" s="1" t="s">
        <v>9317</v>
      </c>
      <c r="JRY1" s="1" t="s">
        <v>9318</v>
      </c>
      <c r="JRZ1" s="1" t="s">
        <v>9319</v>
      </c>
      <c r="JSA1" s="1" t="s">
        <v>9320</v>
      </c>
      <c r="JSB1" s="1" t="s">
        <v>9321</v>
      </c>
      <c r="JSC1" s="1" t="s">
        <v>9322</v>
      </c>
      <c r="JSD1" s="1" t="s">
        <v>9323</v>
      </c>
      <c r="JSE1" s="1" t="s">
        <v>9324</v>
      </c>
      <c r="JSF1" s="1" t="s">
        <v>9325</v>
      </c>
      <c r="JSG1" s="1" t="s">
        <v>9326</v>
      </c>
      <c r="JSH1" s="1" t="s">
        <v>9327</v>
      </c>
      <c r="JSI1" s="1" t="s">
        <v>9328</v>
      </c>
      <c r="JSJ1" s="1" t="s">
        <v>9329</v>
      </c>
      <c r="JSK1" s="1" t="s">
        <v>9330</v>
      </c>
      <c r="JSL1" s="1" t="s">
        <v>9331</v>
      </c>
      <c r="JSM1" s="1" t="s">
        <v>9332</v>
      </c>
      <c r="JSN1" s="1" t="s">
        <v>9333</v>
      </c>
      <c r="JSO1" s="1" t="s">
        <v>9334</v>
      </c>
      <c r="JSP1" s="1" t="s">
        <v>9335</v>
      </c>
      <c r="JSQ1" s="1" t="s">
        <v>9336</v>
      </c>
      <c r="JSR1" s="1" t="s">
        <v>9337</v>
      </c>
      <c r="JSS1" s="1" t="s">
        <v>9338</v>
      </c>
      <c r="JST1" s="1" t="s">
        <v>9339</v>
      </c>
      <c r="JSU1" s="1" t="s">
        <v>9340</v>
      </c>
      <c r="JSV1" s="1" t="s">
        <v>9341</v>
      </c>
      <c r="JSW1" s="1" t="s">
        <v>9342</v>
      </c>
      <c r="JSX1" s="1" t="s">
        <v>9343</v>
      </c>
      <c r="JSY1" s="1" t="s">
        <v>9344</v>
      </c>
      <c r="JSZ1" s="1" t="s">
        <v>9345</v>
      </c>
      <c r="JTA1" s="1" t="s">
        <v>9346</v>
      </c>
      <c r="JTB1" s="1" t="s">
        <v>9347</v>
      </c>
      <c r="JTC1" s="1" t="s">
        <v>9348</v>
      </c>
      <c r="JTD1" s="1" t="s">
        <v>9349</v>
      </c>
      <c r="JTE1" s="1" t="s">
        <v>9350</v>
      </c>
      <c r="JTF1" s="1" t="s">
        <v>9351</v>
      </c>
      <c r="JTG1" s="1" t="s">
        <v>9352</v>
      </c>
      <c r="JTH1" s="1" t="s">
        <v>9353</v>
      </c>
      <c r="JTI1" s="1" t="s">
        <v>9354</v>
      </c>
      <c r="JTJ1" s="1" t="s">
        <v>9355</v>
      </c>
      <c r="JTK1" s="1" t="s">
        <v>9356</v>
      </c>
      <c r="JTL1" s="1" t="s">
        <v>9357</v>
      </c>
      <c r="JTM1" s="1" t="s">
        <v>9358</v>
      </c>
      <c r="JTN1" s="1" t="s">
        <v>9359</v>
      </c>
      <c r="JTO1" s="1" t="s">
        <v>9360</v>
      </c>
      <c r="JTP1" s="1" t="s">
        <v>9361</v>
      </c>
      <c r="JTQ1" s="1" t="s">
        <v>9362</v>
      </c>
      <c r="JTR1" s="1" t="s">
        <v>9363</v>
      </c>
      <c r="JTS1" s="1" t="s">
        <v>9364</v>
      </c>
      <c r="JTT1" s="1" t="s">
        <v>9365</v>
      </c>
      <c r="JTU1" s="1" t="s">
        <v>9366</v>
      </c>
      <c r="JTV1" s="1" t="s">
        <v>9367</v>
      </c>
      <c r="JTW1" s="1" t="s">
        <v>9368</v>
      </c>
      <c r="JTX1" s="1" t="s">
        <v>9369</v>
      </c>
      <c r="JTY1" s="1" t="s">
        <v>9370</v>
      </c>
      <c r="JTZ1" s="1" t="s">
        <v>9371</v>
      </c>
      <c r="JUA1" s="1" t="s">
        <v>9372</v>
      </c>
      <c r="JUB1" s="1" t="s">
        <v>9373</v>
      </c>
      <c r="JUC1" s="1" t="s">
        <v>9374</v>
      </c>
      <c r="JUD1" s="1" t="s">
        <v>9375</v>
      </c>
      <c r="JUE1" s="1" t="s">
        <v>9376</v>
      </c>
      <c r="JUF1" s="1" t="s">
        <v>9377</v>
      </c>
      <c r="JUG1" s="1" t="s">
        <v>9378</v>
      </c>
      <c r="JUH1" s="1" t="s">
        <v>9379</v>
      </c>
      <c r="JUI1" s="1" t="s">
        <v>9380</v>
      </c>
      <c r="JUJ1" s="1" t="s">
        <v>9381</v>
      </c>
      <c r="JUK1" s="1" t="s">
        <v>9382</v>
      </c>
      <c r="JUL1" s="1" t="s">
        <v>9383</v>
      </c>
      <c r="JUM1" s="1" t="s">
        <v>9384</v>
      </c>
      <c r="JUN1" s="1" t="s">
        <v>9385</v>
      </c>
      <c r="JUO1" s="1" t="s">
        <v>9386</v>
      </c>
      <c r="JUP1" s="1" t="s">
        <v>9387</v>
      </c>
      <c r="JUQ1" s="1" t="s">
        <v>9388</v>
      </c>
      <c r="JUR1" s="1" t="s">
        <v>9389</v>
      </c>
      <c r="JUS1" s="1" t="s">
        <v>9390</v>
      </c>
      <c r="JUT1" s="1" t="s">
        <v>9391</v>
      </c>
      <c r="JUU1" s="1" t="s">
        <v>9392</v>
      </c>
      <c r="JUV1" s="1" t="s">
        <v>9393</v>
      </c>
      <c r="JUW1" s="1" t="s">
        <v>9394</v>
      </c>
      <c r="JUX1" s="1" t="s">
        <v>9395</v>
      </c>
      <c r="JUY1" s="1" t="s">
        <v>9396</v>
      </c>
      <c r="JUZ1" s="1" t="s">
        <v>9397</v>
      </c>
      <c r="JVA1" s="1" t="s">
        <v>9398</v>
      </c>
      <c r="JVB1" s="1" t="s">
        <v>9399</v>
      </c>
      <c r="JVC1" s="1" t="s">
        <v>9400</v>
      </c>
      <c r="JVD1" s="1" t="s">
        <v>9401</v>
      </c>
      <c r="JVE1" s="1" t="s">
        <v>9402</v>
      </c>
      <c r="JVF1" s="1" t="s">
        <v>9403</v>
      </c>
      <c r="JVG1" s="1" t="s">
        <v>9404</v>
      </c>
      <c r="JVH1" s="1" t="s">
        <v>9405</v>
      </c>
      <c r="JVI1" s="1" t="s">
        <v>9406</v>
      </c>
      <c r="JVJ1" s="1" t="s">
        <v>9407</v>
      </c>
      <c r="JVK1" s="1" t="s">
        <v>9408</v>
      </c>
      <c r="JVL1" s="1" t="s">
        <v>9409</v>
      </c>
      <c r="JVM1" s="1" t="s">
        <v>9410</v>
      </c>
      <c r="JVN1" s="1" t="s">
        <v>9411</v>
      </c>
      <c r="JVO1" s="1" t="s">
        <v>9412</v>
      </c>
      <c r="JVP1" s="1" t="s">
        <v>9413</v>
      </c>
      <c r="JVQ1" s="1" t="s">
        <v>9414</v>
      </c>
      <c r="JVR1" s="1" t="s">
        <v>9415</v>
      </c>
      <c r="JVS1" s="1" t="s">
        <v>9416</v>
      </c>
      <c r="JVT1" s="1" t="s">
        <v>9417</v>
      </c>
      <c r="JVU1" s="1" t="s">
        <v>9418</v>
      </c>
      <c r="JVV1" s="1" t="s">
        <v>9419</v>
      </c>
      <c r="JVW1" s="1" t="s">
        <v>9420</v>
      </c>
      <c r="JVX1" s="1" t="s">
        <v>9421</v>
      </c>
      <c r="JVY1" s="1" t="s">
        <v>9422</v>
      </c>
      <c r="JVZ1" s="1" t="s">
        <v>9423</v>
      </c>
      <c r="JWA1" s="1" t="s">
        <v>9424</v>
      </c>
      <c r="JWB1" s="1" t="s">
        <v>9425</v>
      </c>
      <c r="JWC1" s="1" t="s">
        <v>9426</v>
      </c>
      <c r="JWD1" s="1" t="s">
        <v>9427</v>
      </c>
      <c r="JWE1" s="1" t="s">
        <v>9428</v>
      </c>
      <c r="JWF1" s="1" t="s">
        <v>9429</v>
      </c>
      <c r="JWG1" s="1" t="s">
        <v>9430</v>
      </c>
      <c r="JWH1" s="1" t="s">
        <v>9431</v>
      </c>
      <c r="JWI1" s="1" t="s">
        <v>9432</v>
      </c>
      <c r="JWJ1" s="1" t="s">
        <v>9433</v>
      </c>
      <c r="JWK1" s="1" t="s">
        <v>9434</v>
      </c>
      <c r="JWL1" s="1" t="s">
        <v>9435</v>
      </c>
      <c r="JWM1" s="1" t="s">
        <v>9436</v>
      </c>
      <c r="JWN1" s="1" t="s">
        <v>9437</v>
      </c>
      <c r="JWO1" s="1" t="s">
        <v>9438</v>
      </c>
      <c r="JWP1" s="1" t="s">
        <v>9439</v>
      </c>
      <c r="JWQ1" s="1" t="s">
        <v>9440</v>
      </c>
      <c r="JWR1" s="1" t="s">
        <v>9441</v>
      </c>
      <c r="JWS1" s="1" t="s">
        <v>9442</v>
      </c>
      <c r="JWT1" s="1" t="s">
        <v>9443</v>
      </c>
      <c r="JWU1" s="1" t="s">
        <v>9444</v>
      </c>
      <c r="JWV1" s="1" t="s">
        <v>9445</v>
      </c>
      <c r="JWW1" s="1" t="s">
        <v>9446</v>
      </c>
      <c r="JWX1" s="1" t="s">
        <v>9447</v>
      </c>
      <c r="JWY1" s="1" t="s">
        <v>9448</v>
      </c>
      <c r="JWZ1" s="1" t="s">
        <v>9449</v>
      </c>
      <c r="JXA1" s="1" t="s">
        <v>9450</v>
      </c>
      <c r="JXB1" s="1" t="s">
        <v>9451</v>
      </c>
      <c r="JXC1" s="1" t="s">
        <v>9452</v>
      </c>
      <c r="JXD1" s="1" t="s">
        <v>9453</v>
      </c>
      <c r="JXE1" s="1" t="s">
        <v>9454</v>
      </c>
      <c r="JXF1" s="1" t="s">
        <v>9455</v>
      </c>
      <c r="JXG1" s="1" t="s">
        <v>9456</v>
      </c>
      <c r="JXH1" s="1" t="s">
        <v>9457</v>
      </c>
      <c r="JXI1" s="1" t="s">
        <v>9458</v>
      </c>
      <c r="JXJ1" s="1" t="s">
        <v>9459</v>
      </c>
      <c r="JXK1" s="1" t="s">
        <v>9460</v>
      </c>
      <c r="JXL1" s="1" t="s">
        <v>9461</v>
      </c>
      <c r="JXM1" s="1" t="s">
        <v>9462</v>
      </c>
      <c r="JXN1" s="1" t="s">
        <v>9463</v>
      </c>
      <c r="JXO1" s="1" t="s">
        <v>9464</v>
      </c>
      <c r="JXP1" s="1" t="s">
        <v>9465</v>
      </c>
      <c r="JXQ1" s="1" t="s">
        <v>9466</v>
      </c>
      <c r="JXR1" s="1" t="s">
        <v>9467</v>
      </c>
      <c r="JXS1" s="1" t="s">
        <v>9468</v>
      </c>
      <c r="JXT1" s="1" t="s">
        <v>9469</v>
      </c>
      <c r="JXU1" s="1" t="s">
        <v>9470</v>
      </c>
      <c r="JXV1" s="1" t="s">
        <v>9471</v>
      </c>
      <c r="JXW1" s="1" t="s">
        <v>9472</v>
      </c>
      <c r="JXX1" s="1" t="s">
        <v>9473</v>
      </c>
      <c r="JXY1" s="1" t="s">
        <v>9474</v>
      </c>
      <c r="JXZ1" s="1" t="s">
        <v>9475</v>
      </c>
      <c r="JYA1" s="1" t="s">
        <v>9476</v>
      </c>
      <c r="JYB1" s="1" t="s">
        <v>9477</v>
      </c>
      <c r="JYC1" s="1" t="s">
        <v>9478</v>
      </c>
      <c r="JYD1" s="1" t="s">
        <v>9479</v>
      </c>
      <c r="JYE1" s="1" t="s">
        <v>9480</v>
      </c>
      <c r="JYF1" s="1" t="s">
        <v>9481</v>
      </c>
      <c r="JYG1" s="1" t="s">
        <v>9482</v>
      </c>
      <c r="JYH1" s="1" t="s">
        <v>9483</v>
      </c>
      <c r="JYI1" s="1" t="s">
        <v>9484</v>
      </c>
      <c r="JYJ1" s="1" t="s">
        <v>9485</v>
      </c>
      <c r="JYK1" s="1" t="s">
        <v>9486</v>
      </c>
      <c r="JYL1" s="1" t="s">
        <v>9487</v>
      </c>
      <c r="JYM1" s="1" t="s">
        <v>9488</v>
      </c>
      <c r="JYN1" s="1" t="s">
        <v>9489</v>
      </c>
      <c r="JYO1" s="1" t="s">
        <v>9490</v>
      </c>
      <c r="JYP1" s="1" t="s">
        <v>9491</v>
      </c>
      <c r="JYQ1" s="1" t="s">
        <v>9492</v>
      </c>
      <c r="JYR1" s="1" t="s">
        <v>9493</v>
      </c>
      <c r="JYS1" s="1" t="s">
        <v>9494</v>
      </c>
      <c r="JYT1" s="1" t="s">
        <v>9495</v>
      </c>
      <c r="JYU1" s="1" t="s">
        <v>9496</v>
      </c>
      <c r="JYV1" s="1" t="s">
        <v>9497</v>
      </c>
      <c r="JYW1" s="1" t="s">
        <v>9498</v>
      </c>
      <c r="JYX1" s="1" t="s">
        <v>9499</v>
      </c>
      <c r="JYY1" s="1" t="s">
        <v>9500</v>
      </c>
      <c r="JYZ1" s="1" t="s">
        <v>9501</v>
      </c>
      <c r="JZA1" s="1" t="s">
        <v>9502</v>
      </c>
      <c r="JZB1" s="1" t="s">
        <v>9503</v>
      </c>
      <c r="JZC1" s="1" t="s">
        <v>9504</v>
      </c>
      <c r="JZD1" s="1" t="s">
        <v>9505</v>
      </c>
      <c r="JZE1" s="1" t="s">
        <v>9506</v>
      </c>
      <c r="JZF1" s="1" t="s">
        <v>9507</v>
      </c>
      <c r="JZG1" s="1" t="s">
        <v>9508</v>
      </c>
      <c r="JZH1" s="1" t="s">
        <v>9509</v>
      </c>
      <c r="JZI1" s="1" t="s">
        <v>9510</v>
      </c>
      <c r="JZJ1" s="1" t="s">
        <v>9511</v>
      </c>
      <c r="JZK1" s="1" t="s">
        <v>9512</v>
      </c>
      <c r="JZL1" s="1" t="s">
        <v>9513</v>
      </c>
      <c r="JZM1" s="1" t="s">
        <v>9514</v>
      </c>
      <c r="JZN1" s="1" t="s">
        <v>9515</v>
      </c>
      <c r="JZO1" s="1" t="s">
        <v>9516</v>
      </c>
      <c r="JZP1" s="1" t="s">
        <v>9517</v>
      </c>
      <c r="JZQ1" s="1" t="s">
        <v>9518</v>
      </c>
      <c r="JZR1" s="1" t="s">
        <v>9519</v>
      </c>
      <c r="JZS1" s="1" t="s">
        <v>9520</v>
      </c>
      <c r="JZT1" s="1" t="s">
        <v>9521</v>
      </c>
      <c r="JZU1" s="1" t="s">
        <v>9522</v>
      </c>
      <c r="JZV1" s="1" t="s">
        <v>9523</v>
      </c>
      <c r="JZW1" s="1" t="s">
        <v>9524</v>
      </c>
      <c r="JZX1" s="1" t="s">
        <v>9525</v>
      </c>
      <c r="JZY1" s="1" t="s">
        <v>9526</v>
      </c>
      <c r="JZZ1" s="1" t="s">
        <v>9527</v>
      </c>
      <c r="KAA1" s="1" t="s">
        <v>9528</v>
      </c>
      <c r="KAB1" s="1" t="s">
        <v>9529</v>
      </c>
      <c r="KAC1" s="1" t="s">
        <v>9530</v>
      </c>
      <c r="KAD1" s="1" t="s">
        <v>9531</v>
      </c>
      <c r="KAE1" s="1" t="s">
        <v>9532</v>
      </c>
      <c r="KAF1" s="1" t="s">
        <v>9533</v>
      </c>
      <c r="KAG1" s="1" t="s">
        <v>9534</v>
      </c>
      <c r="KAH1" s="1" t="s">
        <v>9535</v>
      </c>
      <c r="KAI1" s="1" t="s">
        <v>9536</v>
      </c>
      <c r="KAJ1" s="1" t="s">
        <v>9537</v>
      </c>
      <c r="KAK1" s="1" t="s">
        <v>9538</v>
      </c>
      <c r="KAL1" s="1" t="s">
        <v>9539</v>
      </c>
      <c r="KAM1" s="1" t="s">
        <v>9540</v>
      </c>
      <c r="KAN1" s="1" t="s">
        <v>9541</v>
      </c>
      <c r="KAO1" s="1" t="s">
        <v>9542</v>
      </c>
      <c r="KAP1" s="1" t="s">
        <v>9543</v>
      </c>
      <c r="KAQ1" s="1" t="s">
        <v>9544</v>
      </c>
      <c r="KAR1" s="1" t="s">
        <v>9545</v>
      </c>
      <c r="KAS1" s="1" t="s">
        <v>9546</v>
      </c>
      <c r="KAT1" s="1" t="s">
        <v>9547</v>
      </c>
      <c r="KAU1" s="1" t="s">
        <v>9548</v>
      </c>
      <c r="KAV1" s="1" t="s">
        <v>9549</v>
      </c>
      <c r="KAW1" s="1" t="s">
        <v>9550</v>
      </c>
      <c r="KAX1" s="1" t="s">
        <v>9551</v>
      </c>
      <c r="KAY1" s="1" t="s">
        <v>9552</v>
      </c>
      <c r="KAZ1" s="1" t="s">
        <v>9553</v>
      </c>
      <c r="KBA1" s="1" t="s">
        <v>9554</v>
      </c>
      <c r="KBB1" s="1" t="s">
        <v>9555</v>
      </c>
      <c r="KBC1" s="1" t="s">
        <v>9556</v>
      </c>
      <c r="KBD1" s="1" t="s">
        <v>9557</v>
      </c>
      <c r="KBE1" s="1" t="s">
        <v>9558</v>
      </c>
      <c r="KBF1" s="1" t="s">
        <v>9559</v>
      </c>
      <c r="KBG1" s="1" t="s">
        <v>9560</v>
      </c>
      <c r="KBH1" s="1" t="s">
        <v>9561</v>
      </c>
      <c r="KBI1" s="1" t="s">
        <v>9562</v>
      </c>
      <c r="KBJ1" s="1" t="s">
        <v>9563</v>
      </c>
      <c r="KBK1" s="1" t="s">
        <v>9564</v>
      </c>
      <c r="KBL1" s="1" t="s">
        <v>9565</v>
      </c>
      <c r="KBM1" s="1" t="s">
        <v>9566</v>
      </c>
      <c r="KBN1" s="1" t="s">
        <v>9567</v>
      </c>
      <c r="KBO1" s="1" t="s">
        <v>9568</v>
      </c>
      <c r="KBP1" s="1" t="s">
        <v>9569</v>
      </c>
      <c r="KBQ1" s="1" t="s">
        <v>9570</v>
      </c>
      <c r="KBR1" s="1" t="s">
        <v>9571</v>
      </c>
      <c r="KBS1" s="1" t="s">
        <v>9572</v>
      </c>
      <c r="KBT1" s="1" t="s">
        <v>9573</v>
      </c>
      <c r="KBU1" s="1" t="s">
        <v>9574</v>
      </c>
      <c r="KBV1" s="1" t="s">
        <v>9575</v>
      </c>
      <c r="KBW1" s="1" t="s">
        <v>9576</v>
      </c>
      <c r="KBX1" s="1" t="s">
        <v>9577</v>
      </c>
      <c r="KBY1" s="1" t="s">
        <v>9578</v>
      </c>
      <c r="KBZ1" s="1" t="s">
        <v>9579</v>
      </c>
      <c r="KCA1" s="1" t="s">
        <v>9580</v>
      </c>
      <c r="KCB1" s="1" t="s">
        <v>9581</v>
      </c>
      <c r="KCC1" s="1" t="s">
        <v>9582</v>
      </c>
      <c r="KCD1" s="1" t="s">
        <v>9583</v>
      </c>
      <c r="KCE1" s="1" t="s">
        <v>9584</v>
      </c>
      <c r="KCF1" s="1" t="s">
        <v>9585</v>
      </c>
      <c r="KCG1" s="1" t="s">
        <v>9586</v>
      </c>
      <c r="KCH1" s="1" t="s">
        <v>9587</v>
      </c>
      <c r="KCI1" s="1" t="s">
        <v>9588</v>
      </c>
      <c r="KCJ1" s="1" t="s">
        <v>9589</v>
      </c>
      <c r="KCK1" s="1" t="s">
        <v>9590</v>
      </c>
      <c r="KCL1" s="1" t="s">
        <v>9591</v>
      </c>
      <c r="KCM1" s="1" t="s">
        <v>9592</v>
      </c>
      <c r="KCN1" s="1" t="s">
        <v>9593</v>
      </c>
      <c r="KCO1" s="1" t="s">
        <v>9594</v>
      </c>
      <c r="KCP1" s="1" t="s">
        <v>9595</v>
      </c>
      <c r="KCQ1" s="1" t="s">
        <v>9596</v>
      </c>
      <c r="KCR1" s="1" t="s">
        <v>9597</v>
      </c>
      <c r="KCS1" s="1" t="s">
        <v>9598</v>
      </c>
      <c r="KCT1" s="1" t="s">
        <v>9599</v>
      </c>
      <c r="KCU1" s="1" t="s">
        <v>9600</v>
      </c>
      <c r="KCV1" s="1" t="s">
        <v>9601</v>
      </c>
      <c r="KCW1" s="1" t="s">
        <v>9602</v>
      </c>
      <c r="KCX1" s="1" t="s">
        <v>9603</v>
      </c>
      <c r="KCY1" s="1" t="s">
        <v>9604</v>
      </c>
      <c r="KCZ1" s="1" t="s">
        <v>9605</v>
      </c>
      <c r="KDA1" s="1" t="s">
        <v>9606</v>
      </c>
      <c r="KDB1" s="1" t="s">
        <v>9607</v>
      </c>
      <c r="KDC1" s="1" t="s">
        <v>9608</v>
      </c>
      <c r="KDD1" s="1" t="s">
        <v>9609</v>
      </c>
      <c r="KDE1" s="1" t="s">
        <v>9610</v>
      </c>
      <c r="KDF1" s="1" t="s">
        <v>9611</v>
      </c>
      <c r="KDG1" s="1" t="s">
        <v>9612</v>
      </c>
      <c r="KDH1" s="1" t="s">
        <v>9613</v>
      </c>
      <c r="KDI1" s="1" t="s">
        <v>9614</v>
      </c>
      <c r="KDJ1" s="1" t="s">
        <v>9615</v>
      </c>
      <c r="KDK1" s="1" t="s">
        <v>9616</v>
      </c>
      <c r="KDL1" s="1" t="s">
        <v>9617</v>
      </c>
      <c r="KDM1" s="1" t="s">
        <v>9618</v>
      </c>
      <c r="KDN1" s="1" t="s">
        <v>9619</v>
      </c>
      <c r="KDO1" s="1" t="s">
        <v>9620</v>
      </c>
      <c r="KDP1" s="1" t="s">
        <v>9621</v>
      </c>
      <c r="KDQ1" s="1" t="s">
        <v>9622</v>
      </c>
      <c r="KDR1" s="1" t="s">
        <v>9623</v>
      </c>
      <c r="KDS1" s="1" t="s">
        <v>9624</v>
      </c>
      <c r="KDT1" s="1" t="s">
        <v>9625</v>
      </c>
      <c r="KDU1" s="1" t="s">
        <v>9626</v>
      </c>
      <c r="KDV1" s="1" t="s">
        <v>9627</v>
      </c>
      <c r="KDW1" s="1" t="s">
        <v>9628</v>
      </c>
      <c r="KDX1" s="1" t="s">
        <v>9629</v>
      </c>
      <c r="KDY1" s="1" t="s">
        <v>9630</v>
      </c>
      <c r="KDZ1" s="1" t="s">
        <v>9631</v>
      </c>
      <c r="KEA1" s="1" t="s">
        <v>9632</v>
      </c>
      <c r="KEB1" s="1" t="s">
        <v>9633</v>
      </c>
      <c r="KEC1" s="1" t="s">
        <v>9634</v>
      </c>
      <c r="KED1" s="1" t="s">
        <v>9635</v>
      </c>
      <c r="KEE1" s="1" t="s">
        <v>9636</v>
      </c>
      <c r="KEF1" s="1" t="s">
        <v>9637</v>
      </c>
      <c r="KEG1" s="1" t="s">
        <v>9638</v>
      </c>
      <c r="KEH1" s="1" t="s">
        <v>9639</v>
      </c>
      <c r="KEI1" s="1" t="s">
        <v>9640</v>
      </c>
      <c r="KEJ1" s="1" t="s">
        <v>9641</v>
      </c>
      <c r="KEK1" s="1" t="s">
        <v>9642</v>
      </c>
      <c r="KEL1" s="1" t="s">
        <v>9643</v>
      </c>
      <c r="KEM1" s="1" t="s">
        <v>9644</v>
      </c>
      <c r="KEN1" s="1" t="s">
        <v>9645</v>
      </c>
      <c r="KEO1" s="1" t="s">
        <v>9646</v>
      </c>
      <c r="KEP1" s="1" t="s">
        <v>9647</v>
      </c>
      <c r="KEQ1" s="1" t="s">
        <v>9648</v>
      </c>
      <c r="KER1" s="1" t="s">
        <v>9649</v>
      </c>
      <c r="KES1" s="1" t="s">
        <v>9650</v>
      </c>
      <c r="KET1" s="1" t="s">
        <v>9651</v>
      </c>
      <c r="KEU1" s="1" t="s">
        <v>9652</v>
      </c>
      <c r="KEV1" s="1" t="s">
        <v>9653</v>
      </c>
      <c r="KEW1" s="1" t="s">
        <v>9654</v>
      </c>
      <c r="KEX1" s="1" t="s">
        <v>9655</v>
      </c>
      <c r="KEY1" s="1" t="s">
        <v>9656</v>
      </c>
      <c r="KEZ1" s="1" t="s">
        <v>9657</v>
      </c>
      <c r="KFA1" s="1" t="s">
        <v>9658</v>
      </c>
      <c r="KFB1" s="1" t="s">
        <v>9659</v>
      </c>
      <c r="KFC1" s="1" t="s">
        <v>9660</v>
      </c>
      <c r="KFD1" s="1" t="s">
        <v>9661</v>
      </c>
      <c r="KFE1" s="1" t="s">
        <v>9662</v>
      </c>
      <c r="KFF1" s="1" t="s">
        <v>9663</v>
      </c>
      <c r="KFG1" s="1" t="s">
        <v>9664</v>
      </c>
      <c r="KFH1" s="1" t="s">
        <v>9665</v>
      </c>
      <c r="KFI1" s="1" t="s">
        <v>9666</v>
      </c>
      <c r="KFJ1" s="1" t="s">
        <v>9667</v>
      </c>
      <c r="KFK1" s="1" t="s">
        <v>9668</v>
      </c>
      <c r="KFL1" s="1" t="s">
        <v>9669</v>
      </c>
      <c r="KFM1" s="1" t="s">
        <v>9670</v>
      </c>
      <c r="KFN1" s="1" t="s">
        <v>9671</v>
      </c>
      <c r="KFO1" s="1" t="s">
        <v>9672</v>
      </c>
      <c r="KFP1" s="1" t="s">
        <v>9673</v>
      </c>
      <c r="KFQ1" s="1" t="s">
        <v>9674</v>
      </c>
      <c r="KFR1" s="1" t="s">
        <v>9675</v>
      </c>
      <c r="KFS1" s="1" t="s">
        <v>9676</v>
      </c>
      <c r="KFT1" s="1" t="s">
        <v>9677</v>
      </c>
      <c r="KFU1" s="1" t="s">
        <v>9678</v>
      </c>
      <c r="KFV1" s="1" t="s">
        <v>9679</v>
      </c>
      <c r="KFW1" s="1" t="s">
        <v>9680</v>
      </c>
      <c r="KFX1" s="1" t="s">
        <v>9681</v>
      </c>
      <c r="KFY1" s="1" t="s">
        <v>9682</v>
      </c>
      <c r="KFZ1" s="1" t="s">
        <v>9683</v>
      </c>
      <c r="KGA1" s="1" t="s">
        <v>9684</v>
      </c>
      <c r="KGB1" s="1" t="s">
        <v>9685</v>
      </c>
      <c r="KGC1" s="1" t="s">
        <v>9686</v>
      </c>
      <c r="KGD1" s="1" t="s">
        <v>9687</v>
      </c>
      <c r="KGE1" s="1" t="s">
        <v>9688</v>
      </c>
      <c r="KGF1" s="1" t="s">
        <v>9689</v>
      </c>
      <c r="KGG1" s="1" t="s">
        <v>9690</v>
      </c>
      <c r="KGH1" s="1" t="s">
        <v>9691</v>
      </c>
      <c r="KGI1" s="1" t="s">
        <v>9692</v>
      </c>
      <c r="KGJ1" s="1" t="s">
        <v>9693</v>
      </c>
      <c r="KGK1" s="1" t="s">
        <v>9694</v>
      </c>
      <c r="KGL1" s="1" t="s">
        <v>9695</v>
      </c>
      <c r="KGM1" s="1" t="s">
        <v>9696</v>
      </c>
      <c r="KGN1" s="1" t="s">
        <v>9697</v>
      </c>
      <c r="KGO1" s="1" t="s">
        <v>9698</v>
      </c>
      <c r="KGP1" s="1" t="s">
        <v>9699</v>
      </c>
      <c r="KGQ1" s="1" t="s">
        <v>9700</v>
      </c>
      <c r="KGR1" s="1" t="s">
        <v>9701</v>
      </c>
      <c r="KGS1" s="1" t="s">
        <v>9702</v>
      </c>
      <c r="KGT1" s="1" t="s">
        <v>9703</v>
      </c>
      <c r="KGU1" s="1" t="s">
        <v>9704</v>
      </c>
      <c r="KGV1" s="1" t="s">
        <v>9705</v>
      </c>
      <c r="KGW1" s="1" t="s">
        <v>9706</v>
      </c>
      <c r="KGX1" s="1" t="s">
        <v>9707</v>
      </c>
      <c r="KGY1" s="1" t="s">
        <v>9708</v>
      </c>
      <c r="KGZ1" s="1" t="s">
        <v>9709</v>
      </c>
      <c r="KHA1" s="1" t="s">
        <v>9710</v>
      </c>
      <c r="KHB1" s="1" t="s">
        <v>9711</v>
      </c>
      <c r="KHC1" s="1" t="s">
        <v>9712</v>
      </c>
      <c r="KHD1" s="1" t="s">
        <v>9713</v>
      </c>
      <c r="KHE1" s="1" t="s">
        <v>9714</v>
      </c>
      <c r="KHF1" s="1" t="s">
        <v>9715</v>
      </c>
      <c r="KHG1" s="1" t="s">
        <v>9716</v>
      </c>
      <c r="KHH1" s="1" t="s">
        <v>9717</v>
      </c>
      <c r="KHI1" s="1" t="s">
        <v>9718</v>
      </c>
      <c r="KHJ1" s="1" t="s">
        <v>9719</v>
      </c>
      <c r="KHK1" s="1" t="s">
        <v>9720</v>
      </c>
      <c r="KHL1" s="1" t="s">
        <v>9721</v>
      </c>
      <c r="KHM1" s="1" t="s">
        <v>9722</v>
      </c>
      <c r="KHN1" s="1" t="s">
        <v>9723</v>
      </c>
      <c r="KHO1" s="1" t="s">
        <v>9724</v>
      </c>
      <c r="KHP1" s="1" t="s">
        <v>9725</v>
      </c>
      <c r="KHQ1" s="1" t="s">
        <v>9726</v>
      </c>
      <c r="KHR1" s="1" t="s">
        <v>9727</v>
      </c>
      <c r="KHS1" s="1" t="s">
        <v>9728</v>
      </c>
      <c r="KHT1" s="1" t="s">
        <v>9729</v>
      </c>
      <c r="KHU1" s="1" t="s">
        <v>9730</v>
      </c>
      <c r="KHV1" s="1" t="s">
        <v>9731</v>
      </c>
      <c r="KHW1" s="1" t="s">
        <v>9732</v>
      </c>
      <c r="KHX1" s="1" t="s">
        <v>9733</v>
      </c>
      <c r="KHY1" s="1" t="s">
        <v>9734</v>
      </c>
      <c r="KHZ1" s="1" t="s">
        <v>9735</v>
      </c>
      <c r="KIA1" s="1" t="s">
        <v>9736</v>
      </c>
      <c r="KIB1" s="1" t="s">
        <v>9737</v>
      </c>
      <c r="KIC1" s="1" t="s">
        <v>9738</v>
      </c>
      <c r="KID1" s="1" t="s">
        <v>9739</v>
      </c>
      <c r="KIE1" s="1" t="s">
        <v>9740</v>
      </c>
      <c r="KIF1" s="1" t="s">
        <v>9741</v>
      </c>
      <c r="KIG1" s="1" t="s">
        <v>9742</v>
      </c>
      <c r="KIH1" s="1" t="s">
        <v>9743</v>
      </c>
      <c r="KII1" s="1" t="s">
        <v>9744</v>
      </c>
      <c r="KIJ1" s="1" t="s">
        <v>9745</v>
      </c>
      <c r="KIK1" s="1" t="s">
        <v>9746</v>
      </c>
      <c r="KIL1" s="1" t="s">
        <v>9747</v>
      </c>
      <c r="KIM1" s="1" t="s">
        <v>9748</v>
      </c>
      <c r="KIN1" s="1" t="s">
        <v>9749</v>
      </c>
      <c r="KIO1" s="1" t="s">
        <v>9750</v>
      </c>
      <c r="KIP1" s="1" t="s">
        <v>9751</v>
      </c>
      <c r="KIQ1" s="1" t="s">
        <v>9752</v>
      </c>
      <c r="KIR1" s="1" t="s">
        <v>9753</v>
      </c>
      <c r="KIS1" s="1" t="s">
        <v>9754</v>
      </c>
      <c r="KIT1" s="1" t="s">
        <v>9755</v>
      </c>
      <c r="KIU1" s="1" t="s">
        <v>9756</v>
      </c>
      <c r="KIV1" s="1" t="s">
        <v>9757</v>
      </c>
      <c r="KIW1" s="1" t="s">
        <v>9758</v>
      </c>
      <c r="KIX1" s="1" t="s">
        <v>9759</v>
      </c>
      <c r="KIY1" s="1" t="s">
        <v>9760</v>
      </c>
      <c r="KIZ1" s="1" t="s">
        <v>9761</v>
      </c>
      <c r="KJA1" s="1" t="s">
        <v>9762</v>
      </c>
      <c r="KJB1" s="1" t="s">
        <v>9763</v>
      </c>
      <c r="KJC1" s="1" t="s">
        <v>9764</v>
      </c>
      <c r="KJD1" s="1" t="s">
        <v>9765</v>
      </c>
      <c r="KJE1" s="1" t="s">
        <v>9766</v>
      </c>
      <c r="KJF1" s="1" t="s">
        <v>9767</v>
      </c>
      <c r="KJG1" s="1" t="s">
        <v>9768</v>
      </c>
      <c r="KJH1" s="1" t="s">
        <v>9769</v>
      </c>
      <c r="KJI1" s="1" t="s">
        <v>9770</v>
      </c>
      <c r="KJJ1" s="1" t="s">
        <v>9771</v>
      </c>
      <c r="KJK1" s="1" t="s">
        <v>9772</v>
      </c>
      <c r="KJL1" s="1" t="s">
        <v>9773</v>
      </c>
      <c r="KJM1" s="1" t="s">
        <v>9774</v>
      </c>
      <c r="KJN1" s="1" t="s">
        <v>9775</v>
      </c>
      <c r="KJO1" s="1" t="s">
        <v>9776</v>
      </c>
      <c r="KJP1" s="1" t="s">
        <v>9777</v>
      </c>
      <c r="KJQ1" s="1" t="s">
        <v>9778</v>
      </c>
      <c r="KJR1" s="1" t="s">
        <v>9779</v>
      </c>
      <c r="KJS1" s="1" t="s">
        <v>9780</v>
      </c>
      <c r="KJT1" s="1" t="s">
        <v>9781</v>
      </c>
      <c r="KJU1" s="1" t="s">
        <v>9782</v>
      </c>
      <c r="KJV1" s="1" t="s">
        <v>9783</v>
      </c>
      <c r="KJW1" s="1" t="s">
        <v>9784</v>
      </c>
      <c r="KJX1" s="1" t="s">
        <v>9785</v>
      </c>
      <c r="KJY1" s="1" t="s">
        <v>9786</v>
      </c>
      <c r="KJZ1" s="1" t="s">
        <v>9787</v>
      </c>
      <c r="KKA1" s="1" t="s">
        <v>9788</v>
      </c>
      <c r="KKB1" s="1" t="s">
        <v>9789</v>
      </c>
      <c r="KKC1" s="1" t="s">
        <v>9790</v>
      </c>
      <c r="KKD1" s="1" t="s">
        <v>9791</v>
      </c>
      <c r="KKE1" s="1" t="s">
        <v>9792</v>
      </c>
      <c r="KKF1" s="1" t="s">
        <v>9793</v>
      </c>
      <c r="KKG1" s="1" t="s">
        <v>9794</v>
      </c>
      <c r="KKH1" s="1" t="s">
        <v>9795</v>
      </c>
      <c r="KKI1" s="1" t="s">
        <v>9796</v>
      </c>
      <c r="KKJ1" s="1" t="s">
        <v>9797</v>
      </c>
      <c r="KKK1" s="1" t="s">
        <v>9798</v>
      </c>
      <c r="KKL1" s="1" t="s">
        <v>9799</v>
      </c>
      <c r="KKM1" s="1" t="s">
        <v>9800</v>
      </c>
      <c r="KKN1" s="1" t="s">
        <v>9801</v>
      </c>
      <c r="KKO1" s="1" t="s">
        <v>9802</v>
      </c>
      <c r="KKP1" s="1" t="s">
        <v>9803</v>
      </c>
      <c r="KKQ1" s="1" t="s">
        <v>9804</v>
      </c>
      <c r="KKR1" s="1" t="s">
        <v>9805</v>
      </c>
      <c r="KKS1" s="1" t="s">
        <v>9806</v>
      </c>
      <c r="KKT1" s="1" t="s">
        <v>9807</v>
      </c>
      <c r="KKU1" s="1" t="s">
        <v>9808</v>
      </c>
      <c r="KKV1" s="1" t="s">
        <v>9809</v>
      </c>
      <c r="KKW1" s="1" t="s">
        <v>9810</v>
      </c>
      <c r="KKX1" s="1" t="s">
        <v>9811</v>
      </c>
      <c r="KKY1" s="1" t="s">
        <v>9812</v>
      </c>
      <c r="KKZ1" s="1" t="s">
        <v>9813</v>
      </c>
      <c r="KLA1" s="1" t="s">
        <v>9814</v>
      </c>
      <c r="KLB1" s="1" t="s">
        <v>9815</v>
      </c>
      <c r="KLC1" s="1" t="s">
        <v>9816</v>
      </c>
      <c r="KLD1" s="1" t="s">
        <v>9817</v>
      </c>
      <c r="KLE1" s="1" t="s">
        <v>9818</v>
      </c>
      <c r="KLF1" s="1" t="s">
        <v>9819</v>
      </c>
      <c r="KLG1" s="1" t="s">
        <v>9820</v>
      </c>
      <c r="KLH1" s="1" t="s">
        <v>9821</v>
      </c>
      <c r="KLI1" s="1" t="s">
        <v>9822</v>
      </c>
      <c r="KLJ1" s="1" t="s">
        <v>9823</v>
      </c>
      <c r="KLK1" s="1" t="s">
        <v>9824</v>
      </c>
      <c r="KLL1" s="1" t="s">
        <v>9825</v>
      </c>
      <c r="KLM1" s="1" t="s">
        <v>9826</v>
      </c>
      <c r="KLN1" s="1" t="s">
        <v>9827</v>
      </c>
      <c r="KLO1" s="1" t="s">
        <v>9828</v>
      </c>
      <c r="KLP1" s="1" t="s">
        <v>9829</v>
      </c>
      <c r="KLQ1" s="1" t="s">
        <v>9830</v>
      </c>
      <c r="KLR1" s="1" t="s">
        <v>9831</v>
      </c>
      <c r="KLS1" s="1" t="s">
        <v>9832</v>
      </c>
      <c r="KLT1" s="1" t="s">
        <v>9833</v>
      </c>
      <c r="KLU1" s="1" t="s">
        <v>9834</v>
      </c>
      <c r="KLV1" s="1" t="s">
        <v>9835</v>
      </c>
      <c r="KLW1" s="1" t="s">
        <v>9836</v>
      </c>
      <c r="KLX1" s="1" t="s">
        <v>9837</v>
      </c>
      <c r="KLY1" s="1" t="s">
        <v>9838</v>
      </c>
      <c r="KLZ1" s="1" t="s">
        <v>9839</v>
      </c>
      <c r="KMA1" s="1" t="s">
        <v>9840</v>
      </c>
      <c r="KMB1" s="1" t="s">
        <v>9841</v>
      </c>
      <c r="KMC1" s="1" t="s">
        <v>9842</v>
      </c>
      <c r="KMD1" s="1" t="s">
        <v>9843</v>
      </c>
      <c r="KME1" s="1" t="s">
        <v>9844</v>
      </c>
      <c r="KMF1" s="1" t="s">
        <v>9845</v>
      </c>
      <c r="KMG1" s="1" t="s">
        <v>9846</v>
      </c>
      <c r="KMH1" s="1" t="s">
        <v>9847</v>
      </c>
      <c r="KMI1" s="1" t="s">
        <v>9848</v>
      </c>
      <c r="KMJ1" s="1" t="s">
        <v>9849</v>
      </c>
      <c r="KMK1" s="1" t="s">
        <v>9850</v>
      </c>
      <c r="KML1" s="1" t="s">
        <v>9851</v>
      </c>
      <c r="KMM1" s="1" t="s">
        <v>9852</v>
      </c>
      <c r="KMN1" s="1" t="s">
        <v>9853</v>
      </c>
      <c r="KMO1" s="1" t="s">
        <v>9854</v>
      </c>
      <c r="KMP1" s="1" t="s">
        <v>9855</v>
      </c>
      <c r="KMQ1" s="1" t="s">
        <v>9856</v>
      </c>
      <c r="KMR1" s="1" t="s">
        <v>9857</v>
      </c>
      <c r="KMS1" s="1" t="s">
        <v>9858</v>
      </c>
      <c r="KMT1" s="1" t="s">
        <v>9859</v>
      </c>
      <c r="KMU1" s="1" t="s">
        <v>9860</v>
      </c>
      <c r="KMV1" s="1" t="s">
        <v>9861</v>
      </c>
      <c r="KMW1" s="1" t="s">
        <v>9862</v>
      </c>
      <c r="KMX1" s="1" t="s">
        <v>9863</v>
      </c>
      <c r="KMY1" s="1" t="s">
        <v>9864</v>
      </c>
      <c r="KMZ1" s="1" t="s">
        <v>9865</v>
      </c>
      <c r="KNA1" s="1" t="s">
        <v>9866</v>
      </c>
      <c r="KNB1" s="1" t="s">
        <v>9867</v>
      </c>
      <c r="KNC1" s="1" t="s">
        <v>9868</v>
      </c>
      <c r="KND1" s="1" t="s">
        <v>9869</v>
      </c>
      <c r="KNE1" s="1" t="s">
        <v>9870</v>
      </c>
      <c r="KNF1" s="1" t="s">
        <v>9871</v>
      </c>
      <c r="KNG1" s="1" t="s">
        <v>9872</v>
      </c>
      <c r="KNH1" s="1" t="s">
        <v>9873</v>
      </c>
      <c r="KNI1" s="1" t="s">
        <v>9874</v>
      </c>
      <c r="KNJ1" s="1" t="s">
        <v>9875</v>
      </c>
      <c r="KNK1" s="1" t="s">
        <v>9876</v>
      </c>
      <c r="KNL1" s="1" t="s">
        <v>9877</v>
      </c>
      <c r="KNM1" s="1" t="s">
        <v>9878</v>
      </c>
      <c r="KNN1" s="1" t="s">
        <v>9879</v>
      </c>
      <c r="KNO1" s="1" t="s">
        <v>9880</v>
      </c>
      <c r="KNP1" s="1" t="s">
        <v>9881</v>
      </c>
      <c r="KNQ1" s="1" t="s">
        <v>9882</v>
      </c>
      <c r="KNR1" s="1" t="s">
        <v>9883</v>
      </c>
      <c r="KNS1" s="1" t="s">
        <v>9884</v>
      </c>
      <c r="KNT1" s="1" t="s">
        <v>9885</v>
      </c>
      <c r="KNU1" s="1" t="s">
        <v>9886</v>
      </c>
      <c r="KNV1" s="1" t="s">
        <v>9887</v>
      </c>
      <c r="KNW1" s="1" t="s">
        <v>9888</v>
      </c>
      <c r="KNX1" s="1" t="s">
        <v>9889</v>
      </c>
      <c r="KNY1" s="1" t="s">
        <v>9890</v>
      </c>
      <c r="KNZ1" s="1" t="s">
        <v>9891</v>
      </c>
      <c r="KOA1" s="1" t="s">
        <v>9892</v>
      </c>
      <c r="KOB1" s="1" t="s">
        <v>9893</v>
      </c>
      <c r="KOC1" s="1" t="s">
        <v>9894</v>
      </c>
      <c r="KOD1" s="1" t="s">
        <v>9895</v>
      </c>
      <c r="KOE1" s="1" t="s">
        <v>9896</v>
      </c>
      <c r="KOF1" s="1" t="s">
        <v>9897</v>
      </c>
      <c r="KOG1" s="1" t="s">
        <v>9898</v>
      </c>
      <c r="KOH1" s="1" t="s">
        <v>9899</v>
      </c>
      <c r="KOI1" s="1" t="s">
        <v>9900</v>
      </c>
      <c r="KOJ1" s="1" t="s">
        <v>9901</v>
      </c>
      <c r="KOK1" s="1" t="s">
        <v>9902</v>
      </c>
      <c r="KOL1" s="1" t="s">
        <v>9903</v>
      </c>
      <c r="KOM1" s="1" t="s">
        <v>9904</v>
      </c>
      <c r="KON1" s="1" t="s">
        <v>9905</v>
      </c>
      <c r="KOO1" s="1" t="s">
        <v>9906</v>
      </c>
      <c r="KOP1" s="1" t="s">
        <v>9907</v>
      </c>
      <c r="KOQ1" s="1" t="s">
        <v>9908</v>
      </c>
      <c r="KOR1" s="1" t="s">
        <v>9909</v>
      </c>
      <c r="KOS1" s="1" t="s">
        <v>9910</v>
      </c>
      <c r="KOT1" s="1" t="s">
        <v>9911</v>
      </c>
      <c r="KOU1" s="1" t="s">
        <v>9912</v>
      </c>
      <c r="KOV1" s="1" t="s">
        <v>9913</v>
      </c>
      <c r="KOW1" s="1" t="s">
        <v>9914</v>
      </c>
      <c r="KOX1" s="1" t="s">
        <v>9915</v>
      </c>
      <c r="KOY1" s="1" t="s">
        <v>9916</v>
      </c>
      <c r="KOZ1" s="1" t="s">
        <v>9917</v>
      </c>
      <c r="KPA1" s="1" t="s">
        <v>9918</v>
      </c>
      <c r="KPB1" s="1" t="s">
        <v>9919</v>
      </c>
      <c r="KPC1" s="1" t="s">
        <v>9920</v>
      </c>
      <c r="KPD1" s="1" t="s">
        <v>9921</v>
      </c>
      <c r="KPE1" s="1" t="s">
        <v>9922</v>
      </c>
      <c r="KPF1" s="1" t="s">
        <v>9923</v>
      </c>
      <c r="KPG1" s="1" t="s">
        <v>9924</v>
      </c>
      <c r="KPH1" s="1" t="s">
        <v>9925</v>
      </c>
      <c r="KPI1" s="1" t="s">
        <v>9926</v>
      </c>
      <c r="KPJ1" s="1" t="s">
        <v>9927</v>
      </c>
      <c r="KPK1" s="1" t="s">
        <v>9928</v>
      </c>
      <c r="KPL1" s="1" t="s">
        <v>9929</v>
      </c>
      <c r="KPM1" s="1" t="s">
        <v>9930</v>
      </c>
      <c r="KPN1" s="1" t="s">
        <v>9931</v>
      </c>
      <c r="KPO1" s="1" t="s">
        <v>9932</v>
      </c>
      <c r="KPP1" s="1" t="s">
        <v>9933</v>
      </c>
      <c r="KPQ1" s="1" t="s">
        <v>9934</v>
      </c>
      <c r="KPR1" s="1" t="s">
        <v>9935</v>
      </c>
      <c r="KPS1" s="1" t="s">
        <v>9936</v>
      </c>
      <c r="KPT1" s="1" t="s">
        <v>9937</v>
      </c>
      <c r="KPU1" s="1" t="s">
        <v>9938</v>
      </c>
      <c r="KPV1" s="1" t="s">
        <v>9939</v>
      </c>
      <c r="KPW1" s="1" t="s">
        <v>9940</v>
      </c>
      <c r="KPX1" s="1" t="s">
        <v>9941</v>
      </c>
      <c r="KPY1" s="1" t="s">
        <v>9942</v>
      </c>
      <c r="KPZ1" s="1" t="s">
        <v>9943</v>
      </c>
      <c r="KQA1" s="1" t="s">
        <v>9944</v>
      </c>
      <c r="KQB1" s="1" t="s">
        <v>9945</v>
      </c>
      <c r="KQC1" s="1" t="s">
        <v>9946</v>
      </c>
      <c r="KQD1" s="1" t="s">
        <v>9947</v>
      </c>
      <c r="KQE1" s="1" t="s">
        <v>9948</v>
      </c>
      <c r="KQF1" s="1" t="s">
        <v>9949</v>
      </c>
      <c r="KQG1" s="1" t="s">
        <v>9950</v>
      </c>
      <c r="KQH1" s="1" t="s">
        <v>9951</v>
      </c>
      <c r="KQI1" s="1" t="s">
        <v>9952</v>
      </c>
      <c r="KQJ1" s="1" t="s">
        <v>9953</v>
      </c>
      <c r="KQK1" s="1" t="s">
        <v>9954</v>
      </c>
      <c r="KQL1" s="1" t="s">
        <v>9955</v>
      </c>
      <c r="KQM1" s="1" t="s">
        <v>9956</v>
      </c>
      <c r="KQN1" s="1" t="s">
        <v>9957</v>
      </c>
      <c r="KQO1" s="1" t="s">
        <v>9958</v>
      </c>
      <c r="KQP1" s="1" t="s">
        <v>9959</v>
      </c>
      <c r="KQQ1" s="1" t="s">
        <v>9960</v>
      </c>
      <c r="KQR1" s="1" t="s">
        <v>9961</v>
      </c>
      <c r="KQS1" s="1" t="s">
        <v>9962</v>
      </c>
      <c r="KQT1" s="1" t="s">
        <v>9963</v>
      </c>
      <c r="KQU1" s="1" t="s">
        <v>9964</v>
      </c>
      <c r="KQV1" s="1" t="s">
        <v>9965</v>
      </c>
      <c r="KQW1" s="1" t="s">
        <v>9966</v>
      </c>
      <c r="KQX1" s="1" t="s">
        <v>9967</v>
      </c>
      <c r="KQY1" s="1" t="s">
        <v>9968</v>
      </c>
      <c r="KQZ1" s="1" t="s">
        <v>9969</v>
      </c>
      <c r="KRA1" s="1" t="s">
        <v>9970</v>
      </c>
      <c r="KRB1" s="1" t="s">
        <v>9971</v>
      </c>
      <c r="KRC1" s="1" t="s">
        <v>9972</v>
      </c>
      <c r="KRD1" s="1" t="s">
        <v>9973</v>
      </c>
      <c r="KRE1" s="1" t="s">
        <v>9974</v>
      </c>
      <c r="KRF1" s="1" t="s">
        <v>9975</v>
      </c>
      <c r="KRG1" s="1" t="s">
        <v>9976</v>
      </c>
      <c r="KRH1" s="1" t="s">
        <v>9977</v>
      </c>
      <c r="KRI1" s="1" t="s">
        <v>9978</v>
      </c>
      <c r="KRJ1" s="1" t="s">
        <v>9979</v>
      </c>
      <c r="KRK1" s="1" t="s">
        <v>9980</v>
      </c>
      <c r="KRL1" s="1" t="s">
        <v>9981</v>
      </c>
      <c r="KRM1" s="1" t="s">
        <v>9982</v>
      </c>
      <c r="KRN1" s="1" t="s">
        <v>9983</v>
      </c>
      <c r="KRO1" s="1" t="s">
        <v>9984</v>
      </c>
      <c r="KRP1" s="1" t="s">
        <v>9985</v>
      </c>
      <c r="KRQ1" s="1" t="s">
        <v>9986</v>
      </c>
      <c r="KRR1" s="1" t="s">
        <v>9987</v>
      </c>
      <c r="KRS1" s="1" t="s">
        <v>9988</v>
      </c>
      <c r="KRT1" s="1" t="s">
        <v>9989</v>
      </c>
      <c r="KRU1" s="1" t="s">
        <v>9990</v>
      </c>
      <c r="KRV1" s="1" t="s">
        <v>9991</v>
      </c>
      <c r="KRW1" s="1" t="s">
        <v>9992</v>
      </c>
      <c r="KRX1" s="1" t="s">
        <v>9993</v>
      </c>
      <c r="KRY1" s="1" t="s">
        <v>9994</v>
      </c>
      <c r="KRZ1" s="1" t="s">
        <v>9995</v>
      </c>
      <c r="KSA1" s="1" t="s">
        <v>9996</v>
      </c>
      <c r="KSB1" s="1" t="s">
        <v>9997</v>
      </c>
      <c r="KSC1" s="1" t="s">
        <v>9998</v>
      </c>
      <c r="KSD1" s="1" t="s">
        <v>9999</v>
      </c>
      <c r="KSE1" s="1" t="s">
        <v>10000</v>
      </c>
      <c r="KSF1" s="1" t="s">
        <v>10001</v>
      </c>
      <c r="KSG1" s="1" t="s">
        <v>10002</v>
      </c>
      <c r="KSH1" s="1" t="s">
        <v>10003</v>
      </c>
      <c r="KSI1" s="1" t="s">
        <v>10004</v>
      </c>
      <c r="KSJ1" s="1" t="s">
        <v>10005</v>
      </c>
      <c r="KSK1" s="1" t="s">
        <v>10006</v>
      </c>
      <c r="KSL1" s="1" t="s">
        <v>10007</v>
      </c>
      <c r="KSM1" s="1" t="s">
        <v>10008</v>
      </c>
      <c r="KSN1" s="1" t="s">
        <v>10009</v>
      </c>
      <c r="KSO1" s="1" t="s">
        <v>10010</v>
      </c>
      <c r="KSP1" s="1" t="s">
        <v>10011</v>
      </c>
      <c r="KSQ1" s="1" t="s">
        <v>10012</v>
      </c>
      <c r="KSR1" s="1" t="s">
        <v>10013</v>
      </c>
      <c r="KSS1" s="1" t="s">
        <v>10014</v>
      </c>
      <c r="KST1" s="1" t="s">
        <v>10015</v>
      </c>
      <c r="KSU1" s="1" t="s">
        <v>10016</v>
      </c>
      <c r="KSV1" s="1" t="s">
        <v>10017</v>
      </c>
      <c r="KSW1" s="1" t="s">
        <v>10018</v>
      </c>
      <c r="KSX1" s="1" t="s">
        <v>10019</v>
      </c>
      <c r="KSY1" s="1" t="s">
        <v>10020</v>
      </c>
      <c r="KSZ1" s="1" t="s">
        <v>10021</v>
      </c>
      <c r="KTA1" s="1" t="s">
        <v>10022</v>
      </c>
      <c r="KTB1" s="1" t="s">
        <v>10023</v>
      </c>
      <c r="KTC1" s="1" t="s">
        <v>10024</v>
      </c>
      <c r="KTD1" s="1" t="s">
        <v>10025</v>
      </c>
      <c r="KTE1" s="1" t="s">
        <v>10026</v>
      </c>
      <c r="KTF1" s="1" t="s">
        <v>10027</v>
      </c>
      <c r="KTG1" s="1" t="s">
        <v>10028</v>
      </c>
      <c r="KTH1" s="1" t="s">
        <v>10029</v>
      </c>
      <c r="KTI1" s="1" t="s">
        <v>10030</v>
      </c>
      <c r="KTJ1" s="1" t="s">
        <v>10031</v>
      </c>
      <c r="KTK1" s="1" t="s">
        <v>10032</v>
      </c>
      <c r="KTL1" s="1" t="s">
        <v>10033</v>
      </c>
      <c r="KTM1" s="1" t="s">
        <v>10034</v>
      </c>
      <c r="KTN1" s="1" t="s">
        <v>10035</v>
      </c>
      <c r="KTO1" s="1" t="s">
        <v>10036</v>
      </c>
      <c r="KTP1" s="1" t="s">
        <v>10037</v>
      </c>
      <c r="KTQ1" s="1" t="s">
        <v>10038</v>
      </c>
      <c r="KTR1" s="1" t="s">
        <v>10039</v>
      </c>
      <c r="KTS1" s="1" t="s">
        <v>10040</v>
      </c>
      <c r="KTT1" s="1" t="s">
        <v>10041</v>
      </c>
      <c r="KTU1" s="1" t="s">
        <v>10042</v>
      </c>
      <c r="KTV1" s="1" t="s">
        <v>10043</v>
      </c>
      <c r="KTW1" s="1" t="s">
        <v>10044</v>
      </c>
      <c r="KTX1" s="1" t="s">
        <v>10045</v>
      </c>
      <c r="KTY1" s="1" t="s">
        <v>10046</v>
      </c>
      <c r="KTZ1" s="1" t="s">
        <v>10047</v>
      </c>
      <c r="KUA1" s="1" t="s">
        <v>10048</v>
      </c>
      <c r="KUB1" s="1" t="s">
        <v>10049</v>
      </c>
      <c r="KUC1" s="1" t="s">
        <v>10050</v>
      </c>
      <c r="KUD1" s="1" t="s">
        <v>10051</v>
      </c>
      <c r="KUE1" s="1" t="s">
        <v>10052</v>
      </c>
      <c r="KUF1" s="1" t="s">
        <v>10053</v>
      </c>
      <c r="KUG1" s="1" t="s">
        <v>10054</v>
      </c>
      <c r="KUH1" s="1" t="s">
        <v>10055</v>
      </c>
      <c r="KUI1" s="1" t="s">
        <v>10056</v>
      </c>
      <c r="KUJ1" s="1" t="s">
        <v>10057</v>
      </c>
      <c r="KUK1" s="1" t="s">
        <v>10058</v>
      </c>
      <c r="KUL1" s="1" t="s">
        <v>10059</v>
      </c>
      <c r="KUM1" s="1" t="s">
        <v>10060</v>
      </c>
      <c r="KUN1" s="1" t="s">
        <v>10061</v>
      </c>
      <c r="KUO1" s="1" t="s">
        <v>10062</v>
      </c>
      <c r="KUP1" s="1" t="s">
        <v>10063</v>
      </c>
      <c r="KUQ1" s="1" t="s">
        <v>10064</v>
      </c>
      <c r="KUR1" s="1" t="s">
        <v>10065</v>
      </c>
      <c r="KUS1" s="1" t="s">
        <v>10066</v>
      </c>
      <c r="KUT1" s="1" t="s">
        <v>10067</v>
      </c>
      <c r="KUU1" s="1" t="s">
        <v>10068</v>
      </c>
      <c r="KUV1" s="1" t="s">
        <v>10069</v>
      </c>
      <c r="KUW1" s="1" t="s">
        <v>10070</v>
      </c>
      <c r="KUX1" s="1" t="s">
        <v>10071</v>
      </c>
      <c r="KUY1" s="1" t="s">
        <v>10072</v>
      </c>
      <c r="KUZ1" s="1" t="s">
        <v>10073</v>
      </c>
      <c r="KVA1" s="1" t="s">
        <v>10074</v>
      </c>
      <c r="KVB1" s="1" t="s">
        <v>10075</v>
      </c>
      <c r="KVC1" s="1" t="s">
        <v>10076</v>
      </c>
      <c r="KVD1" s="1" t="s">
        <v>10077</v>
      </c>
      <c r="KVE1" s="1" t="s">
        <v>10078</v>
      </c>
      <c r="KVF1" s="1" t="s">
        <v>10079</v>
      </c>
      <c r="KVG1" s="1" t="s">
        <v>10080</v>
      </c>
      <c r="KVH1" s="1" t="s">
        <v>10081</v>
      </c>
      <c r="KVI1" s="1" t="s">
        <v>10082</v>
      </c>
      <c r="KVJ1" s="1" t="s">
        <v>10083</v>
      </c>
      <c r="KVK1" s="1" t="s">
        <v>10084</v>
      </c>
      <c r="KVL1" s="1" t="s">
        <v>10085</v>
      </c>
      <c r="KVM1" s="1" t="s">
        <v>10086</v>
      </c>
      <c r="KVN1" s="1" t="s">
        <v>10087</v>
      </c>
      <c r="KVO1" s="1" t="s">
        <v>10088</v>
      </c>
      <c r="KVP1" s="1" t="s">
        <v>10089</v>
      </c>
      <c r="KVQ1" s="1" t="s">
        <v>10090</v>
      </c>
      <c r="KVR1" s="1" t="s">
        <v>10091</v>
      </c>
      <c r="KVS1" s="1" t="s">
        <v>10092</v>
      </c>
      <c r="KVT1" s="1" t="s">
        <v>10093</v>
      </c>
      <c r="KVU1" s="1" t="s">
        <v>10094</v>
      </c>
      <c r="KVV1" s="1" t="s">
        <v>10095</v>
      </c>
      <c r="KVW1" s="1" t="s">
        <v>10096</v>
      </c>
      <c r="KVX1" s="1" t="s">
        <v>10097</v>
      </c>
      <c r="KVY1" s="1" t="s">
        <v>10098</v>
      </c>
      <c r="KVZ1" s="1" t="s">
        <v>10099</v>
      </c>
      <c r="KWA1" s="1" t="s">
        <v>10100</v>
      </c>
      <c r="KWB1" s="1" t="s">
        <v>10101</v>
      </c>
      <c r="KWC1" s="1" t="s">
        <v>10102</v>
      </c>
      <c r="KWD1" s="1" t="s">
        <v>10103</v>
      </c>
      <c r="KWE1" s="1" t="s">
        <v>10104</v>
      </c>
      <c r="KWF1" s="1" t="s">
        <v>10105</v>
      </c>
      <c r="KWG1" s="1" t="s">
        <v>10106</v>
      </c>
      <c r="KWH1" s="1" t="s">
        <v>10107</v>
      </c>
      <c r="KWI1" s="1" t="s">
        <v>10108</v>
      </c>
      <c r="KWJ1" s="1" t="s">
        <v>10109</v>
      </c>
      <c r="KWK1" s="1" t="s">
        <v>10110</v>
      </c>
      <c r="KWL1" s="1" t="s">
        <v>10111</v>
      </c>
      <c r="KWM1" s="1" t="s">
        <v>10112</v>
      </c>
      <c r="KWN1" s="1" t="s">
        <v>10113</v>
      </c>
      <c r="KWO1" s="1" t="s">
        <v>10114</v>
      </c>
      <c r="KWP1" s="1" t="s">
        <v>10115</v>
      </c>
      <c r="KWQ1" s="1" t="s">
        <v>10116</v>
      </c>
      <c r="KWR1" s="1" t="s">
        <v>10117</v>
      </c>
      <c r="KWS1" s="1" t="s">
        <v>10118</v>
      </c>
      <c r="KWT1" s="1" t="s">
        <v>10119</v>
      </c>
      <c r="KWU1" s="1" t="s">
        <v>10120</v>
      </c>
      <c r="KWV1" s="1" t="s">
        <v>10121</v>
      </c>
      <c r="KWW1" s="1" t="s">
        <v>10122</v>
      </c>
      <c r="KWX1" s="1" t="s">
        <v>10123</v>
      </c>
      <c r="KWY1" s="1" t="s">
        <v>10124</v>
      </c>
      <c r="KWZ1" s="1" t="s">
        <v>10125</v>
      </c>
      <c r="KXA1" s="1" t="s">
        <v>10126</v>
      </c>
      <c r="KXB1" s="1" t="s">
        <v>10127</v>
      </c>
      <c r="KXC1" s="1" t="s">
        <v>10128</v>
      </c>
      <c r="KXD1" s="1" t="s">
        <v>10129</v>
      </c>
      <c r="KXE1" s="1" t="s">
        <v>10130</v>
      </c>
      <c r="KXF1" s="1" t="s">
        <v>10131</v>
      </c>
      <c r="KXG1" s="1" t="s">
        <v>10132</v>
      </c>
      <c r="KXH1" s="1" t="s">
        <v>10133</v>
      </c>
      <c r="KXI1" s="1" t="s">
        <v>10134</v>
      </c>
      <c r="KXJ1" s="1" t="s">
        <v>10135</v>
      </c>
      <c r="KXK1" s="1" t="s">
        <v>10136</v>
      </c>
      <c r="KXL1" s="1" t="s">
        <v>10137</v>
      </c>
      <c r="KXM1" s="1" t="s">
        <v>10138</v>
      </c>
      <c r="KXN1" s="1" t="s">
        <v>10139</v>
      </c>
      <c r="KXO1" s="1" t="s">
        <v>10140</v>
      </c>
      <c r="KXP1" s="1" t="s">
        <v>10141</v>
      </c>
      <c r="KXQ1" s="1" t="s">
        <v>10142</v>
      </c>
      <c r="KXR1" s="1" t="s">
        <v>10143</v>
      </c>
      <c r="KXS1" s="1" t="s">
        <v>10144</v>
      </c>
      <c r="KXT1" s="1" t="s">
        <v>10145</v>
      </c>
      <c r="KXU1" s="1" t="s">
        <v>10146</v>
      </c>
      <c r="KXV1" s="1" t="s">
        <v>10147</v>
      </c>
      <c r="KXW1" s="1" t="s">
        <v>10148</v>
      </c>
      <c r="KXX1" s="1" t="s">
        <v>10149</v>
      </c>
      <c r="KXY1" s="1" t="s">
        <v>10150</v>
      </c>
      <c r="KXZ1" s="1" t="s">
        <v>10151</v>
      </c>
      <c r="KYA1" s="1" t="s">
        <v>10152</v>
      </c>
      <c r="KYB1" s="1" t="s">
        <v>10153</v>
      </c>
      <c r="KYC1" s="1" t="s">
        <v>10154</v>
      </c>
      <c r="KYD1" s="1" t="s">
        <v>10155</v>
      </c>
      <c r="KYE1" s="1" t="s">
        <v>10156</v>
      </c>
      <c r="KYF1" s="1" t="s">
        <v>10157</v>
      </c>
      <c r="KYG1" s="1" t="s">
        <v>10158</v>
      </c>
      <c r="KYH1" s="1" t="s">
        <v>10159</v>
      </c>
      <c r="KYI1" s="1" t="s">
        <v>10160</v>
      </c>
      <c r="KYJ1" s="1" t="s">
        <v>10161</v>
      </c>
      <c r="KYK1" s="1" t="s">
        <v>10162</v>
      </c>
      <c r="KYL1" s="1" t="s">
        <v>10163</v>
      </c>
      <c r="KYM1" s="1" t="s">
        <v>10164</v>
      </c>
      <c r="KYN1" s="1" t="s">
        <v>10165</v>
      </c>
      <c r="KYO1" s="1" t="s">
        <v>10166</v>
      </c>
      <c r="KYP1" s="1" t="s">
        <v>10167</v>
      </c>
      <c r="KYQ1" s="1" t="s">
        <v>10168</v>
      </c>
      <c r="KYR1" s="1" t="s">
        <v>10169</v>
      </c>
      <c r="KYS1" s="1" t="s">
        <v>10170</v>
      </c>
      <c r="KYT1" s="1" t="s">
        <v>10171</v>
      </c>
      <c r="KYU1" s="1" t="s">
        <v>10172</v>
      </c>
      <c r="KYV1" s="1" t="s">
        <v>10173</v>
      </c>
      <c r="KYW1" s="1" t="s">
        <v>10174</v>
      </c>
      <c r="KYX1" s="1" t="s">
        <v>10175</v>
      </c>
      <c r="KYY1" s="1" t="s">
        <v>10176</v>
      </c>
      <c r="KYZ1" s="1" t="s">
        <v>10177</v>
      </c>
      <c r="KZA1" s="1" t="s">
        <v>10178</v>
      </c>
      <c r="KZB1" s="1" t="s">
        <v>10179</v>
      </c>
      <c r="KZC1" s="1" t="s">
        <v>10180</v>
      </c>
      <c r="KZD1" s="1" t="s">
        <v>10181</v>
      </c>
      <c r="KZE1" s="1" t="s">
        <v>10182</v>
      </c>
      <c r="KZF1" s="1" t="s">
        <v>10183</v>
      </c>
      <c r="KZG1" s="1" t="s">
        <v>10184</v>
      </c>
      <c r="KZH1" s="1" t="s">
        <v>10185</v>
      </c>
      <c r="KZI1" s="1" t="s">
        <v>10186</v>
      </c>
      <c r="KZJ1" s="1" t="s">
        <v>10187</v>
      </c>
      <c r="KZK1" s="1" t="s">
        <v>10188</v>
      </c>
      <c r="KZL1" s="1" t="s">
        <v>10189</v>
      </c>
      <c r="KZM1" s="1" t="s">
        <v>10190</v>
      </c>
      <c r="KZN1" s="1" t="s">
        <v>10191</v>
      </c>
      <c r="KZO1" s="1" t="s">
        <v>10192</v>
      </c>
      <c r="KZP1" s="1" t="s">
        <v>10193</v>
      </c>
      <c r="KZQ1" s="1" t="s">
        <v>10194</v>
      </c>
      <c r="KZR1" s="1" t="s">
        <v>10195</v>
      </c>
      <c r="KZS1" s="1" t="s">
        <v>10196</v>
      </c>
      <c r="KZT1" s="1" t="s">
        <v>10197</v>
      </c>
      <c r="KZU1" s="1" t="s">
        <v>10198</v>
      </c>
      <c r="KZV1" s="1" t="s">
        <v>10199</v>
      </c>
      <c r="KZW1" s="1" t="s">
        <v>10200</v>
      </c>
      <c r="KZX1" s="1" t="s">
        <v>10201</v>
      </c>
      <c r="KZY1" s="1" t="s">
        <v>10202</v>
      </c>
      <c r="KZZ1" s="1" t="s">
        <v>10203</v>
      </c>
      <c r="LAA1" s="1" t="s">
        <v>10204</v>
      </c>
      <c r="LAB1" s="1" t="s">
        <v>10205</v>
      </c>
      <c r="LAC1" s="1" t="s">
        <v>10206</v>
      </c>
      <c r="LAD1" s="1" t="s">
        <v>10207</v>
      </c>
      <c r="LAE1" s="1" t="s">
        <v>10208</v>
      </c>
      <c r="LAF1" s="1" t="s">
        <v>10209</v>
      </c>
      <c r="LAG1" s="1" t="s">
        <v>10210</v>
      </c>
      <c r="LAH1" s="1" t="s">
        <v>10211</v>
      </c>
      <c r="LAI1" s="1" t="s">
        <v>10212</v>
      </c>
      <c r="LAJ1" s="1" t="s">
        <v>10213</v>
      </c>
      <c r="LAK1" s="1" t="s">
        <v>10214</v>
      </c>
      <c r="LAL1" s="1" t="s">
        <v>10215</v>
      </c>
      <c r="LAM1" s="1" t="s">
        <v>10216</v>
      </c>
      <c r="LAN1" s="1" t="s">
        <v>10217</v>
      </c>
      <c r="LAO1" s="1" t="s">
        <v>10218</v>
      </c>
      <c r="LAP1" s="1" t="s">
        <v>10219</v>
      </c>
      <c r="LAQ1" s="1" t="s">
        <v>10220</v>
      </c>
      <c r="LAR1" s="1" t="s">
        <v>10221</v>
      </c>
      <c r="LAS1" s="1" t="s">
        <v>10222</v>
      </c>
      <c r="LAT1" s="1" t="s">
        <v>10223</v>
      </c>
      <c r="LAU1" s="1" t="s">
        <v>10224</v>
      </c>
      <c r="LAV1" s="1" t="s">
        <v>10225</v>
      </c>
      <c r="LAW1" s="1" t="s">
        <v>10226</v>
      </c>
      <c r="LAX1" s="1" t="s">
        <v>10227</v>
      </c>
      <c r="LAY1" s="1" t="s">
        <v>10228</v>
      </c>
      <c r="LAZ1" s="1" t="s">
        <v>10229</v>
      </c>
      <c r="LBA1" s="1" t="s">
        <v>10230</v>
      </c>
      <c r="LBB1" s="1" t="s">
        <v>10231</v>
      </c>
      <c r="LBC1" s="1" t="s">
        <v>10232</v>
      </c>
      <c r="LBD1" s="1" t="s">
        <v>10233</v>
      </c>
      <c r="LBE1" s="1" t="s">
        <v>10234</v>
      </c>
      <c r="LBF1" s="1" t="s">
        <v>10235</v>
      </c>
      <c r="LBG1" s="1" t="s">
        <v>10236</v>
      </c>
      <c r="LBH1" s="1" t="s">
        <v>10237</v>
      </c>
      <c r="LBI1" s="1" t="s">
        <v>10238</v>
      </c>
      <c r="LBJ1" s="1" t="s">
        <v>10239</v>
      </c>
      <c r="LBK1" s="1" t="s">
        <v>10240</v>
      </c>
      <c r="LBL1" s="1" t="s">
        <v>10241</v>
      </c>
      <c r="LBM1" s="1" t="s">
        <v>10242</v>
      </c>
      <c r="LBN1" s="1" t="s">
        <v>10243</v>
      </c>
      <c r="LBO1" s="1" t="s">
        <v>10244</v>
      </c>
      <c r="LBP1" s="1" t="s">
        <v>10245</v>
      </c>
      <c r="LBQ1" s="1" t="s">
        <v>10246</v>
      </c>
      <c r="LBR1" s="1" t="s">
        <v>10247</v>
      </c>
      <c r="LBS1" s="1" t="s">
        <v>10248</v>
      </c>
      <c r="LBT1" s="1" t="s">
        <v>10249</v>
      </c>
      <c r="LBU1" s="1" t="s">
        <v>10250</v>
      </c>
      <c r="LBV1" s="1" t="s">
        <v>10251</v>
      </c>
      <c r="LBW1" s="1" t="s">
        <v>10252</v>
      </c>
      <c r="LBX1" s="1" t="s">
        <v>10253</v>
      </c>
      <c r="LBY1" s="1" t="s">
        <v>10254</v>
      </c>
      <c r="LBZ1" s="1" t="s">
        <v>10255</v>
      </c>
      <c r="LCA1" s="1" t="s">
        <v>10256</v>
      </c>
      <c r="LCB1" s="1" t="s">
        <v>10257</v>
      </c>
      <c r="LCC1" s="1" t="s">
        <v>10258</v>
      </c>
      <c r="LCD1" s="1" t="s">
        <v>10259</v>
      </c>
      <c r="LCE1" s="1" t="s">
        <v>10260</v>
      </c>
      <c r="LCF1" s="1" t="s">
        <v>10261</v>
      </c>
      <c r="LCG1" s="1" t="s">
        <v>10262</v>
      </c>
      <c r="LCH1" s="1" t="s">
        <v>10263</v>
      </c>
      <c r="LCI1" s="1" t="s">
        <v>10264</v>
      </c>
      <c r="LCJ1" s="1" t="s">
        <v>10265</v>
      </c>
      <c r="LCK1" s="1" t="s">
        <v>10266</v>
      </c>
      <c r="LCL1" s="1" t="s">
        <v>10267</v>
      </c>
      <c r="LCM1" s="1" t="s">
        <v>10268</v>
      </c>
      <c r="LCN1" s="1" t="s">
        <v>10269</v>
      </c>
      <c r="LCO1" s="1" t="s">
        <v>10270</v>
      </c>
      <c r="LCP1" s="1" t="s">
        <v>10271</v>
      </c>
      <c r="LCQ1" s="1" t="s">
        <v>10272</v>
      </c>
      <c r="LCR1" s="1" t="s">
        <v>10273</v>
      </c>
      <c r="LCS1" s="1" t="s">
        <v>10274</v>
      </c>
      <c r="LCT1" s="1" t="s">
        <v>10275</v>
      </c>
      <c r="LCU1" s="1" t="s">
        <v>10276</v>
      </c>
      <c r="LCV1" s="1" t="s">
        <v>10277</v>
      </c>
      <c r="LCW1" s="1" t="s">
        <v>10278</v>
      </c>
      <c r="LCX1" s="1" t="s">
        <v>10279</v>
      </c>
      <c r="LCY1" s="1" t="s">
        <v>10280</v>
      </c>
      <c r="LCZ1" s="1" t="s">
        <v>10281</v>
      </c>
      <c r="LDA1" s="1" t="s">
        <v>10282</v>
      </c>
      <c r="LDB1" s="1" t="s">
        <v>10283</v>
      </c>
      <c r="LDC1" s="1" t="s">
        <v>10284</v>
      </c>
      <c r="LDD1" s="1" t="s">
        <v>10285</v>
      </c>
      <c r="LDE1" s="1" t="s">
        <v>10286</v>
      </c>
      <c r="LDF1" s="1" t="s">
        <v>10287</v>
      </c>
      <c r="LDG1" s="1" t="s">
        <v>10288</v>
      </c>
      <c r="LDH1" s="1" t="s">
        <v>10289</v>
      </c>
      <c r="LDI1" s="1" t="s">
        <v>10290</v>
      </c>
      <c r="LDJ1" s="1" t="s">
        <v>10291</v>
      </c>
      <c r="LDK1" s="1" t="s">
        <v>10292</v>
      </c>
      <c r="LDL1" s="1" t="s">
        <v>10293</v>
      </c>
      <c r="LDM1" s="1" t="s">
        <v>10294</v>
      </c>
      <c r="LDN1" s="1" t="s">
        <v>10295</v>
      </c>
      <c r="LDO1" s="1" t="s">
        <v>10296</v>
      </c>
      <c r="LDP1" s="1" t="s">
        <v>10297</v>
      </c>
      <c r="LDQ1" s="1" t="s">
        <v>10298</v>
      </c>
      <c r="LDR1" s="1" t="s">
        <v>10299</v>
      </c>
      <c r="LDS1" s="1" t="s">
        <v>10300</v>
      </c>
      <c r="LDT1" s="1" t="s">
        <v>10301</v>
      </c>
      <c r="LDU1" s="1" t="s">
        <v>10302</v>
      </c>
      <c r="LDV1" s="1" t="s">
        <v>10303</v>
      </c>
      <c r="LDW1" s="1" t="s">
        <v>10304</v>
      </c>
      <c r="LDX1" s="1" t="s">
        <v>10305</v>
      </c>
      <c r="LDY1" s="1" t="s">
        <v>10306</v>
      </c>
      <c r="LDZ1" s="1" t="s">
        <v>10307</v>
      </c>
      <c r="LEA1" s="1" t="s">
        <v>10308</v>
      </c>
      <c r="LEB1" s="1" t="s">
        <v>10309</v>
      </c>
      <c r="LEC1" s="1" t="s">
        <v>10310</v>
      </c>
      <c r="LED1" s="1" t="s">
        <v>10311</v>
      </c>
      <c r="LEE1" s="1" t="s">
        <v>10312</v>
      </c>
      <c r="LEF1" s="1" t="s">
        <v>10313</v>
      </c>
      <c r="LEG1" s="1" t="s">
        <v>10314</v>
      </c>
      <c r="LEH1" s="1" t="s">
        <v>10315</v>
      </c>
      <c r="LEI1" s="1" t="s">
        <v>10316</v>
      </c>
      <c r="LEJ1" s="1" t="s">
        <v>10317</v>
      </c>
      <c r="LEK1" s="1" t="s">
        <v>10318</v>
      </c>
      <c r="LEL1" s="1" t="s">
        <v>10319</v>
      </c>
      <c r="LEM1" s="1" t="s">
        <v>10320</v>
      </c>
      <c r="LEN1" s="1" t="s">
        <v>10321</v>
      </c>
      <c r="LEO1" s="1" t="s">
        <v>10322</v>
      </c>
      <c r="LEP1" s="1" t="s">
        <v>10323</v>
      </c>
      <c r="LEQ1" s="1" t="s">
        <v>10324</v>
      </c>
      <c r="LER1" s="1" t="s">
        <v>10325</v>
      </c>
      <c r="LES1" s="1" t="s">
        <v>10326</v>
      </c>
      <c r="LET1" s="1" t="s">
        <v>10327</v>
      </c>
      <c r="LEU1" s="1" t="s">
        <v>10328</v>
      </c>
      <c r="LEV1" s="1" t="s">
        <v>10329</v>
      </c>
      <c r="LEW1" s="1" t="s">
        <v>10330</v>
      </c>
      <c r="LEX1" s="1" t="s">
        <v>10331</v>
      </c>
      <c r="LEY1" s="1" t="s">
        <v>10332</v>
      </c>
      <c r="LEZ1" s="1" t="s">
        <v>10333</v>
      </c>
      <c r="LFA1" s="1" t="s">
        <v>10334</v>
      </c>
      <c r="LFB1" s="1" t="s">
        <v>10335</v>
      </c>
      <c r="LFC1" s="1" t="s">
        <v>10336</v>
      </c>
      <c r="LFD1" s="1" t="s">
        <v>10337</v>
      </c>
      <c r="LFE1" s="1" t="s">
        <v>10338</v>
      </c>
      <c r="LFF1" s="1" t="s">
        <v>10339</v>
      </c>
      <c r="LFG1" s="1" t="s">
        <v>10340</v>
      </c>
      <c r="LFH1" s="1" t="s">
        <v>10341</v>
      </c>
      <c r="LFI1" s="1" t="s">
        <v>10342</v>
      </c>
      <c r="LFJ1" s="1" t="s">
        <v>10343</v>
      </c>
      <c r="LFK1" s="1" t="s">
        <v>10344</v>
      </c>
      <c r="LFL1" s="1" t="s">
        <v>10345</v>
      </c>
      <c r="LFM1" s="1" t="s">
        <v>10346</v>
      </c>
      <c r="LFN1" s="1" t="s">
        <v>10347</v>
      </c>
      <c r="LFO1" s="1" t="s">
        <v>10348</v>
      </c>
      <c r="LFP1" s="1" t="s">
        <v>10349</v>
      </c>
      <c r="LFQ1" s="1" t="s">
        <v>10350</v>
      </c>
      <c r="LFR1" s="1" t="s">
        <v>10351</v>
      </c>
      <c r="LFS1" s="1" t="s">
        <v>10352</v>
      </c>
      <c r="LFT1" s="1" t="s">
        <v>10353</v>
      </c>
      <c r="LFU1" s="1" t="s">
        <v>10354</v>
      </c>
      <c r="LFV1" s="1" t="s">
        <v>10355</v>
      </c>
      <c r="LFW1" s="1" t="s">
        <v>10356</v>
      </c>
      <c r="LFX1" s="1" t="s">
        <v>10357</v>
      </c>
      <c r="LFY1" s="1" t="s">
        <v>10358</v>
      </c>
      <c r="LFZ1" s="1" t="s">
        <v>10359</v>
      </c>
      <c r="LGA1" s="1" t="s">
        <v>10360</v>
      </c>
      <c r="LGB1" s="1" t="s">
        <v>10361</v>
      </c>
      <c r="LGC1" s="1" t="s">
        <v>10362</v>
      </c>
      <c r="LGD1" s="1" t="s">
        <v>10363</v>
      </c>
      <c r="LGE1" s="1" t="s">
        <v>10364</v>
      </c>
      <c r="LGF1" s="1" t="s">
        <v>10365</v>
      </c>
      <c r="LGG1" s="1" t="s">
        <v>10366</v>
      </c>
      <c r="LGH1" s="1" t="s">
        <v>10367</v>
      </c>
      <c r="LGI1" s="1" t="s">
        <v>10368</v>
      </c>
      <c r="LGJ1" s="1" t="s">
        <v>10369</v>
      </c>
      <c r="LGK1" s="1" t="s">
        <v>10370</v>
      </c>
      <c r="LGL1" s="1" t="s">
        <v>10371</v>
      </c>
      <c r="LGM1" s="1" t="s">
        <v>10372</v>
      </c>
      <c r="LGN1" s="1" t="s">
        <v>10373</v>
      </c>
      <c r="LGO1" s="1" t="s">
        <v>10374</v>
      </c>
      <c r="LGP1" s="1" t="s">
        <v>10375</v>
      </c>
      <c r="LGQ1" s="1" t="s">
        <v>10376</v>
      </c>
      <c r="LGR1" s="1" t="s">
        <v>10377</v>
      </c>
      <c r="LGS1" s="1" t="s">
        <v>10378</v>
      </c>
      <c r="LGT1" s="1" t="s">
        <v>10379</v>
      </c>
      <c r="LGU1" s="1" t="s">
        <v>10380</v>
      </c>
      <c r="LGV1" s="1" t="s">
        <v>10381</v>
      </c>
      <c r="LGW1" s="1" t="s">
        <v>10382</v>
      </c>
      <c r="LGX1" s="1" t="s">
        <v>10383</v>
      </c>
      <c r="LGY1" s="1" t="s">
        <v>10384</v>
      </c>
      <c r="LGZ1" s="1" t="s">
        <v>10385</v>
      </c>
      <c r="LHA1" s="1" t="s">
        <v>10386</v>
      </c>
      <c r="LHB1" s="1" t="s">
        <v>10387</v>
      </c>
      <c r="LHC1" s="1" t="s">
        <v>10388</v>
      </c>
      <c r="LHD1" s="1" t="s">
        <v>10389</v>
      </c>
      <c r="LHE1" s="1" t="s">
        <v>10390</v>
      </c>
      <c r="LHF1" s="1" t="s">
        <v>10391</v>
      </c>
      <c r="LHG1" s="1" t="s">
        <v>10392</v>
      </c>
      <c r="LHH1" s="1" t="s">
        <v>10393</v>
      </c>
      <c r="LHI1" s="1" t="s">
        <v>10394</v>
      </c>
      <c r="LHJ1" s="1" t="s">
        <v>10395</v>
      </c>
      <c r="LHK1" s="1" t="s">
        <v>10396</v>
      </c>
      <c r="LHL1" s="1" t="s">
        <v>10397</v>
      </c>
      <c r="LHM1" s="1" t="s">
        <v>10398</v>
      </c>
      <c r="LHN1" s="1" t="s">
        <v>10399</v>
      </c>
      <c r="LHO1" s="1" t="s">
        <v>10400</v>
      </c>
      <c r="LHP1" s="1" t="s">
        <v>10401</v>
      </c>
      <c r="LHQ1" s="1" t="s">
        <v>10402</v>
      </c>
      <c r="LHR1" s="1" t="s">
        <v>10403</v>
      </c>
      <c r="LHS1" s="1" t="s">
        <v>10404</v>
      </c>
      <c r="LHT1" s="1" t="s">
        <v>10405</v>
      </c>
      <c r="LHU1" s="1" t="s">
        <v>10406</v>
      </c>
      <c r="LHV1" s="1" t="s">
        <v>10407</v>
      </c>
      <c r="LHW1" s="1" t="s">
        <v>10408</v>
      </c>
      <c r="LHX1" s="1" t="s">
        <v>10409</v>
      </c>
      <c r="LHY1" s="1" t="s">
        <v>10410</v>
      </c>
      <c r="LHZ1" s="1" t="s">
        <v>10411</v>
      </c>
      <c r="LIA1" s="1" t="s">
        <v>10412</v>
      </c>
      <c r="LIB1" s="1" t="s">
        <v>10413</v>
      </c>
      <c r="LIC1" s="1" t="s">
        <v>10414</v>
      </c>
      <c r="LID1" s="1" t="s">
        <v>10415</v>
      </c>
      <c r="LIE1" s="1" t="s">
        <v>10416</v>
      </c>
      <c r="LIF1" s="1" t="s">
        <v>10417</v>
      </c>
      <c r="LIG1" s="1" t="s">
        <v>10418</v>
      </c>
      <c r="LIH1" s="1" t="s">
        <v>10419</v>
      </c>
      <c r="LII1" s="1" t="s">
        <v>10420</v>
      </c>
      <c r="LIJ1" s="1" t="s">
        <v>10421</v>
      </c>
      <c r="LIK1" s="1" t="s">
        <v>10422</v>
      </c>
      <c r="LIL1" s="1" t="s">
        <v>10423</v>
      </c>
      <c r="LIM1" s="1" t="s">
        <v>10424</v>
      </c>
      <c r="LIN1" s="1" t="s">
        <v>10425</v>
      </c>
      <c r="LIO1" s="1" t="s">
        <v>10426</v>
      </c>
      <c r="LIP1" s="1" t="s">
        <v>10427</v>
      </c>
      <c r="LIQ1" s="1" t="s">
        <v>10428</v>
      </c>
      <c r="LIR1" s="1" t="s">
        <v>10429</v>
      </c>
      <c r="LIS1" s="1" t="s">
        <v>10430</v>
      </c>
      <c r="LIT1" s="1" t="s">
        <v>10431</v>
      </c>
      <c r="LIU1" s="1" t="s">
        <v>10432</v>
      </c>
      <c r="LIV1" s="1" t="s">
        <v>10433</v>
      </c>
      <c r="LIW1" s="1" t="s">
        <v>10434</v>
      </c>
      <c r="LIX1" s="1" t="s">
        <v>10435</v>
      </c>
      <c r="LIY1" s="1" t="s">
        <v>10436</v>
      </c>
      <c r="LIZ1" s="1" t="s">
        <v>10437</v>
      </c>
      <c r="LJA1" s="1" t="s">
        <v>10438</v>
      </c>
      <c r="LJB1" s="1" t="s">
        <v>10439</v>
      </c>
      <c r="LJC1" s="1" t="s">
        <v>10440</v>
      </c>
      <c r="LJD1" s="1" t="s">
        <v>10441</v>
      </c>
      <c r="LJE1" s="1" t="s">
        <v>10442</v>
      </c>
      <c r="LJF1" s="1" t="s">
        <v>10443</v>
      </c>
      <c r="LJG1" s="1" t="s">
        <v>10444</v>
      </c>
      <c r="LJH1" s="1" t="s">
        <v>10445</v>
      </c>
      <c r="LJI1" s="1" t="s">
        <v>10446</v>
      </c>
      <c r="LJJ1" s="1" t="s">
        <v>10447</v>
      </c>
      <c r="LJK1" s="1" t="s">
        <v>10448</v>
      </c>
      <c r="LJL1" s="1" t="s">
        <v>10449</v>
      </c>
      <c r="LJM1" s="1" t="s">
        <v>10450</v>
      </c>
      <c r="LJN1" s="1" t="s">
        <v>10451</v>
      </c>
      <c r="LJO1" s="1" t="s">
        <v>10452</v>
      </c>
      <c r="LJP1" s="1" t="s">
        <v>10453</v>
      </c>
      <c r="LJQ1" s="1" t="s">
        <v>10454</v>
      </c>
      <c r="LJR1" s="1" t="s">
        <v>10455</v>
      </c>
      <c r="LJS1" s="1" t="s">
        <v>10456</v>
      </c>
      <c r="LJT1" s="1" t="s">
        <v>10457</v>
      </c>
      <c r="LJU1" s="1" t="s">
        <v>10458</v>
      </c>
      <c r="LJV1" s="1" t="s">
        <v>10459</v>
      </c>
      <c r="LJW1" s="1" t="s">
        <v>10460</v>
      </c>
      <c r="LJX1" s="1" t="s">
        <v>10461</v>
      </c>
      <c r="LJY1" s="1" t="s">
        <v>10462</v>
      </c>
      <c r="LJZ1" s="1" t="s">
        <v>10463</v>
      </c>
      <c r="LKA1" s="1" t="s">
        <v>10464</v>
      </c>
      <c r="LKB1" s="1" t="s">
        <v>10465</v>
      </c>
      <c r="LKC1" s="1" t="s">
        <v>10466</v>
      </c>
      <c r="LKD1" s="1" t="s">
        <v>10467</v>
      </c>
      <c r="LKE1" s="1" t="s">
        <v>10468</v>
      </c>
      <c r="LKF1" s="1" t="s">
        <v>10469</v>
      </c>
      <c r="LKG1" s="1" t="s">
        <v>10470</v>
      </c>
      <c r="LKH1" s="1" t="s">
        <v>10471</v>
      </c>
      <c r="LKI1" s="1" t="s">
        <v>10472</v>
      </c>
      <c r="LKJ1" s="1" t="s">
        <v>10473</v>
      </c>
      <c r="LKK1" s="1" t="s">
        <v>10474</v>
      </c>
      <c r="LKL1" s="1" t="s">
        <v>10475</v>
      </c>
      <c r="LKM1" s="1" t="s">
        <v>10476</v>
      </c>
      <c r="LKN1" s="1" t="s">
        <v>10477</v>
      </c>
      <c r="LKO1" s="1" t="s">
        <v>10478</v>
      </c>
      <c r="LKP1" s="1" t="s">
        <v>10479</v>
      </c>
      <c r="LKQ1" s="1" t="s">
        <v>10480</v>
      </c>
      <c r="LKR1" s="1" t="s">
        <v>10481</v>
      </c>
      <c r="LKS1" s="1" t="s">
        <v>10482</v>
      </c>
      <c r="LKT1" s="1" t="s">
        <v>10483</v>
      </c>
      <c r="LKU1" s="1" t="s">
        <v>10484</v>
      </c>
      <c r="LKV1" s="1" t="s">
        <v>10485</v>
      </c>
      <c r="LKW1" s="1" t="s">
        <v>10486</v>
      </c>
      <c r="LKX1" s="1" t="s">
        <v>10487</v>
      </c>
      <c r="LKY1" s="1" t="s">
        <v>10488</v>
      </c>
      <c r="LKZ1" s="1" t="s">
        <v>10489</v>
      </c>
      <c r="LLA1" s="1" t="s">
        <v>10490</v>
      </c>
      <c r="LLB1" s="1" t="s">
        <v>10491</v>
      </c>
      <c r="LLC1" s="1" t="s">
        <v>10492</v>
      </c>
      <c r="LLD1" s="1" t="s">
        <v>10493</v>
      </c>
      <c r="LLE1" s="1" t="s">
        <v>10494</v>
      </c>
      <c r="LLF1" s="1" t="s">
        <v>10495</v>
      </c>
      <c r="LLG1" s="1" t="s">
        <v>10496</v>
      </c>
      <c r="LLH1" s="1" t="s">
        <v>10497</v>
      </c>
      <c r="LLI1" s="1" t="s">
        <v>10498</v>
      </c>
      <c r="LLJ1" s="1" t="s">
        <v>10499</v>
      </c>
      <c r="LLK1" s="1" t="s">
        <v>10500</v>
      </c>
      <c r="LLL1" s="1" t="s">
        <v>10501</v>
      </c>
      <c r="LLM1" s="1" t="s">
        <v>10502</v>
      </c>
      <c r="LLN1" s="1" t="s">
        <v>10503</v>
      </c>
      <c r="LLO1" s="1" t="s">
        <v>10504</v>
      </c>
      <c r="LLP1" s="1" t="s">
        <v>10505</v>
      </c>
      <c r="LLQ1" s="1" t="s">
        <v>10506</v>
      </c>
      <c r="LLR1" s="1" t="s">
        <v>10507</v>
      </c>
      <c r="LLS1" s="1" t="s">
        <v>10508</v>
      </c>
      <c r="LLT1" s="1" t="s">
        <v>10509</v>
      </c>
      <c r="LLU1" s="1" t="s">
        <v>10510</v>
      </c>
      <c r="LLV1" s="1" t="s">
        <v>10511</v>
      </c>
      <c r="LLW1" s="1" t="s">
        <v>10512</v>
      </c>
      <c r="LLX1" s="1" t="s">
        <v>10513</v>
      </c>
      <c r="LLY1" s="1" t="s">
        <v>10514</v>
      </c>
      <c r="LLZ1" s="1" t="s">
        <v>10515</v>
      </c>
      <c r="LMA1" s="1" t="s">
        <v>10516</v>
      </c>
      <c r="LMB1" s="1" t="s">
        <v>10517</v>
      </c>
      <c r="LMC1" s="1" t="s">
        <v>10518</v>
      </c>
      <c r="LMD1" s="1" t="s">
        <v>10519</v>
      </c>
      <c r="LME1" s="1" t="s">
        <v>10520</v>
      </c>
      <c r="LMF1" s="1" t="s">
        <v>10521</v>
      </c>
      <c r="LMG1" s="1" t="s">
        <v>10522</v>
      </c>
      <c r="LMH1" s="1" t="s">
        <v>10523</v>
      </c>
      <c r="LMI1" s="1" t="s">
        <v>10524</v>
      </c>
      <c r="LMJ1" s="1" t="s">
        <v>10525</v>
      </c>
      <c r="LMK1" s="1" t="s">
        <v>10526</v>
      </c>
      <c r="LML1" s="1" t="s">
        <v>10527</v>
      </c>
      <c r="LMM1" s="1" t="s">
        <v>10528</v>
      </c>
      <c r="LMN1" s="1" t="s">
        <v>10529</v>
      </c>
      <c r="LMO1" s="1" t="s">
        <v>10530</v>
      </c>
      <c r="LMP1" s="1" t="s">
        <v>10531</v>
      </c>
      <c r="LMQ1" s="1" t="s">
        <v>10532</v>
      </c>
      <c r="LMR1" s="1" t="s">
        <v>10533</v>
      </c>
      <c r="LMS1" s="1" t="s">
        <v>10534</v>
      </c>
      <c r="LMT1" s="1" t="s">
        <v>10535</v>
      </c>
      <c r="LMU1" s="1" t="s">
        <v>10536</v>
      </c>
      <c r="LMV1" s="1" t="s">
        <v>10537</v>
      </c>
      <c r="LMW1" s="1" t="s">
        <v>10538</v>
      </c>
      <c r="LMX1" s="1" t="s">
        <v>10539</v>
      </c>
      <c r="LMY1" s="1" t="s">
        <v>10540</v>
      </c>
      <c r="LMZ1" s="1" t="s">
        <v>10541</v>
      </c>
      <c r="LNA1" s="1" t="s">
        <v>10542</v>
      </c>
      <c r="LNB1" s="1" t="s">
        <v>10543</v>
      </c>
      <c r="LNC1" s="1" t="s">
        <v>10544</v>
      </c>
      <c r="LND1" s="1" t="s">
        <v>10545</v>
      </c>
      <c r="LNE1" s="1" t="s">
        <v>10546</v>
      </c>
      <c r="LNF1" s="1" t="s">
        <v>10547</v>
      </c>
      <c r="LNG1" s="1" t="s">
        <v>10548</v>
      </c>
      <c r="LNH1" s="1" t="s">
        <v>10549</v>
      </c>
      <c r="LNI1" s="1" t="s">
        <v>10550</v>
      </c>
      <c r="LNJ1" s="1" t="s">
        <v>10551</v>
      </c>
      <c r="LNK1" s="1" t="s">
        <v>10552</v>
      </c>
      <c r="LNL1" s="1" t="s">
        <v>10553</v>
      </c>
      <c r="LNM1" s="1" t="s">
        <v>10554</v>
      </c>
      <c r="LNN1" s="1" t="s">
        <v>10555</v>
      </c>
      <c r="LNO1" s="1" t="s">
        <v>10556</v>
      </c>
      <c r="LNP1" s="1" t="s">
        <v>10557</v>
      </c>
      <c r="LNQ1" s="1" t="s">
        <v>10558</v>
      </c>
      <c r="LNR1" s="1" t="s">
        <v>10559</v>
      </c>
      <c r="LNS1" s="1" t="s">
        <v>10560</v>
      </c>
      <c r="LNT1" s="1" t="s">
        <v>10561</v>
      </c>
      <c r="LNU1" s="1" t="s">
        <v>10562</v>
      </c>
      <c r="LNV1" s="1" t="s">
        <v>10563</v>
      </c>
      <c r="LNW1" s="1" t="s">
        <v>10564</v>
      </c>
      <c r="LNX1" s="1" t="s">
        <v>10565</v>
      </c>
      <c r="LNY1" s="1" t="s">
        <v>10566</v>
      </c>
      <c r="LNZ1" s="1" t="s">
        <v>10567</v>
      </c>
      <c r="LOA1" s="1" t="s">
        <v>10568</v>
      </c>
      <c r="LOB1" s="1" t="s">
        <v>10569</v>
      </c>
      <c r="LOC1" s="1" t="s">
        <v>10570</v>
      </c>
      <c r="LOD1" s="1" t="s">
        <v>10571</v>
      </c>
      <c r="LOE1" s="1" t="s">
        <v>10572</v>
      </c>
      <c r="LOF1" s="1" t="s">
        <v>10573</v>
      </c>
      <c r="LOG1" s="1" t="s">
        <v>10574</v>
      </c>
      <c r="LOH1" s="1" t="s">
        <v>10575</v>
      </c>
      <c r="LOI1" s="1" t="s">
        <v>10576</v>
      </c>
      <c r="LOJ1" s="1" t="s">
        <v>10577</v>
      </c>
      <c r="LOK1" s="1" t="s">
        <v>10578</v>
      </c>
      <c r="LOL1" s="1" t="s">
        <v>10579</v>
      </c>
      <c r="LOM1" s="1" t="s">
        <v>10580</v>
      </c>
      <c r="LON1" s="1" t="s">
        <v>10581</v>
      </c>
      <c r="LOO1" s="1" t="s">
        <v>10582</v>
      </c>
      <c r="LOP1" s="1" t="s">
        <v>10583</v>
      </c>
      <c r="LOQ1" s="1" t="s">
        <v>10584</v>
      </c>
      <c r="LOR1" s="1" t="s">
        <v>10585</v>
      </c>
      <c r="LOS1" s="1" t="s">
        <v>10586</v>
      </c>
      <c r="LOT1" s="1" t="s">
        <v>10587</v>
      </c>
      <c r="LOU1" s="1" t="s">
        <v>10588</v>
      </c>
      <c r="LOV1" s="1" t="s">
        <v>10589</v>
      </c>
      <c r="LOW1" s="1" t="s">
        <v>10590</v>
      </c>
      <c r="LOX1" s="1" t="s">
        <v>10591</v>
      </c>
      <c r="LOY1" s="1" t="s">
        <v>10592</v>
      </c>
      <c r="LOZ1" s="1" t="s">
        <v>10593</v>
      </c>
      <c r="LPA1" s="1" t="s">
        <v>10594</v>
      </c>
      <c r="LPB1" s="1" t="s">
        <v>10595</v>
      </c>
      <c r="LPC1" s="1" t="s">
        <v>10596</v>
      </c>
      <c r="LPD1" s="1" t="s">
        <v>10597</v>
      </c>
      <c r="LPE1" s="1" t="s">
        <v>10598</v>
      </c>
      <c r="LPF1" s="1" t="s">
        <v>10599</v>
      </c>
      <c r="LPG1" s="1" t="s">
        <v>10600</v>
      </c>
      <c r="LPH1" s="1" t="s">
        <v>10601</v>
      </c>
      <c r="LPI1" s="1" t="s">
        <v>10602</v>
      </c>
      <c r="LPJ1" s="1" t="s">
        <v>10603</v>
      </c>
      <c r="LPK1" s="1" t="s">
        <v>10604</v>
      </c>
      <c r="LPL1" s="1" t="s">
        <v>10605</v>
      </c>
      <c r="LPM1" s="1" t="s">
        <v>10606</v>
      </c>
      <c r="LPN1" s="1" t="s">
        <v>10607</v>
      </c>
      <c r="LPO1" s="1" t="s">
        <v>10608</v>
      </c>
      <c r="LPP1" s="1" t="s">
        <v>10609</v>
      </c>
      <c r="LPQ1" s="1" t="s">
        <v>10610</v>
      </c>
      <c r="LPR1" s="1" t="s">
        <v>10611</v>
      </c>
      <c r="LPS1" s="1" t="s">
        <v>10612</v>
      </c>
      <c r="LPT1" s="1" t="s">
        <v>10613</v>
      </c>
      <c r="LPU1" s="1" t="s">
        <v>10614</v>
      </c>
      <c r="LPV1" s="1" t="s">
        <v>10615</v>
      </c>
      <c r="LPW1" s="1" t="s">
        <v>10616</v>
      </c>
      <c r="LPX1" s="1" t="s">
        <v>10617</v>
      </c>
      <c r="LPY1" s="1" t="s">
        <v>10618</v>
      </c>
      <c r="LPZ1" s="1" t="s">
        <v>10619</v>
      </c>
      <c r="LQA1" s="1" t="s">
        <v>10620</v>
      </c>
      <c r="LQB1" s="1" t="s">
        <v>10621</v>
      </c>
      <c r="LQC1" s="1" t="s">
        <v>10622</v>
      </c>
      <c r="LQD1" s="1" t="s">
        <v>10623</v>
      </c>
      <c r="LQE1" s="1" t="s">
        <v>10624</v>
      </c>
      <c r="LQF1" s="1" t="s">
        <v>10625</v>
      </c>
      <c r="LQG1" s="1" t="s">
        <v>10626</v>
      </c>
      <c r="LQH1" s="1" t="s">
        <v>10627</v>
      </c>
      <c r="LQI1" s="1" t="s">
        <v>10628</v>
      </c>
      <c r="LQJ1" s="1" t="s">
        <v>10629</v>
      </c>
      <c r="LQK1" s="1" t="s">
        <v>10630</v>
      </c>
      <c r="LQL1" s="1" t="s">
        <v>10631</v>
      </c>
      <c r="LQM1" s="1" t="s">
        <v>10632</v>
      </c>
      <c r="LQN1" s="1" t="s">
        <v>10633</v>
      </c>
      <c r="LQO1" s="1" t="s">
        <v>10634</v>
      </c>
      <c r="LQP1" s="1" t="s">
        <v>10635</v>
      </c>
      <c r="LQQ1" s="1" t="s">
        <v>10636</v>
      </c>
      <c r="LQR1" s="1" t="s">
        <v>10637</v>
      </c>
      <c r="LQS1" s="1" t="s">
        <v>10638</v>
      </c>
      <c r="LQT1" s="1" t="s">
        <v>10639</v>
      </c>
      <c r="LQU1" s="1" t="s">
        <v>10640</v>
      </c>
      <c r="LQV1" s="1" t="s">
        <v>10641</v>
      </c>
      <c r="LQW1" s="1" t="s">
        <v>10642</v>
      </c>
      <c r="LQX1" s="1" t="s">
        <v>10643</v>
      </c>
      <c r="LQY1" s="1" t="s">
        <v>10644</v>
      </c>
      <c r="LQZ1" s="1" t="s">
        <v>10645</v>
      </c>
      <c r="LRA1" s="1" t="s">
        <v>10646</v>
      </c>
      <c r="LRB1" s="1" t="s">
        <v>10647</v>
      </c>
      <c r="LRC1" s="1" t="s">
        <v>10648</v>
      </c>
      <c r="LRD1" s="1" t="s">
        <v>10649</v>
      </c>
      <c r="LRE1" s="1" t="s">
        <v>10650</v>
      </c>
      <c r="LRF1" s="1" t="s">
        <v>10651</v>
      </c>
      <c r="LRG1" s="1" t="s">
        <v>10652</v>
      </c>
      <c r="LRH1" s="1" t="s">
        <v>10653</v>
      </c>
      <c r="LRI1" s="1" t="s">
        <v>10654</v>
      </c>
      <c r="LRJ1" s="1" t="s">
        <v>10655</v>
      </c>
      <c r="LRK1" s="1" t="s">
        <v>10656</v>
      </c>
      <c r="LRL1" s="1" t="s">
        <v>10657</v>
      </c>
      <c r="LRM1" s="1" t="s">
        <v>10658</v>
      </c>
      <c r="LRN1" s="1" t="s">
        <v>10659</v>
      </c>
      <c r="LRO1" s="1" t="s">
        <v>10660</v>
      </c>
      <c r="LRP1" s="1" t="s">
        <v>10661</v>
      </c>
      <c r="LRQ1" s="1" t="s">
        <v>10662</v>
      </c>
      <c r="LRR1" s="1" t="s">
        <v>10663</v>
      </c>
      <c r="LRS1" s="1" t="s">
        <v>10664</v>
      </c>
      <c r="LRT1" s="1" t="s">
        <v>10665</v>
      </c>
      <c r="LRU1" s="1" t="s">
        <v>10666</v>
      </c>
      <c r="LRV1" s="1" t="s">
        <v>10667</v>
      </c>
      <c r="LRW1" s="1" t="s">
        <v>10668</v>
      </c>
      <c r="LRX1" s="1" t="s">
        <v>10669</v>
      </c>
      <c r="LRY1" s="1" t="s">
        <v>10670</v>
      </c>
      <c r="LRZ1" s="1" t="s">
        <v>10671</v>
      </c>
      <c r="LSA1" s="1" t="s">
        <v>10672</v>
      </c>
      <c r="LSB1" s="1" t="s">
        <v>10673</v>
      </c>
      <c r="LSC1" s="1" t="s">
        <v>10674</v>
      </c>
      <c r="LSD1" s="1" t="s">
        <v>10675</v>
      </c>
      <c r="LSE1" s="1" t="s">
        <v>10676</v>
      </c>
      <c r="LSF1" s="1" t="s">
        <v>10677</v>
      </c>
      <c r="LSG1" s="1" t="s">
        <v>10678</v>
      </c>
      <c r="LSH1" s="1" t="s">
        <v>10679</v>
      </c>
      <c r="LSI1" s="1" t="s">
        <v>10680</v>
      </c>
      <c r="LSJ1" s="1" t="s">
        <v>10681</v>
      </c>
      <c r="LSK1" s="1" t="s">
        <v>10682</v>
      </c>
      <c r="LSL1" s="1" t="s">
        <v>10683</v>
      </c>
      <c r="LSM1" s="1" t="s">
        <v>10684</v>
      </c>
      <c r="LSN1" s="1" t="s">
        <v>10685</v>
      </c>
      <c r="LSO1" s="1" t="s">
        <v>10686</v>
      </c>
      <c r="LSP1" s="1" t="s">
        <v>10687</v>
      </c>
      <c r="LSQ1" s="1" t="s">
        <v>10688</v>
      </c>
      <c r="LSR1" s="1" t="s">
        <v>10689</v>
      </c>
      <c r="LSS1" s="1" t="s">
        <v>10690</v>
      </c>
      <c r="LST1" s="1" t="s">
        <v>10691</v>
      </c>
      <c r="LSU1" s="1" t="s">
        <v>10692</v>
      </c>
      <c r="LSV1" s="1" t="s">
        <v>10693</v>
      </c>
      <c r="LSW1" s="1" t="s">
        <v>10694</v>
      </c>
      <c r="LSX1" s="1" t="s">
        <v>10695</v>
      </c>
      <c r="LSY1" s="1" t="s">
        <v>10696</v>
      </c>
      <c r="LSZ1" s="1" t="s">
        <v>10697</v>
      </c>
      <c r="LTA1" s="1" t="s">
        <v>10698</v>
      </c>
      <c r="LTB1" s="1" t="s">
        <v>10699</v>
      </c>
      <c r="LTC1" s="1" t="s">
        <v>10700</v>
      </c>
      <c r="LTD1" s="1" t="s">
        <v>10701</v>
      </c>
      <c r="LTE1" s="1" t="s">
        <v>10702</v>
      </c>
      <c r="LTF1" s="1" t="s">
        <v>10703</v>
      </c>
      <c r="LTG1" s="1" t="s">
        <v>10704</v>
      </c>
      <c r="LTH1" s="1" t="s">
        <v>10705</v>
      </c>
      <c r="LTI1" s="1" t="s">
        <v>10706</v>
      </c>
      <c r="LTJ1" s="1" t="s">
        <v>10707</v>
      </c>
      <c r="LTK1" s="1" t="s">
        <v>10708</v>
      </c>
      <c r="LTL1" s="1" t="s">
        <v>10709</v>
      </c>
      <c r="LTM1" s="1" t="s">
        <v>10710</v>
      </c>
      <c r="LTN1" s="1" t="s">
        <v>10711</v>
      </c>
      <c r="LTO1" s="1" t="s">
        <v>10712</v>
      </c>
      <c r="LTP1" s="1" t="s">
        <v>10713</v>
      </c>
      <c r="LTQ1" s="1" t="s">
        <v>10714</v>
      </c>
      <c r="LTR1" s="1" t="s">
        <v>10715</v>
      </c>
      <c r="LTS1" s="1" t="s">
        <v>10716</v>
      </c>
      <c r="LTT1" s="1" t="s">
        <v>10717</v>
      </c>
      <c r="LTU1" s="1" t="s">
        <v>10718</v>
      </c>
      <c r="LTV1" s="1" t="s">
        <v>10719</v>
      </c>
      <c r="LTW1" s="1" t="s">
        <v>10720</v>
      </c>
      <c r="LTX1" s="1" t="s">
        <v>10721</v>
      </c>
      <c r="LTY1" s="1" t="s">
        <v>10722</v>
      </c>
      <c r="LTZ1" s="1" t="s">
        <v>10723</v>
      </c>
      <c r="LUA1" s="1" t="s">
        <v>10724</v>
      </c>
      <c r="LUB1" s="1" t="s">
        <v>10725</v>
      </c>
      <c r="LUC1" s="1" t="s">
        <v>10726</v>
      </c>
      <c r="LUD1" s="1" t="s">
        <v>10727</v>
      </c>
      <c r="LUE1" s="1" t="s">
        <v>10728</v>
      </c>
      <c r="LUF1" s="1" t="s">
        <v>10729</v>
      </c>
      <c r="LUG1" s="1" t="s">
        <v>10730</v>
      </c>
      <c r="LUH1" s="1" t="s">
        <v>10731</v>
      </c>
      <c r="LUI1" s="1" t="s">
        <v>10732</v>
      </c>
      <c r="LUJ1" s="1" t="s">
        <v>10733</v>
      </c>
      <c r="LUK1" s="1" t="s">
        <v>10734</v>
      </c>
      <c r="LUL1" s="1" t="s">
        <v>10735</v>
      </c>
      <c r="LUM1" s="1" t="s">
        <v>10736</v>
      </c>
      <c r="LUN1" s="1" t="s">
        <v>10737</v>
      </c>
      <c r="LUO1" s="1" t="s">
        <v>10738</v>
      </c>
      <c r="LUP1" s="1" t="s">
        <v>10739</v>
      </c>
      <c r="LUQ1" s="1" t="s">
        <v>10740</v>
      </c>
      <c r="LUR1" s="1" t="s">
        <v>10741</v>
      </c>
      <c r="LUS1" s="1" t="s">
        <v>10742</v>
      </c>
      <c r="LUT1" s="1" t="s">
        <v>10743</v>
      </c>
      <c r="LUU1" s="1" t="s">
        <v>10744</v>
      </c>
      <c r="LUV1" s="1" t="s">
        <v>10745</v>
      </c>
      <c r="LUW1" s="1" t="s">
        <v>10746</v>
      </c>
      <c r="LUX1" s="1" t="s">
        <v>10747</v>
      </c>
      <c r="LUY1" s="1" t="s">
        <v>10748</v>
      </c>
      <c r="LUZ1" s="1" t="s">
        <v>10749</v>
      </c>
      <c r="LVA1" s="1" t="s">
        <v>10750</v>
      </c>
      <c r="LVB1" s="1" t="s">
        <v>10751</v>
      </c>
      <c r="LVC1" s="1" t="s">
        <v>10752</v>
      </c>
      <c r="LVD1" s="1" t="s">
        <v>10753</v>
      </c>
      <c r="LVE1" s="1" t="s">
        <v>10754</v>
      </c>
      <c r="LVF1" s="1" t="s">
        <v>10755</v>
      </c>
      <c r="LVG1" s="1" t="s">
        <v>10756</v>
      </c>
      <c r="LVH1" s="1" t="s">
        <v>10757</v>
      </c>
      <c r="LVI1" s="1" t="s">
        <v>10758</v>
      </c>
      <c r="LVJ1" s="1" t="s">
        <v>10759</v>
      </c>
      <c r="LVK1" s="1" t="s">
        <v>10760</v>
      </c>
      <c r="LVL1" s="1" t="s">
        <v>10761</v>
      </c>
      <c r="LVM1" s="1" t="s">
        <v>10762</v>
      </c>
      <c r="LVN1" s="1" t="s">
        <v>10763</v>
      </c>
      <c r="LVO1" s="1" t="s">
        <v>10764</v>
      </c>
      <c r="LVP1" s="1" t="s">
        <v>10765</v>
      </c>
      <c r="LVQ1" s="1" t="s">
        <v>10766</v>
      </c>
      <c r="LVR1" s="1" t="s">
        <v>10767</v>
      </c>
      <c r="LVS1" s="1" t="s">
        <v>10768</v>
      </c>
      <c r="LVT1" s="1" t="s">
        <v>10769</v>
      </c>
      <c r="LVU1" s="1" t="s">
        <v>10770</v>
      </c>
      <c r="LVV1" s="1" t="s">
        <v>10771</v>
      </c>
      <c r="LVW1" s="1" t="s">
        <v>10772</v>
      </c>
      <c r="LVX1" s="1" t="s">
        <v>10773</v>
      </c>
      <c r="LVY1" s="1" t="s">
        <v>10774</v>
      </c>
      <c r="LVZ1" s="1" t="s">
        <v>10775</v>
      </c>
      <c r="LWA1" s="1" t="s">
        <v>10776</v>
      </c>
      <c r="LWB1" s="1" t="s">
        <v>10777</v>
      </c>
      <c r="LWC1" s="1" t="s">
        <v>10778</v>
      </c>
      <c r="LWD1" s="1" t="s">
        <v>10779</v>
      </c>
      <c r="LWE1" s="1" t="s">
        <v>10780</v>
      </c>
      <c r="LWF1" s="1" t="s">
        <v>10781</v>
      </c>
      <c r="LWG1" s="1" t="s">
        <v>10782</v>
      </c>
      <c r="LWH1" s="1" t="s">
        <v>10783</v>
      </c>
      <c r="LWI1" s="1" t="s">
        <v>10784</v>
      </c>
      <c r="LWJ1" s="1" t="s">
        <v>10785</v>
      </c>
      <c r="LWK1" s="1" t="s">
        <v>10786</v>
      </c>
      <c r="LWL1" s="1" t="s">
        <v>10787</v>
      </c>
      <c r="LWM1" s="1" t="s">
        <v>10788</v>
      </c>
      <c r="LWN1" s="1" t="s">
        <v>10789</v>
      </c>
      <c r="LWO1" s="1" t="s">
        <v>10790</v>
      </c>
      <c r="LWP1" s="1" t="s">
        <v>10791</v>
      </c>
      <c r="LWQ1" s="1" t="s">
        <v>10792</v>
      </c>
      <c r="LWR1" s="1" t="s">
        <v>10793</v>
      </c>
      <c r="LWS1" s="1" t="s">
        <v>10794</v>
      </c>
      <c r="LWT1" s="1" t="s">
        <v>10795</v>
      </c>
      <c r="LWU1" s="1" t="s">
        <v>10796</v>
      </c>
      <c r="LWV1" s="1" t="s">
        <v>10797</v>
      </c>
      <c r="LWW1" s="1" t="s">
        <v>10798</v>
      </c>
      <c r="LWX1" s="1" t="s">
        <v>10799</v>
      </c>
      <c r="LWY1" s="1" t="s">
        <v>10800</v>
      </c>
      <c r="LWZ1" s="1" t="s">
        <v>10801</v>
      </c>
      <c r="LXA1" s="1" t="s">
        <v>10802</v>
      </c>
      <c r="LXB1" s="1" t="s">
        <v>10803</v>
      </c>
      <c r="LXC1" s="1" t="s">
        <v>10804</v>
      </c>
      <c r="LXD1" s="1" t="s">
        <v>10805</v>
      </c>
      <c r="LXE1" s="1" t="s">
        <v>10806</v>
      </c>
      <c r="LXF1" s="1" t="s">
        <v>10807</v>
      </c>
      <c r="LXG1" s="1" t="s">
        <v>10808</v>
      </c>
      <c r="LXH1" s="1" t="s">
        <v>10809</v>
      </c>
      <c r="LXI1" s="1" t="s">
        <v>10810</v>
      </c>
      <c r="LXJ1" s="1" t="s">
        <v>10811</v>
      </c>
      <c r="LXK1" s="1" t="s">
        <v>10812</v>
      </c>
      <c r="LXL1" s="1" t="s">
        <v>10813</v>
      </c>
      <c r="LXM1" s="1" t="s">
        <v>10814</v>
      </c>
      <c r="LXN1" s="1" t="s">
        <v>10815</v>
      </c>
      <c r="LXO1" s="1" t="s">
        <v>10816</v>
      </c>
      <c r="LXP1" s="1" t="s">
        <v>10817</v>
      </c>
      <c r="LXQ1" s="1" t="s">
        <v>10818</v>
      </c>
      <c r="LXR1" s="1" t="s">
        <v>10819</v>
      </c>
      <c r="LXS1" s="1" t="s">
        <v>10820</v>
      </c>
      <c r="LXT1" s="1" t="s">
        <v>10821</v>
      </c>
      <c r="LXU1" s="1" t="s">
        <v>10822</v>
      </c>
      <c r="LXV1" s="1" t="s">
        <v>10823</v>
      </c>
      <c r="LXW1" s="1" t="s">
        <v>10824</v>
      </c>
      <c r="LXX1" s="1" t="s">
        <v>10825</v>
      </c>
      <c r="LXY1" s="1" t="s">
        <v>10826</v>
      </c>
      <c r="LXZ1" s="1" t="s">
        <v>10827</v>
      </c>
      <c r="LYA1" s="1" t="s">
        <v>10828</v>
      </c>
      <c r="LYB1" s="1" t="s">
        <v>10829</v>
      </c>
      <c r="LYC1" s="1" t="s">
        <v>10830</v>
      </c>
      <c r="LYD1" s="1" t="s">
        <v>10831</v>
      </c>
      <c r="LYE1" s="1" t="s">
        <v>10832</v>
      </c>
      <c r="LYF1" s="1" t="s">
        <v>10833</v>
      </c>
      <c r="LYG1" s="1" t="s">
        <v>10834</v>
      </c>
      <c r="LYH1" s="1" t="s">
        <v>10835</v>
      </c>
      <c r="LYI1" s="1" t="s">
        <v>10836</v>
      </c>
      <c r="LYJ1" s="1" t="s">
        <v>10837</v>
      </c>
      <c r="LYK1" s="1" t="s">
        <v>10838</v>
      </c>
      <c r="LYL1" s="1" t="s">
        <v>10839</v>
      </c>
      <c r="LYM1" s="1" t="s">
        <v>10840</v>
      </c>
      <c r="LYN1" s="1" t="s">
        <v>10841</v>
      </c>
      <c r="LYO1" s="1" t="s">
        <v>10842</v>
      </c>
      <c r="LYP1" s="1" t="s">
        <v>10843</v>
      </c>
      <c r="LYQ1" s="1" t="s">
        <v>10844</v>
      </c>
      <c r="LYR1" s="1" t="s">
        <v>10845</v>
      </c>
      <c r="LYS1" s="1" t="s">
        <v>10846</v>
      </c>
      <c r="LYT1" s="1" t="s">
        <v>10847</v>
      </c>
      <c r="LYU1" s="1" t="s">
        <v>10848</v>
      </c>
      <c r="LYV1" s="1" t="s">
        <v>10849</v>
      </c>
      <c r="LYW1" s="1" t="s">
        <v>10850</v>
      </c>
      <c r="LYX1" s="1" t="s">
        <v>10851</v>
      </c>
      <c r="LYY1" s="1" t="s">
        <v>10852</v>
      </c>
      <c r="LYZ1" s="1" t="s">
        <v>10853</v>
      </c>
      <c r="LZA1" s="1" t="s">
        <v>10854</v>
      </c>
      <c r="LZB1" s="1" t="s">
        <v>10855</v>
      </c>
      <c r="LZC1" s="1" t="s">
        <v>10856</v>
      </c>
      <c r="LZD1" s="1" t="s">
        <v>10857</v>
      </c>
      <c r="LZE1" s="1" t="s">
        <v>10858</v>
      </c>
      <c r="LZF1" s="1" t="s">
        <v>10859</v>
      </c>
      <c r="LZG1" s="1" t="s">
        <v>10860</v>
      </c>
      <c r="LZH1" s="1" t="s">
        <v>10861</v>
      </c>
      <c r="LZI1" s="1" t="s">
        <v>10862</v>
      </c>
      <c r="LZJ1" s="1" t="s">
        <v>10863</v>
      </c>
      <c r="LZK1" s="1" t="s">
        <v>10864</v>
      </c>
      <c r="LZL1" s="1" t="s">
        <v>10865</v>
      </c>
      <c r="LZM1" s="1" t="s">
        <v>10866</v>
      </c>
      <c r="LZN1" s="1" t="s">
        <v>10867</v>
      </c>
      <c r="LZO1" s="1" t="s">
        <v>10868</v>
      </c>
      <c r="LZP1" s="1" t="s">
        <v>10869</v>
      </c>
      <c r="LZQ1" s="1" t="s">
        <v>10870</v>
      </c>
      <c r="LZR1" s="1" t="s">
        <v>10871</v>
      </c>
      <c r="LZS1" s="1" t="s">
        <v>10872</v>
      </c>
      <c r="LZT1" s="1" t="s">
        <v>10873</v>
      </c>
      <c r="LZU1" s="1" t="s">
        <v>10874</v>
      </c>
      <c r="LZV1" s="1" t="s">
        <v>10875</v>
      </c>
      <c r="LZW1" s="1" t="s">
        <v>10876</v>
      </c>
      <c r="LZX1" s="1" t="s">
        <v>10877</v>
      </c>
      <c r="LZY1" s="1" t="s">
        <v>10878</v>
      </c>
      <c r="LZZ1" s="1" t="s">
        <v>10879</v>
      </c>
      <c r="MAA1" s="1" t="s">
        <v>10880</v>
      </c>
      <c r="MAB1" s="1" t="s">
        <v>10881</v>
      </c>
      <c r="MAC1" s="1" t="s">
        <v>10882</v>
      </c>
      <c r="MAD1" s="1" t="s">
        <v>10883</v>
      </c>
      <c r="MAE1" s="1" t="s">
        <v>10884</v>
      </c>
      <c r="MAF1" s="1" t="s">
        <v>10885</v>
      </c>
      <c r="MAG1" s="1" t="s">
        <v>10886</v>
      </c>
      <c r="MAH1" s="1" t="s">
        <v>10887</v>
      </c>
      <c r="MAI1" s="1" t="s">
        <v>10888</v>
      </c>
      <c r="MAJ1" s="1" t="s">
        <v>10889</v>
      </c>
      <c r="MAK1" s="1" t="s">
        <v>10890</v>
      </c>
      <c r="MAL1" s="1" t="s">
        <v>10891</v>
      </c>
      <c r="MAM1" s="1" t="s">
        <v>10892</v>
      </c>
      <c r="MAN1" s="1" t="s">
        <v>10893</v>
      </c>
      <c r="MAO1" s="1" t="s">
        <v>10894</v>
      </c>
      <c r="MAP1" s="1" t="s">
        <v>10895</v>
      </c>
      <c r="MAQ1" s="1" t="s">
        <v>10896</v>
      </c>
      <c r="MAR1" s="1" t="s">
        <v>10897</v>
      </c>
      <c r="MAS1" s="1" t="s">
        <v>10898</v>
      </c>
      <c r="MAT1" s="1" t="s">
        <v>10899</v>
      </c>
      <c r="MAU1" s="1" t="s">
        <v>10900</v>
      </c>
      <c r="MAV1" s="1" t="s">
        <v>10901</v>
      </c>
      <c r="MAW1" s="1" t="s">
        <v>10902</v>
      </c>
      <c r="MAX1" s="1" t="s">
        <v>10903</v>
      </c>
      <c r="MAY1" s="1" t="s">
        <v>10904</v>
      </c>
      <c r="MAZ1" s="1" t="s">
        <v>10905</v>
      </c>
      <c r="MBA1" s="1" t="s">
        <v>10906</v>
      </c>
      <c r="MBB1" s="1" t="s">
        <v>10907</v>
      </c>
      <c r="MBC1" s="1" t="s">
        <v>10908</v>
      </c>
      <c r="MBD1" s="1" t="s">
        <v>10909</v>
      </c>
      <c r="MBE1" s="1" t="s">
        <v>10910</v>
      </c>
      <c r="MBF1" s="1" t="s">
        <v>10911</v>
      </c>
      <c r="MBG1" s="1" t="s">
        <v>10912</v>
      </c>
      <c r="MBH1" s="1" t="s">
        <v>10913</v>
      </c>
      <c r="MBI1" s="1" t="s">
        <v>10914</v>
      </c>
      <c r="MBJ1" s="1" t="s">
        <v>10915</v>
      </c>
      <c r="MBK1" s="1" t="s">
        <v>10916</v>
      </c>
      <c r="MBL1" s="1" t="s">
        <v>10917</v>
      </c>
      <c r="MBM1" s="1" t="s">
        <v>10918</v>
      </c>
      <c r="MBN1" s="1" t="s">
        <v>10919</v>
      </c>
      <c r="MBO1" s="1" t="s">
        <v>10920</v>
      </c>
      <c r="MBP1" s="1" t="s">
        <v>10921</v>
      </c>
      <c r="MBQ1" s="1" t="s">
        <v>10922</v>
      </c>
      <c r="MBR1" s="1" t="s">
        <v>10923</v>
      </c>
      <c r="MBS1" s="1" t="s">
        <v>10924</v>
      </c>
      <c r="MBT1" s="1" t="s">
        <v>10925</v>
      </c>
      <c r="MBU1" s="1" t="s">
        <v>10926</v>
      </c>
      <c r="MBV1" s="1" t="s">
        <v>10927</v>
      </c>
      <c r="MBW1" s="1" t="s">
        <v>10928</v>
      </c>
      <c r="MBX1" s="1" t="s">
        <v>10929</v>
      </c>
      <c r="MBY1" s="1" t="s">
        <v>10930</v>
      </c>
      <c r="MBZ1" s="1" t="s">
        <v>10931</v>
      </c>
      <c r="MCA1" s="1" t="s">
        <v>10932</v>
      </c>
      <c r="MCB1" s="1" t="s">
        <v>10933</v>
      </c>
      <c r="MCC1" s="1" t="s">
        <v>10934</v>
      </c>
      <c r="MCD1" s="1" t="s">
        <v>10935</v>
      </c>
      <c r="MCE1" s="1" t="s">
        <v>10936</v>
      </c>
      <c r="MCF1" s="1" t="s">
        <v>10937</v>
      </c>
      <c r="MCG1" s="1" t="s">
        <v>10938</v>
      </c>
      <c r="MCH1" s="1" t="s">
        <v>10939</v>
      </c>
      <c r="MCI1" s="1" t="s">
        <v>10940</v>
      </c>
      <c r="MCJ1" s="1" t="s">
        <v>10941</v>
      </c>
      <c r="MCK1" s="1" t="s">
        <v>10942</v>
      </c>
      <c r="MCL1" s="1" t="s">
        <v>10943</v>
      </c>
      <c r="MCM1" s="1" t="s">
        <v>10944</v>
      </c>
      <c r="MCN1" s="1" t="s">
        <v>10945</v>
      </c>
      <c r="MCO1" s="1" t="s">
        <v>10946</v>
      </c>
      <c r="MCP1" s="1" t="s">
        <v>10947</v>
      </c>
      <c r="MCQ1" s="1" t="s">
        <v>10948</v>
      </c>
      <c r="MCR1" s="1" t="s">
        <v>10949</v>
      </c>
      <c r="MCS1" s="1" t="s">
        <v>10950</v>
      </c>
      <c r="MCT1" s="1" t="s">
        <v>10951</v>
      </c>
      <c r="MCU1" s="1" t="s">
        <v>10952</v>
      </c>
      <c r="MCV1" s="1" t="s">
        <v>10953</v>
      </c>
      <c r="MCW1" s="1" t="s">
        <v>10954</v>
      </c>
      <c r="MCX1" s="1" t="s">
        <v>10955</v>
      </c>
      <c r="MCY1" s="1" t="s">
        <v>10956</v>
      </c>
      <c r="MCZ1" s="1" t="s">
        <v>10957</v>
      </c>
      <c r="MDA1" s="1" t="s">
        <v>10958</v>
      </c>
      <c r="MDB1" s="1" t="s">
        <v>10959</v>
      </c>
      <c r="MDC1" s="1" t="s">
        <v>10960</v>
      </c>
      <c r="MDD1" s="1" t="s">
        <v>10961</v>
      </c>
      <c r="MDE1" s="1" t="s">
        <v>10962</v>
      </c>
      <c r="MDF1" s="1" t="s">
        <v>10963</v>
      </c>
      <c r="MDG1" s="1" t="s">
        <v>10964</v>
      </c>
      <c r="MDH1" s="1" t="s">
        <v>10965</v>
      </c>
      <c r="MDI1" s="1" t="s">
        <v>10966</v>
      </c>
      <c r="MDJ1" s="1" t="s">
        <v>10967</v>
      </c>
      <c r="MDK1" s="1" t="s">
        <v>10968</v>
      </c>
      <c r="MDL1" s="1" t="s">
        <v>10969</v>
      </c>
      <c r="MDM1" s="1" t="s">
        <v>10970</v>
      </c>
      <c r="MDN1" s="1" t="s">
        <v>10971</v>
      </c>
      <c r="MDO1" s="1" t="s">
        <v>10972</v>
      </c>
      <c r="MDP1" s="1" t="s">
        <v>10973</v>
      </c>
      <c r="MDQ1" s="1" t="s">
        <v>10974</v>
      </c>
      <c r="MDR1" s="1" t="s">
        <v>10975</v>
      </c>
      <c r="MDS1" s="1" t="s">
        <v>10976</v>
      </c>
      <c r="MDT1" s="1" t="s">
        <v>10977</v>
      </c>
      <c r="MDU1" s="1" t="s">
        <v>10978</v>
      </c>
      <c r="MDV1" s="1" t="s">
        <v>10979</v>
      </c>
      <c r="MDW1" s="1" t="s">
        <v>10980</v>
      </c>
      <c r="MDX1" s="1" t="s">
        <v>10981</v>
      </c>
      <c r="MDY1" s="1" t="s">
        <v>10982</v>
      </c>
      <c r="MDZ1" s="1" t="s">
        <v>10983</v>
      </c>
      <c r="MEA1" s="1" t="s">
        <v>10984</v>
      </c>
      <c r="MEB1" s="1" t="s">
        <v>10985</v>
      </c>
      <c r="MEC1" s="1" t="s">
        <v>10986</v>
      </c>
      <c r="MED1" s="1" t="s">
        <v>10987</v>
      </c>
      <c r="MEE1" s="1" t="s">
        <v>10988</v>
      </c>
      <c r="MEF1" s="1" t="s">
        <v>10989</v>
      </c>
      <c r="MEG1" s="1" t="s">
        <v>10990</v>
      </c>
      <c r="MEH1" s="1" t="s">
        <v>10991</v>
      </c>
      <c r="MEI1" s="1" t="s">
        <v>10992</v>
      </c>
      <c r="MEJ1" s="1" t="s">
        <v>10993</v>
      </c>
      <c r="MEK1" s="1" t="s">
        <v>10994</v>
      </c>
      <c r="MEL1" s="1" t="s">
        <v>10995</v>
      </c>
      <c r="MEM1" s="1" t="s">
        <v>10996</v>
      </c>
      <c r="MEN1" s="1" t="s">
        <v>10997</v>
      </c>
      <c r="MEO1" s="1" t="s">
        <v>10998</v>
      </c>
      <c r="MEP1" s="1" t="s">
        <v>10999</v>
      </c>
      <c r="MEQ1" s="1" t="s">
        <v>11000</v>
      </c>
      <c r="MER1" s="1" t="s">
        <v>11001</v>
      </c>
      <c r="MES1" s="1" t="s">
        <v>11002</v>
      </c>
      <c r="MET1" s="1" t="s">
        <v>11003</v>
      </c>
      <c r="MEU1" s="1" t="s">
        <v>11004</v>
      </c>
      <c r="MEV1" s="1" t="s">
        <v>11005</v>
      </c>
      <c r="MEW1" s="1" t="s">
        <v>11006</v>
      </c>
      <c r="MEX1" s="1" t="s">
        <v>11007</v>
      </c>
      <c r="MEY1" s="1" t="s">
        <v>11008</v>
      </c>
      <c r="MEZ1" s="1" t="s">
        <v>11009</v>
      </c>
      <c r="MFA1" s="1" t="s">
        <v>11010</v>
      </c>
      <c r="MFB1" s="1" t="s">
        <v>11011</v>
      </c>
      <c r="MFC1" s="1" t="s">
        <v>11012</v>
      </c>
      <c r="MFD1" s="1" t="s">
        <v>11013</v>
      </c>
      <c r="MFE1" s="1" t="s">
        <v>11014</v>
      </c>
      <c r="MFF1" s="1" t="s">
        <v>11015</v>
      </c>
      <c r="MFG1" s="1" t="s">
        <v>11016</v>
      </c>
      <c r="MFH1" s="1" t="s">
        <v>11017</v>
      </c>
      <c r="MFI1" s="1" t="s">
        <v>11018</v>
      </c>
      <c r="MFJ1" s="1" t="s">
        <v>11019</v>
      </c>
      <c r="MFK1" s="1" t="s">
        <v>11020</v>
      </c>
      <c r="MFL1" s="1" t="s">
        <v>11021</v>
      </c>
      <c r="MFM1" s="1" t="s">
        <v>11022</v>
      </c>
      <c r="MFN1" s="1" t="s">
        <v>11023</v>
      </c>
      <c r="MFO1" s="1" t="s">
        <v>11024</v>
      </c>
      <c r="MFP1" s="1" t="s">
        <v>11025</v>
      </c>
      <c r="MFQ1" s="1" t="s">
        <v>11026</v>
      </c>
      <c r="MFR1" s="1" t="s">
        <v>11027</v>
      </c>
      <c r="MFS1" s="1" t="s">
        <v>11028</v>
      </c>
      <c r="MFT1" s="1" t="s">
        <v>11029</v>
      </c>
      <c r="MFU1" s="1" t="s">
        <v>11030</v>
      </c>
      <c r="MFV1" s="1" t="s">
        <v>11031</v>
      </c>
      <c r="MFW1" s="1" t="s">
        <v>11032</v>
      </c>
      <c r="MFX1" s="1" t="s">
        <v>11033</v>
      </c>
      <c r="MFY1" s="1" t="s">
        <v>11034</v>
      </c>
      <c r="MFZ1" s="1" t="s">
        <v>11035</v>
      </c>
      <c r="MGA1" s="1" t="s">
        <v>11036</v>
      </c>
      <c r="MGB1" s="1" t="s">
        <v>11037</v>
      </c>
      <c r="MGC1" s="1" t="s">
        <v>11038</v>
      </c>
      <c r="MGD1" s="1" t="s">
        <v>11039</v>
      </c>
      <c r="MGE1" s="1" t="s">
        <v>11040</v>
      </c>
      <c r="MGF1" s="1" t="s">
        <v>11041</v>
      </c>
      <c r="MGG1" s="1" t="s">
        <v>11042</v>
      </c>
      <c r="MGH1" s="1" t="s">
        <v>11043</v>
      </c>
      <c r="MGI1" s="1" t="s">
        <v>11044</v>
      </c>
      <c r="MGJ1" s="1" t="s">
        <v>11045</v>
      </c>
      <c r="MGK1" s="1" t="s">
        <v>11046</v>
      </c>
      <c r="MGL1" s="1" t="s">
        <v>11047</v>
      </c>
      <c r="MGM1" s="1" t="s">
        <v>11048</v>
      </c>
      <c r="MGN1" s="1" t="s">
        <v>11049</v>
      </c>
      <c r="MGO1" s="1" t="s">
        <v>11050</v>
      </c>
      <c r="MGP1" s="1" t="s">
        <v>11051</v>
      </c>
      <c r="MGQ1" s="1" t="s">
        <v>11052</v>
      </c>
      <c r="MGR1" s="1" t="s">
        <v>11053</v>
      </c>
      <c r="MGS1" s="1" t="s">
        <v>11054</v>
      </c>
      <c r="MGT1" s="1" t="s">
        <v>11055</v>
      </c>
      <c r="MGU1" s="1" t="s">
        <v>11056</v>
      </c>
      <c r="MGV1" s="1" t="s">
        <v>11057</v>
      </c>
      <c r="MGW1" s="1" t="s">
        <v>11058</v>
      </c>
      <c r="MGX1" s="1" t="s">
        <v>11059</v>
      </c>
      <c r="MGY1" s="1" t="s">
        <v>11060</v>
      </c>
      <c r="MGZ1" s="1" t="s">
        <v>11061</v>
      </c>
      <c r="MHA1" s="1" t="s">
        <v>11062</v>
      </c>
      <c r="MHB1" s="1" t="s">
        <v>11063</v>
      </c>
      <c r="MHC1" s="1" t="s">
        <v>11064</v>
      </c>
      <c r="MHD1" s="1" t="s">
        <v>11065</v>
      </c>
      <c r="MHE1" s="1" t="s">
        <v>11066</v>
      </c>
      <c r="MHF1" s="1" t="s">
        <v>11067</v>
      </c>
      <c r="MHG1" s="1" t="s">
        <v>11068</v>
      </c>
      <c r="MHH1" s="1" t="s">
        <v>11069</v>
      </c>
      <c r="MHI1" s="1" t="s">
        <v>11070</v>
      </c>
      <c r="MHJ1" s="1" t="s">
        <v>11071</v>
      </c>
      <c r="MHK1" s="1" t="s">
        <v>11072</v>
      </c>
      <c r="MHL1" s="1" t="s">
        <v>11073</v>
      </c>
      <c r="MHM1" s="1" t="s">
        <v>11074</v>
      </c>
      <c r="MHN1" s="1" t="s">
        <v>11075</v>
      </c>
      <c r="MHO1" s="1" t="s">
        <v>11076</v>
      </c>
      <c r="MHP1" s="1" t="s">
        <v>11077</v>
      </c>
      <c r="MHQ1" s="1" t="s">
        <v>11078</v>
      </c>
      <c r="MHR1" s="1" t="s">
        <v>11079</v>
      </c>
      <c r="MHS1" s="1" t="s">
        <v>11080</v>
      </c>
      <c r="MHT1" s="1" t="s">
        <v>11081</v>
      </c>
      <c r="MHU1" s="1" t="s">
        <v>11082</v>
      </c>
      <c r="MHV1" s="1" t="s">
        <v>11083</v>
      </c>
      <c r="MHW1" s="1" t="s">
        <v>11084</v>
      </c>
      <c r="MHX1" s="1" t="s">
        <v>11085</v>
      </c>
      <c r="MHY1" s="1" t="s">
        <v>11086</v>
      </c>
      <c r="MHZ1" s="1" t="s">
        <v>11087</v>
      </c>
      <c r="MIA1" s="1" t="s">
        <v>11088</v>
      </c>
      <c r="MIB1" s="1" t="s">
        <v>11089</v>
      </c>
      <c r="MIC1" s="1" t="s">
        <v>11090</v>
      </c>
      <c r="MID1" s="1" t="s">
        <v>11091</v>
      </c>
      <c r="MIE1" s="1" t="s">
        <v>11092</v>
      </c>
      <c r="MIF1" s="1" t="s">
        <v>11093</v>
      </c>
      <c r="MIG1" s="1" t="s">
        <v>11094</v>
      </c>
      <c r="MIH1" s="1" t="s">
        <v>11095</v>
      </c>
      <c r="MII1" s="1" t="s">
        <v>11096</v>
      </c>
      <c r="MIJ1" s="1" t="s">
        <v>11097</v>
      </c>
      <c r="MIK1" s="1" t="s">
        <v>11098</v>
      </c>
      <c r="MIL1" s="1" t="s">
        <v>11099</v>
      </c>
      <c r="MIM1" s="1" t="s">
        <v>11100</v>
      </c>
      <c r="MIN1" s="1" t="s">
        <v>11101</v>
      </c>
      <c r="MIO1" s="1" t="s">
        <v>11102</v>
      </c>
      <c r="MIP1" s="1" t="s">
        <v>11103</v>
      </c>
      <c r="MIQ1" s="1" t="s">
        <v>11104</v>
      </c>
      <c r="MIR1" s="1" t="s">
        <v>11105</v>
      </c>
      <c r="MIS1" s="1" t="s">
        <v>11106</v>
      </c>
      <c r="MIT1" s="1" t="s">
        <v>11107</v>
      </c>
      <c r="MIU1" s="1" t="s">
        <v>11108</v>
      </c>
      <c r="MIV1" s="1" t="s">
        <v>11109</v>
      </c>
      <c r="MIW1" s="1" t="s">
        <v>11110</v>
      </c>
      <c r="MIX1" s="1" t="s">
        <v>11111</v>
      </c>
      <c r="MIY1" s="1" t="s">
        <v>11112</v>
      </c>
      <c r="MIZ1" s="1" t="s">
        <v>11113</v>
      </c>
      <c r="MJA1" s="1" t="s">
        <v>11114</v>
      </c>
      <c r="MJB1" s="1" t="s">
        <v>11115</v>
      </c>
      <c r="MJC1" s="1" t="s">
        <v>11116</v>
      </c>
      <c r="MJD1" s="1" t="s">
        <v>11117</v>
      </c>
      <c r="MJE1" s="1" t="s">
        <v>11118</v>
      </c>
      <c r="MJF1" s="1" t="s">
        <v>11119</v>
      </c>
      <c r="MJG1" s="1" t="s">
        <v>11120</v>
      </c>
      <c r="MJH1" s="1" t="s">
        <v>11121</v>
      </c>
      <c r="MJI1" s="1" t="s">
        <v>11122</v>
      </c>
      <c r="MJJ1" s="1" t="s">
        <v>11123</v>
      </c>
      <c r="MJK1" s="1" t="s">
        <v>11124</v>
      </c>
      <c r="MJL1" s="1" t="s">
        <v>11125</v>
      </c>
      <c r="MJM1" s="1" t="s">
        <v>11126</v>
      </c>
      <c r="MJN1" s="1" t="s">
        <v>11127</v>
      </c>
      <c r="MJO1" s="1" t="s">
        <v>11128</v>
      </c>
      <c r="MJP1" s="1" t="s">
        <v>11129</v>
      </c>
      <c r="MJQ1" s="1" t="s">
        <v>11130</v>
      </c>
      <c r="MJR1" s="1" t="s">
        <v>11131</v>
      </c>
      <c r="MJS1" s="1" t="s">
        <v>11132</v>
      </c>
      <c r="MJT1" s="1" t="s">
        <v>11133</v>
      </c>
      <c r="MJU1" s="1" t="s">
        <v>11134</v>
      </c>
      <c r="MJV1" s="1" t="s">
        <v>11135</v>
      </c>
      <c r="MJW1" s="1" t="s">
        <v>11136</v>
      </c>
      <c r="MJX1" s="1" t="s">
        <v>11137</v>
      </c>
      <c r="MJY1" s="1" t="s">
        <v>11138</v>
      </c>
      <c r="MJZ1" s="1" t="s">
        <v>11139</v>
      </c>
      <c r="MKA1" s="1" t="s">
        <v>11140</v>
      </c>
      <c r="MKB1" s="1" t="s">
        <v>11141</v>
      </c>
      <c r="MKC1" s="1" t="s">
        <v>11142</v>
      </c>
      <c r="MKD1" s="1" t="s">
        <v>11143</v>
      </c>
      <c r="MKE1" s="1" t="s">
        <v>11144</v>
      </c>
      <c r="MKF1" s="1" t="s">
        <v>11145</v>
      </c>
      <c r="MKG1" s="1" t="s">
        <v>11146</v>
      </c>
      <c r="MKH1" s="1" t="s">
        <v>11147</v>
      </c>
      <c r="MKI1" s="1" t="s">
        <v>11148</v>
      </c>
      <c r="MKJ1" s="1" t="s">
        <v>11149</v>
      </c>
      <c r="MKK1" s="1" t="s">
        <v>11150</v>
      </c>
      <c r="MKL1" s="1" t="s">
        <v>11151</v>
      </c>
      <c r="MKM1" s="1" t="s">
        <v>11152</v>
      </c>
      <c r="MKN1" s="1" t="s">
        <v>11153</v>
      </c>
      <c r="MKO1" s="1" t="s">
        <v>11154</v>
      </c>
      <c r="MKP1" s="1" t="s">
        <v>11155</v>
      </c>
      <c r="MKQ1" s="1" t="s">
        <v>11156</v>
      </c>
      <c r="MKR1" s="1" t="s">
        <v>11157</v>
      </c>
      <c r="MKS1" s="1" t="s">
        <v>11158</v>
      </c>
      <c r="MKT1" s="1" t="s">
        <v>11159</v>
      </c>
      <c r="MKU1" s="1" t="s">
        <v>11160</v>
      </c>
      <c r="MKV1" s="1" t="s">
        <v>11161</v>
      </c>
      <c r="MKW1" s="1" t="s">
        <v>11162</v>
      </c>
      <c r="MKX1" s="1" t="s">
        <v>11163</v>
      </c>
      <c r="MKY1" s="1" t="s">
        <v>11164</v>
      </c>
      <c r="MKZ1" s="1" t="s">
        <v>11165</v>
      </c>
      <c r="MLA1" s="1" t="s">
        <v>11166</v>
      </c>
      <c r="MLB1" s="1" t="s">
        <v>11167</v>
      </c>
      <c r="MLC1" s="1" t="s">
        <v>11168</v>
      </c>
      <c r="MLD1" s="1" t="s">
        <v>11169</v>
      </c>
      <c r="MLE1" s="1" t="s">
        <v>11170</v>
      </c>
      <c r="MLF1" s="1" t="s">
        <v>11171</v>
      </c>
      <c r="MLG1" s="1" t="s">
        <v>11172</v>
      </c>
      <c r="MLH1" s="1" t="s">
        <v>11173</v>
      </c>
      <c r="MLI1" s="1" t="s">
        <v>11174</v>
      </c>
      <c r="MLJ1" s="1" t="s">
        <v>11175</v>
      </c>
      <c r="MLK1" s="1" t="s">
        <v>11176</v>
      </c>
      <c r="MLL1" s="1" t="s">
        <v>11177</v>
      </c>
      <c r="MLM1" s="1" t="s">
        <v>11178</v>
      </c>
      <c r="MLN1" s="1" t="s">
        <v>11179</v>
      </c>
      <c r="MLO1" s="1" t="s">
        <v>11180</v>
      </c>
      <c r="MLP1" s="1" t="s">
        <v>11181</v>
      </c>
      <c r="MLQ1" s="1" t="s">
        <v>11182</v>
      </c>
      <c r="MLR1" s="1" t="s">
        <v>11183</v>
      </c>
      <c r="MLS1" s="1" t="s">
        <v>11184</v>
      </c>
      <c r="MLT1" s="1" t="s">
        <v>11185</v>
      </c>
      <c r="MLU1" s="1" t="s">
        <v>11186</v>
      </c>
      <c r="MLV1" s="1" t="s">
        <v>11187</v>
      </c>
      <c r="MLW1" s="1" t="s">
        <v>11188</v>
      </c>
      <c r="MLX1" s="1" t="s">
        <v>11189</v>
      </c>
      <c r="MLY1" s="1" t="s">
        <v>11190</v>
      </c>
      <c r="MLZ1" s="1" t="s">
        <v>11191</v>
      </c>
      <c r="MMA1" s="1" t="s">
        <v>11192</v>
      </c>
      <c r="MMB1" s="1" t="s">
        <v>11193</v>
      </c>
      <c r="MMC1" s="1" t="s">
        <v>11194</v>
      </c>
      <c r="MMD1" s="1" t="s">
        <v>11195</v>
      </c>
      <c r="MME1" s="1" t="s">
        <v>11196</v>
      </c>
      <c r="MMF1" s="1" t="s">
        <v>11197</v>
      </c>
      <c r="MMG1" s="1" t="s">
        <v>11198</v>
      </c>
      <c r="MMH1" s="1" t="s">
        <v>11199</v>
      </c>
      <c r="MMI1" s="1" t="s">
        <v>11200</v>
      </c>
      <c r="MMJ1" s="1" t="s">
        <v>11201</v>
      </c>
      <c r="MMK1" s="1" t="s">
        <v>11202</v>
      </c>
      <c r="MML1" s="1" t="s">
        <v>11203</v>
      </c>
      <c r="MMM1" s="1" t="s">
        <v>11204</v>
      </c>
      <c r="MMN1" s="1" t="s">
        <v>11205</v>
      </c>
      <c r="MMO1" s="1" t="s">
        <v>11206</v>
      </c>
      <c r="MMP1" s="1" t="s">
        <v>11207</v>
      </c>
      <c r="MMQ1" s="1" t="s">
        <v>11208</v>
      </c>
      <c r="MMR1" s="1" t="s">
        <v>11209</v>
      </c>
      <c r="MMS1" s="1" t="s">
        <v>11210</v>
      </c>
      <c r="MMT1" s="1" t="s">
        <v>11211</v>
      </c>
      <c r="MMU1" s="1" t="s">
        <v>11212</v>
      </c>
      <c r="MMV1" s="1" t="s">
        <v>11213</v>
      </c>
      <c r="MMW1" s="1" t="s">
        <v>11214</v>
      </c>
      <c r="MMX1" s="1" t="s">
        <v>11215</v>
      </c>
      <c r="MMY1" s="1" t="s">
        <v>11216</v>
      </c>
      <c r="MMZ1" s="1" t="s">
        <v>11217</v>
      </c>
      <c r="MNA1" s="1" t="s">
        <v>11218</v>
      </c>
      <c r="MNB1" s="1" t="s">
        <v>11219</v>
      </c>
      <c r="MNC1" s="1" t="s">
        <v>11220</v>
      </c>
      <c r="MND1" s="1" t="s">
        <v>11221</v>
      </c>
      <c r="MNE1" s="1" t="s">
        <v>11222</v>
      </c>
      <c r="MNF1" s="1" t="s">
        <v>11223</v>
      </c>
      <c r="MNG1" s="1" t="s">
        <v>11224</v>
      </c>
      <c r="MNH1" s="1" t="s">
        <v>11225</v>
      </c>
      <c r="MNI1" s="1" t="s">
        <v>11226</v>
      </c>
      <c r="MNJ1" s="1" t="s">
        <v>11227</v>
      </c>
      <c r="MNK1" s="1" t="s">
        <v>11228</v>
      </c>
      <c r="MNL1" s="1" t="s">
        <v>11229</v>
      </c>
      <c r="MNM1" s="1" t="s">
        <v>11230</v>
      </c>
      <c r="MNN1" s="1" t="s">
        <v>11231</v>
      </c>
      <c r="MNO1" s="1" t="s">
        <v>11232</v>
      </c>
      <c r="MNP1" s="1" t="s">
        <v>11233</v>
      </c>
      <c r="MNQ1" s="1" t="s">
        <v>11234</v>
      </c>
      <c r="MNR1" s="1" t="s">
        <v>11235</v>
      </c>
      <c r="MNS1" s="1" t="s">
        <v>11236</v>
      </c>
      <c r="MNT1" s="1" t="s">
        <v>11237</v>
      </c>
      <c r="MNU1" s="1" t="s">
        <v>11238</v>
      </c>
      <c r="MNV1" s="1" t="s">
        <v>11239</v>
      </c>
      <c r="MNW1" s="1" t="s">
        <v>11240</v>
      </c>
      <c r="MNX1" s="1" t="s">
        <v>11241</v>
      </c>
      <c r="MNY1" s="1" t="s">
        <v>11242</v>
      </c>
      <c r="MNZ1" s="1" t="s">
        <v>11243</v>
      </c>
      <c r="MOA1" s="1" t="s">
        <v>11244</v>
      </c>
      <c r="MOB1" s="1" t="s">
        <v>11245</v>
      </c>
      <c r="MOC1" s="1" t="s">
        <v>11246</v>
      </c>
      <c r="MOD1" s="1" t="s">
        <v>11247</v>
      </c>
      <c r="MOE1" s="1" t="s">
        <v>11248</v>
      </c>
      <c r="MOF1" s="1" t="s">
        <v>11249</v>
      </c>
      <c r="MOG1" s="1" t="s">
        <v>11250</v>
      </c>
      <c r="MOH1" s="1" t="s">
        <v>11251</v>
      </c>
      <c r="MOI1" s="1" t="s">
        <v>11252</v>
      </c>
      <c r="MOJ1" s="1" t="s">
        <v>11253</v>
      </c>
      <c r="MOK1" s="1" t="s">
        <v>11254</v>
      </c>
      <c r="MOL1" s="1" t="s">
        <v>11255</v>
      </c>
      <c r="MOM1" s="1" t="s">
        <v>11256</v>
      </c>
      <c r="MON1" s="1" t="s">
        <v>11257</v>
      </c>
      <c r="MOO1" s="1" t="s">
        <v>11258</v>
      </c>
      <c r="MOP1" s="1" t="s">
        <v>11259</v>
      </c>
      <c r="MOQ1" s="1" t="s">
        <v>11260</v>
      </c>
      <c r="MOR1" s="1" t="s">
        <v>11261</v>
      </c>
      <c r="MOS1" s="1" t="s">
        <v>11262</v>
      </c>
      <c r="MOT1" s="1" t="s">
        <v>11263</v>
      </c>
      <c r="MOU1" s="1" t="s">
        <v>11264</v>
      </c>
      <c r="MOV1" s="1" t="s">
        <v>11265</v>
      </c>
      <c r="MOW1" s="1" t="s">
        <v>11266</v>
      </c>
      <c r="MOX1" s="1" t="s">
        <v>11267</v>
      </c>
      <c r="MOY1" s="1" t="s">
        <v>11268</v>
      </c>
      <c r="MOZ1" s="1" t="s">
        <v>11269</v>
      </c>
      <c r="MPA1" s="1" t="s">
        <v>11270</v>
      </c>
      <c r="MPB1" s="1" t="s">
        <v>11271</v>
      </c>
      <c r="MPC1" s="1" t="s">
        <v>11272</v>
      </c>
      <c r="MPD1" s="1" t="s">
        <v>11273</v>
      </c>
      <c r="MPE1" s="1" t="s">
        <v>11274</v>
      </c>
      <c r="MPF1" s="1" t="s">
        <v>11275</v>
      </c>
      <c r="MPG1" s="1" t="s">
        <v>11276</v>
      </c>
      <c r="MPH1" s="1" t="s">
        <v>11277</v>
      </c>
      <c r="MPI1" s="1" t="s">
        <v>11278</v>
      </c>
      <c r="MPJ1" s="1" t="s">
        <v>11279</v>
      </c>
      <c r="MPK1" s="1" t="s">
        <v>11280</v>
      </c>
      <c r="MPL1" s="1" t="s">
        <v>11281</v>
      </c>
      <c r="MPM1" s="1" t="s">
        <v>11282</v>
      </c>
      <c r="MPN1" s="1" t="s">
        <v>11283</v>
      </c>
      <c r="MPO1" s="1" t="s">
        <v>11284</v>
      </c>
      <c r="MPP1" s="1" t="s">
        <v>11285</v>
      </c>
      <c r="MPQ1" s="1" t="s">
        <v>11286</v>
      </c>
      <c r="MPR1" s="1" t="s">
        <v>11287</v>
      </c>
      <c r="MPS1" s="1" t="s">
        <v>11288</v>
      </c>
      <c r="MPT1" s="1" t="s">
        <v>11289</v>
      </c>
      <c r="MPU1" s="1" t="s">
        <v>11290</v>
      </c>
      <c r="MPV1" s="1" t="s">
        <v>11291</v>
      </c>
      <c r="MPW1" s="1" t="s">
        <v>11292</v>
      </c>
      <c r="MPX1" s="1" t="s">
        <v>11293</v>
      </c>
      <c r="MPY1" s="1" t="s">
        <v>11294</v>
      </c>
      <c r="MPZ1" s="1" t="s">
        <v>11295</v>
      </c>
      <c r="MQA1" s="1" t="s">
        <v>11296</v>
      </c>
      <c r="MQB1" s="1" t="s">
        <v>11297</v>
      </c>
      <c r="MQC1" s="1" t="s">
        <v>11298</v>
      </c>
      <c r="MQD1" s="1" t="s">
        <v>11299</v>
      </c>
      <c r="MQE1" s="1" t="s">
        <v>11300</v>
      </c>
      <c r="MQF1" s="1" t="s">
        <v>11301</v>
      </c>
      <c r="MQG1" s="1" t="s">
        <v>11302</v>
      </c>
      <c r="MQH1" s="1" t="s">
        <v>11303</v>
      </c>
      <c r="MQI1" s="1" t="s">
        <v>11304</v>
      </c>
      <c r="MQJ1" s="1" t="s">
        <v>11305</v>
      </c>
      <c r="MQK1" s="1" t="s">
        <v>11306</v>
      </c>
      <c r="MQL1" s="1" t="s">
        <v>11307</v>
      </c>
      <c r="MQM1" s="1" t="s">
        <v>11308</v>
      </c>
      <c r="MQN1" s="1" t="s">
        <v>11309</v>
      </c>
      <c r="MQO1" s="1" t="s">
        <v>11310</v>
      </c>
      <c r="MQP1" s="1" t="s">
        <v>11311</v>
      </c>
      <c r="MQQ1" s="1" t="s">
        <v>11312</v>
      </c>
      <c r="MQR1" s="1" t="s">
        <v>11313</v>
      </c>
      <c r="MQS1" s="1" t="s">
        <v>11314</v>
      </c>
      <c r="MQT1" s="1" t="s">
        <v>11315</v>
      </c>
      <c r="MQU1" s="1" t="s">
        <v>11316</v>
      </c>
      <c r="MQV1" s="1" t="s">
        <v>11317</v>
      </c>
      <c r="MQW1" s="1" t="s">
        <v>11318</v>
      </c>
      <c r="MQX1" s="1" t="s">
        <v>11319</v>
      </c>
      <c r="MQY1" s="1" t="s">
        <v>11320</v>
      </c>
      <c r="MQZ1" s="1" t="s">
        <v>11321</v>
      </c>
      <c r="MRA1" s="1" t="s">
        <v>11322</v>
      </c>
      <c r="MRB1" s="1" t="s">
        <v>11323</v>
      </c>
      <c r="MRC1" s="1" t="s">
        <v>11324</v>
      </c>
      <c r="MRD1" s="1" t="s">
        <v>11325</v>
      </c>
      <c r="MRE1" s="1" t="s">
        <v>11326</v>
      </c>
      <c r="MRF1" s="1" t="s">
        <v>11327</v>
      </c>
      <c r="MRG1" s="1" t="s">
        <v>11328</v>
      </c>
      <c r="MRH1" s="1" t="s">
        <v>11329</v>
      </c>
      <c r="MRI1" s="1" t="s">
        <v>11330</v>
      </c>
      <c r="MRJ1" s="1" t="s">
        <v>11331</v>
      </c>
      <c r="MRK1" s="1" t="s">
        <v>11332</v>
      </c>
      <c r="MRL1" s="1" t="s">
        <v>11333</v>
      </c>
      <c r="MRM1" s="1" t="s">
        <v>11334</v>
      </c>
      <c r="MRN1" s="1" t="s">
        <v>11335</v>
      </c>
      <c r="MRO1" s="1" t="s">
        <v>11336</v>
      </c>
      <c r="MRP1" s="1" t="s">
        <v>11337</v>
      </c>
      <c r="MRQ1" s="1" t="s">
        <v>11338</v>
      </c>
      <c r="MRR1" s="1" t="s">
        <v>11339</v>
      </c>
      <c r="MRS1" s="1" t="s">
        <v>11340</v>
      </c>
      <c r="MRT1" s="1" t="s">
        <v>11341</v>
      </c>
      <c r="MRU1" s="1" t="s">
        <v>11342</v>
      </c>
      <c r="MRV1" s="1" t="s">
        <v>11343</v>
      </c>
      <c r="MRW1" s="1" t="s">
        <v>11344</v>
      </c>
      <c r="MRX1" s="1" t="s">
        <v>11345</v>
      </c>
      <c r="MRY1" s="1" t="s">
        <v>11346</v>
      </c>
      <c r="MRZ1" s="1" t="s">
        <v>11347</v>
      </c>
      <c r="MSA1" s="1" t="s">
        <v>11348</v>
      </c>
      <c r="MSB1" s="1" t="s">
        <v>11349</v>
      </c>
      <c r="MSC1" s="1" t="s">
        <v>11350</v>
      </c>
      <c r="MSD1" s="1" t="s">
        <v>11351</v>
      </c>
      <c r="MSE1" s="1" t="s">
        <v>11352</v>
      </c>
      <c r="MSF1" s="1" t="s">
        <v>11353</v>
      </c>
      <c r="MSG1" s="1" t="s">
        <v>11354</v>
      </c>
      <c r="MSH1" s="1" t="s">
        <v>11355</v>
      </c>
      <c r="MSI1" s="1" t="s">
        <v>11356</v>
      </c>
      <c r="MSJ1" s="1" t="s">
        <v>11357</v>
      </c>
      <c r="MSK1" s="1" t="s">
        <v>11358</v>
      </c>
      <c r="MSL1" s="1" t="s">
        <v>11359</v>
      </c>
      <c r="MSM1" s="1" t="s">
        <v>11360</v>
      </c>
      <c r="MSN1" s="1" t="s">
        <v>11361</v>
      </c>
      <c r="MSO1" s="1" t="s">
        <v>11362</v>
      </c>
      <c r="MSP1" s="1" t="s">
        <v>11363</v>
      </c>
      <c r="MSQ1" s="1" t="s">
        <v>11364</v>
      </c>
      <c r="MSR1" s="1" t="s">
        <v>11365</v>
      </c>
      <c r="MSS1" s="1" t="s">
        <v>11366</v>
      </c>
      <c r="MST1" s="1" t="s">
        <v>11367</v>
      </c>
      <c r="MSU1" s="1" t="s">
        <v>11368</v>
      </c>
      <c r="MSV1" s="1" t="s">
        <v>11369</v>
      </c>
      <c r="MSW1" s="1" t="s">
        <v>11370</v>
      </c>
      <c r="MSX1" s="1" t="s">
        <v>11371</v>
      </c>
      <c r="MSY1" s="1" t="s">
        <v>11372</v>
      </c>
      <c r="MSZ1" s="1" t="s">
        <v>11373</v>
      </c>
      <c r="MTA1" s="1" t="s">
        <v>11374</v>
      </c>
      <c r="MTB1" s="1" t="s">
        <v>11375</v>
      </c>
      <c r="MTC1" s="1" t="s">
        <v>11376</v>
      </c>
      <c r="MTD1" s="1" t="s">
        <v>11377</v>
      </c>
      <c r="MTE1" s="1" t="s">
        <v>11378</v>
      </c>
      <c r="MTF1" s="1" t="s">
        <v>11379</v>
      </c>
      <c r="MTG1" s="1" t="s">
        <v>11380</v>
      </c>
      <c r="MTH1" s="1" t="s">
        <v>11381</v>
      </c>
      <c r="MTI1" s="1" t="s">
        <v>11382</v>
      </c>
      <c r="MTJ1" s="1" t="s">
        <v>11383</v>
      </c>
      <c r="MTK1" s="1" t="s">
        <v>11384</v>
      </c>
      <c r="MTL1" s="1" t="s">
        <v>11385</v>
      </c>
      <c r="MTM1" s="1" t="s">
        <v>11386</v>
      </c>
      <c r="MTN1" s="1" t="s">
        <v>11387</v>
      </c>
      <c r="MTO1" s="1" t="s">
        <v>11388</v>
      </c>
      <c r="MTP1" s="1" t="s">
        <v>11389</v>
      </c>
      <c r="MTQ1" s="1" t="s">
        <v>11390</v>
      </c>
      <c r="MTR1" s="1" t="s">
        <v>11391</v>
      </c>
      <c r="MTS1" s="1" t="s">
        <v>11392</v>
      </c>
      <c r="MTT1" s="1" t="s">
        <v>11393</v>
      </c>
      <c r="MTU1" s="1" t="s">
        <v>11394</v>
      </c>
      <c r="MTV1" s="1" t="s">
        <v>11395</v>
      </c>
      <c r="MTW1" s="1" t="s">
        <v>11396</v>
      </c>
      <c r="MTX1" s="1" t="s">
        <v>11397</v>
      </c>
      <c r="MTY1" s="1" t="s">
        <v>11398</v>
      </c>
      <c r="MTZ1" s="1" t="s">
        <v>11399</v>
      </c>
      <c r="MUA1" s="1" t="s">
        <v>11400</v>
      </c>
      <c r="MUB1" s="1" t="s">
        <v>11401</v>
      </c>
      <c r="MUC1" s="1" t="s">
        <v>11402</v>
      </c>
      <c r="MUD1" s="1" t="s">
        <v>11403</v>
      </c>
      <c r="MUE1" s="1" t="s">
        <v>11404</v>
      </c>
      <c r="MUF1" s="1" t="s">
        <v>11405</v>
      </c>
      <c r="MUG1" s="1" t="s">
        <v>11406</v>
      </c>
      <c r="MUH1" s="1" t="s">
        <v>11407</v>
      </c>
      <c r="MUI1" s="1" t="s">
        <v>11408</v>
      </c>
      <c r="MUJ1" s="1" t="s">
        <v>11409</v>
      </c>
      <c r="MUK1" s="1" t="s">
        <v>11410</v>
      </c>
      <c r="MUL1" s="1" t="s">
        <v>11411</v>
      </c>
      <c r="MUM1" s="1" t="s">
        <v>11412</v>
      </c>
      <c r="MUN1" s="1" t="s">
        <v>11413</v>
      </c>
      <c r="MUO1" s="1" t="s">
        <v>11414</v>
      </c>
      <c r="MUP1" s="1" t="s">
        <v>11415</v>
      </c>
      <c r="MUQ1" s="1" t="s">
        <v>11416</v>
      </c>
      <c r="MUR1" s="1" t="s">
        <v>11417</v>
      </c>
      <c r="MUS1" s="1" t="s">
        <v>11418</v>
      </c>
      <c r="MUT1" s="1" t="s">
        <v>11419</v>
      </c>
      <c r="MUU1" s="1" t="s">
        <v>11420</v>
      </c>
      <c r="MUV1" s="1" t="s">
        <v>11421</v>
      </c>
      <c r="MUW1" s="1" t="s">
        <v>11422</v>
      </c>
      <c r="MUX1" s="1" t="s">
        <v>11423</v>
      </c>
      <c r="MUY1" s="1" t="s">
        <v>11424</v>
      </c>
      <c r="MUZ1" s="1" t="s">
        <v>11425</v>
      </c>
      <c r="MVA1" s="1" t="s">
        <v>11426</v>
      </c>
      <c r="MVB1" s="1" t="s">
        <v>11427</v>
      </c>
      <c r="MVC1" s="1" t="s">
        <v>11428</v>
      </c>
      <c r="MVD1" s="1" t="s">
        <v>11429</v>
      </c>
      <c r="MVE1" s="1" t="s">
        <v>11430</v>
      </c>
      <c r="MVF1" s="1" t="s">
        <v>11431</v>
      </c>
      <c r="MVG1" s="1" t="s">
        <v>11432</v>
      </c>
      <c r="MVH1" s="1" t="s">
        <v>11433</v>
      </c>
      <c r="MVI1" s="1" t="s">
        <v>11434</v>
      </c>
      <c r="MVJ1" s="1" t="s">
        <v>11435</v>
      </c>
      <c r="MVK1" s="1" t="s">
        <v>11436</v>
      </c>
      <c r="MVL1" s="1" t="s">
        <v>11437</v>
      </c>
      <c r="MVM1" s="1" t="s">
        <v>11438</v>
      </c>
      <c r="MVN1" s="1" t="s">
        <v>11439</v>
      </c>
      <c r="MVO1" s="1" t="s">
        <v>11440</v>
      </c>
      <c r="MVP1" s="1" t="s">
        <v>11441</v>
      </c>
      <c r="MVQ1" s="1" t="s">
        <v>11442</v>
      </c>
      <c r="MVR1" s="1" t="s">
        <v>11443</v>
      </c>
      <c r="MVS1" s="1" t="s">
        <v>11444</v>
      </c>
      <c r="MVT1" s="1" t="s">
        <v>11445</v>
      </c>
      <c r="MVU1" s="1" t="s">
        <v>11446</v>
      </c>
      <c r="MVV1" s="1" t="s">
        <v>11447</v>
      </c>
      <c r="MVW1" s="1" t="s">
        <v>11448</v>
      </c>
      <c r="MVX1" s="1" t="s">
        <v>11449</v>
      </c>
      <c r="MVY1" s="1" t="s">
        <v>11450</v>
      </c>
      <c r="MVZ1" s="1" t="s">
        <v>11451</v>
      </c>
      <c r="MWA1" s="1" t="s">
        <v>11452</v>
      </c>
      <c r="MWB1" s="1" t="s">
        <v>11453</v>
      </c>
      <c r="MWC1" s="1" t="s">
        <v>11454</v>
      </c>
      <c r="MWD1" s="1" t="s">
        <v>11455</v>
      </c>
      <c r="MWE1" s="1" t="s">
        <v>11456</v>
      </c>
      <c r="MWF1" s="1" t="s">
        <v>11457</v>
      </c>
      <c r="MWG1" s="1" t="s">
        <v>11458</v>
      </c>
      <c r="MWH1" s="1" t="s">
        <v>11459</v>
      </c>
      <c r="MWI1" s="1" t="s">
        <v>11460</v>
      </c>
      <c r="MWJ1" s="1" t="s">
        <v>11461</v>
      </c>
      <c r="MWK1" s="1" t="s">
        <v>11462</v>
      </c>
      <c r="MWL1" s="1" t="s">
        <v>11463</v>
      </c>
      <c r="MWM1" s="1" t="s">
        <v>11464</v>
      </c>
      <c r="MWN1" s="1" t="s">
        <v>11465</v>
      </c>
      <c r="MWO1" s="1" t="s">
        <v>11466</v>
      </c>
      <c r="MWP1" s="1" t="s">
        <v>11467</v>
      </c>
      <c r="MWQ1" s="1" t="s">
        <v>11468</v>
      </c>
      <c r="MWR1" s="1" t="s">
        <v>11469</v>
      </c>
      <c r="MWS1" s="1" t="s">
        <v>11470</v>
      </c>
      <c r="MWT1" s="1" t="s">
        <v>11471</v>
      </c>
      <c r="MWU1" s="1" t="s">
        <v>11472</v>
      </c>
      <c r="MWV1" s="1" t="s">
        <v>11473</v>
      </c>
      <c r="MWW1" s="1" t="s">
        <v>11474</v>
      </c>
      <c r="MWX1" s="1" t="s">
        <v>11475</v>
      </c>
      <c r="MWY1" s="1" t="s">
        <v>11476</v>
      </c>
      <c r="MWZ1" s="1" t="s">
        <v>11477</v>
      </c>
      <c r="MXA1" s="1" t="s">
        <v>11478</v>
      </c>
      <c r="MXB1" s="1" t="s">
        <v>11479</v>
      </c>
      <c r="MXC1" s="1" t="s">
        <v>11480</v>
      </c>
      <c r="MXD1" s="1" t="s">
        <v>11481</v>
      </c>
      <c r="MXE1" s="1" t="s">
        <v>11482</v>
      </c>
      <c r="MXF1" s="1" t="s">
        <v>11483</v>
      </c>
      <c r="MXG1" s="1" t="s">
        <v>11484</v>
      </c>
      <c r="MXH1" s="1" t="s">
        <v>11485</v>
      </c>
      <c r="MXI1" s="1" t="s">
        <v>11486</v>
      </c>
      <c r="MXJ1" s="1" t="s">
        <v>11487</v>
      </c>
      <c r="MXK1" s="1" t="s">
        <v>11488</v>
      </c>
      <c r="MXL1" s="1" t="s">
        <v>11489</v>
      </c>
      <c r="MXM1" s="1" t="s">
        <v>11490</v>
      </c>
      <c r="MXN1" s="1" t="s">
        <v>11491</v>
      </c>
      <c r="MXO1" s="1" t="s">
        <v>11492</v>
      </c>
      <c r="MXP1" s="1" t="s">
        <v>11493</v>
      </c>
      <c r="MXQ1" s="1" t="s">
        <v>11494</v>
      </c>
      <c r="MXR1" s="1" t="s">
        <v>11495</v>
      </c>
      <c r="MXS1" s="1" t="s">
        <v>11496</v>
      </c>
      <c r="MXT1" s="1" t="s">
        <v>11497</v>
      </c>
      <c r="MXU1" s="1" t="s">
        <v>11498</v>
      </c>
      <c r="MXV1" s="1" t="s">
        <v>11499</v>
      </c>
      <c r="MXW1" s="1" t="s">
        <v>11500</v>
      </c>
      <c r="MXX1" s="1" t="s">
        <v>11501</v>
      </c>
      <c r="MXY1" s="1" t="s">
        <v>11502</v>
      </c>
      <c r="MXZ1" s="1" t="s">
        <v>11503</v>
      </c>
      <c r="MYA1" s="1" t="s">
        <v>11504</v>
      </c>
      <c r="MYB1" s="1" t="s">
        <v>11505</v>
      </c>
      <c r="MYC1" s="1" t="s">
        <v>11506</v>
      </c>
      <c r="MYD1" s="1" t="s">
        <v>11507</v>
      </c>
      <c r="MYE1" s="1" t="s">
        <v>11508</v>
      </c>
      <c r="MYF1" s="1" t="s">
        <v>11509</v>
      </c>
      <c r="MYG1" s="1" t="s">
        <v>11510</v>
      </c>
      <c r="MYH1" s="1" t="s">
        <v>11511</v>
      </c>
      <c r="MYI1" s="1" t="s">
        <v>11512</v>
      </c>
      <c r="MYJ1" s="1" t="s">
        <v>11513</v>
      </c>
      <c r="MYK1" s="1" t="s">
        <v>11514</v>
      </c>
      <c r="MYL1" s="1" t="s">
        <v>11515</v>
      </c>
      <c r="MYM1" s="1" t="s">
        <v>11516</v>
      </c>
      <c r="MYN1" s="1" t="s">
        <v>11517</v>
      </c>
      <c r="MYO1" s="1" t="s">
        <v>11518</v>
      </c>
      <c r="MYP1" s="1" t="s">
        <v>11519</v>
      </c>
      <c r="MYQ1" s="1" t="s">
        <v>11520</v>
      </c>
      <c r="MYR1" s="1" t="s">
        <v>11521</v>
      </c>
      <c r="MYS1" s="1" t="s">
        <v>11522</v>
      </c>
      <c r="MYT1" s="1" t="s">
        <v>11523</v>
      </c>
      <c r="MYU1" s="1" t="s">
        <v>11524</v>
      </c>
      <c r="MYV1" s="1" t="s">
        <v>11525</v>
      </c>
      <c r="MYW1" s="1" t="s">
        <v>11526</v>
      </c>
      <c r="MYX1" s="1" t="s">
        <v>11527</v>
      </c>
      <c r="MYY1" s="1" t="s">
        <v>11528</v>
      </c>
      <c r="MYZ1" s="1" t="s">
        <v>11529</v>
      </c>
      <c r="MZA1" s="1" t="s">
        <v>11530</v>
      </c>
      <c r="MZB1" s="1" t="s">
        <v>11531</v>
      </c>
      <c r="MZC1" s="1" t="s">
        <v>11532</v>
      </c>
      <c r="MZD1" s="1" t="s">
        <v>11533</v>
      </c>
      <c r="MZE1" s="1" t="s">
        <v>11534</v>
      </c>
      <c r="MZF1" s="1" t="s">
        <v>11535</v>
      </c>
      <c r="MZG1" s="1" t="s">
        <v>11536</v>
      </c>
      <c r="MZH1" s="1" t="s">
        <v>11537</v>
      </c>
      <c r="MZI1" s="1" t="s">
        <v>11538</v>
      </c>
      <c r="MZJ1" s="1" t="s">
        <v>11539</v>
      </c>
      <c r="MZK1" s="1" t="s">
        <v>11540</v>
      </c>
      <c r="MZL1" s="1" t="s">
        <v>11541</v>
      </c>
      <c r="MZM1" s="1" t="s">
        <v>11542</v>
      </c>
      <c r="MZN1" s="1" t="s">
        <v>11543</v>
      </c>
      <c r="MZO1" s="1" t="s">
        <v>11544</v>
      </c>
      <c r="MZP1" s="1" t="s">
        <v>11545</v>
      </c>
      <c r="MZQ1" s="1" t="s">
        <v>11546</v>
      </c>
      <c r="MZR1" s="1" t="s">
        <v>11547</v>
      </c>
      <c r="MZS1" s="1" t="s">
        <v>11548</v>
      </c>
      <c r="MZT1" s="1" t="s">
        <v>11549</v>
      </c>
      <c r="MZU1" s="1" t="s">
        <v>11550</v>
      </c>
      <c r="MZV1" s="1" t="s">
        <v>11551</v>
      </c>
      <c r="MZW1" s="1" t="s">
        <v>11552</v>
      </c>
      <c r="MZX1" s="1" t="s">
        <v>11553</v>
      </c>
      <c r="MZY1" s="1" t="s">
        <v>11554</v>
      </c>
      <c r="MZZ1" s="1" t="s">
        <v>11555</v>
      </c>
      <c r="NAA1" s="1" t="s">
        <v>11556</v>
      </c>
      <c r="NAB1" s="1" t="s">
        <v>11557</v>
      </c>
      <c r="NAC1" s="1" t="s">
        <v>11558</v>
      </c>
      <c r="NAD1" s="1" t="s">
        <v>11559</v>
      </c>
      <c r="NAE1" s="1" t="s">
        <v>11560</v>
      </c>
      <c r="NAF1" s="1" t="s">
        <v>11561</v>
      </c>
      <c r="NAG1" s="1" t="s">
        <v>11562</v>
      </c>
      <c r="NAH1" s="1" t="s">
        <v>11563</v>
      </c>
      <c r="NAI1" s="1" t="s">
        <v>11564</v>
      </c>
      <c r="NAJ1" s="1" t="s">
        <v>11565</v>
      </c>
      <c r="NAK1" s="1" t="s">
        <v>11566</v>
      </c>
      <c r="NAL1" s="1" t="s">
        <v>11567</v>
      </c>
      <c r="NAM1" s="1" t="s">
        <v>11568</v>
      </c>
      <c r="NAN1" s="1" t="s">
        <v>11569</v>
      </c>
      <c r="NAO1" s="1" t="s">
        <v>11570</v>
      </c>
      <c r="NAP1" s="1" t="s">
        <v>11571</v>
      </c>
      <c r="NAQ1" s="1" t="s">
        <v>11572</v>
      </c>
      <c r="NAR1" s="1" t="s">
        <v>11573</v>
      </c>
      <c r="NAS1" s="1" t="s">
        <v>11574</v>
      </c>
      <c r="NAT1" s="1" t="s">
        <v>11575</v>
      </c>
      <c r="NAU1" s="1" t="s">
        <v>11576</v>
      </c>
      <c r="NAV1" s="1" t="s">
        <v>11577</v>
      </c>
      <c r="NAW1" s="1" t="s">
        <v>11578</v>
      </c>
      <c r="NAX1" s="1" t="s">
        <v>11579</v>
      </c>
      <c r="NAY1" s="1" t="s">
        <v>11580</v>
      </c>
      <c r="NAZ1" s="1" t="s">
        <v>11581</v>
      </c>
      <c r="NBA1" s="1" t="s">
        <v>11582</v>
      </c>
      <c r="NBB1" s="1" t="s">
        <v>11583</v>
      </c>
      <c r="NBC1" s="1" t="s">
        <v>11584</v>
      </c>
      <c r="NBD1" s="1" t="s">
        <v>11585</v>
      </c>
      <c r="NBE1" s="1" t="s">
        <v>11586</v>
      </c>
      <c r="NBF1" s="1" t="s">
        <v>11587</v>
      </c>
      <c r="NBG1" s="1" t="s">
        <v>11588</v>
      </c>
      <c r="NBH1" s="1" t="s">
        <v>11589</v>
      </c>
      <c r="NBI1" s="1" t="s">
        <v>11590</v>
      </c>
      <c r="NBJ1" s="1" t="s">
        <v>11591</v>
      </c>
      <c r="NBK1" s="1" t="s">
        <v>11592</v>
      </c>
      <c r="NBL1" s="1" t="s">
        <v>11593</v>
      </c>
      <c r="NBM1" s="1" t="s">
        <v>11594</v>
      </c>
      <c r="NBN1" s="1" t="s">
        <v>11595</v>
      </c>
      <c r="NBO1" s="1" t="s">
        <v>11596</v>
      </c>
      <c r="NBP1" s="1" t="s">
        <v>11597</v>
      </c>
      <c r="NBQ1" s="1" t="s">
        <v>11598</v>
      </c>
      <c r="NBR1" s="1" t="s">
        <v>11599</v>
      </c>
      <c r="NBS1" s="1" t="s">
        <v>11600</v>
      </c>
      <c r="NBT1" s="1" t="s">
        <v>11601</v>
      </c>
      <c r="NBU1" s="1" t="s">
        <v>11602</v>
      </c>
      <c r="NBV1" s="1" t="s">
        <v>11603</v>
      </c>
      <c r="NBW1" s="1" t="s">
        <v>11604</v>
      </c>
      <c r="NBX1" s="1" t="s">
        <v>11605</v>
      </c>
      <c r="NBY1" s="1" t="s">
        <v>11606</v>
      </c>
      <c r="NBZ1" s="1" t="s">
        <v>11607</v>
      </c>
      <c r="NCA1" s="1" t="s">
        <v>11608</v>
      </c>
      <c r="NCB1" s="1" t="s">
        <v>11609</v>
      </c>
      <c r="NCC1" s="1" t="s">
        <v>11610</v>
      </c>
      <c r="NCD1" s="1" t="s">
        <v>11611</v>
      </c>
      <c r="NCE1" s="1" t="s">
        <v>11612</v>
      </c>
      <c r="NCF1" s="1" t="s">
        <v>11613</v>
      </c>
      <c r="NCG1" s="1" t="s">
        <v>11614</v>
      </c>
      <c r="NCH1" s="1" t="s">
        <v>11615</v>
      </c>
      <c r="NCI1" s="1" t="s">
        <v>11616</v>
      </c>
      <c r="NCJ1" s="1" t="s">
        <v>11617</v>
      </c>
      <c r="NCK1" s="1" t="s">
        <v>11618</v>
      </c>
      <c r="NCL1" s="1" t="s">
        <v>11619</v>
      </c>
      <c r="NCM1" s="1" t="s">
        <v>11620</v>
      </c>
      <c r="NCN1" s="1" t="s">
        <v>11621</v>
      </c>
      <c r="NCO1" s="1" t="s">
        <v>11622</v>
      </c>
      <c r="NCP1" s="1" t="s">
        <v>11623</v>
      </c>
      <c r="NCQ1" s="1" t="s">
        <v>11624</v>
      </c>
      <c r="NCR1" s="1" t="s">
        <v>11625</v>
      </c>
      <c r="NCS1" s="1" t="s">
        <v>11626</v>
      </c>
      <c r="NCT1" s="1" t="s">
        <v>11627</v>
      </c>
      <c r="NCU1" s="1" t="s">
        <v>11628</v>
      </c>
      <c r="NCV1" s="1" t="s">
        <v>11629</v>
      </c>
      <c r="NCW1" s="1" t="s">
        <v>11630</v>
      </c>
      <c r="NCX1" s="1" t="s">
        <v>11631</v>
      </c>
      <c r="NCY1" s="1" t="s">
        <v>11632</v>
      </c>
      <c r="NCZ1" s="1" t="s">
        <v>11633</v>
      </c>
      <c r="NDA1" s="1" t="s">
        <v>11634</v>
      </c>
      <c r="NDB1" s="1" t="s">
        <v>11635</v>
      </c>
      <c r="NDC1" s="1" t="s">
        <v>11636</v>
      </c>
      <c r="NDD1" s="1" t="s">
        <v>11637</v>
      </c>
      <c r="NDE1" s="1" t="s">
        <v>11638</v>
      </c>
      <c r="NDF1" s="1" t="s">
        <v>11639</v>
      </c>
      <c r="NDG1" s="1" t="s">
        <v>11640</v>
      </c>
      <c r="NDH1" s="1" t="s">
        <v>11641</v>
      </c>
      <c r="NDI1" s="1" t="s">
        <v>11642</v>
      </c>
      <c r="NDJ1" s="1" t="s">
        <v>11643</v>
      </c>
      <c r="NDK1" s="1" t="s">
        <v>11644</v>
      </c>
      <c r="NDL1" s="1" t="s">
        <v>11645</v>
      </c>
      <c r="NDM1" s="1" t="s">
        <v>11646</v>
      </c>
      <c r="NDN1" s="1" t="s">
        <v>11647</v>
      </c>
      <c r="NDO1" s="1" t="s">
        <v>11648</v>
      </c>
      <c r="NDP1" s="1" t="s">
        <v>11649</v>
      </c>
      <c r="NDQ1" s="1" t="s">
        <v>11650</v>
      </c>
      <c r="NDR1" s="1" t="s">
        <v>11651</v>
      </c>
      <c r="NDS1" s="1" t="s">
        <v>11652</v>
      </c>
      <c r="NDT1" s="1" t="s">
        <v>11653</v>
      </c>
      <c r="NDU1" s="1" t="s">
        <v>11654</v>
      </c>
      <c r="NDV1" s="1" t="s">
        <v>11655</v>
      </c>
      <c r="NDW1" s="1" t="s">
        <v>11656</v>
      </c>
      <c r="NDX1" s="1" t="s">
        <v>11657</v>
      </c>
      <c r="NDY1" s="1" t="s">
        <v>11658</v>
      </c>
      <c r="NDZ1" s="1" t="s">
        <v>11659</v>
      </c>
      <c r="NEA1" s="1" t="s">
        <v>11660</v>
      </c>
      <c r="NEB1" s="1" t="s">
        <v>11661</v>
      </c>
      <c r="NEC1" s="1" t="s">
        <v>11662</v>
      </c>
      <c r="NED1" s="1" t="s">
        <v>11663</v>
      </c>
      <c r="NEE1" s="1" t="s">
        <v>11664</v>
      </c>
      <c r="NEF1" s="1" t="s">
        <v>11665</v>
      </c>
      <c r="NEG1" s="1" t="s">
        <v>11666</v>
      </c>
      <c r="NEH1" s="1" t="s">
        <v>11667</v>
      </c>
      <c r="NEI1" s="1" t="s">
        <v>11668</v>
      </c>
      <c r="NEJ1" s="1" t="s">
        <v>11669</v>
      </c>
      <c r="NEK1" s="1" t="s">
        <v>11670</v>
      </c>
      <c r="NEL1" s="1" t="s">
        <v>11671</v>
      </c>
      <c r="NEM1" s="1" t="s">
        <v>11672</v>
      </c>
      <c r="NEN1" s="1" t="s">
        <v>11673</v>
      </c>
      <c r="NEO1" s="1" t="s">
        <v>11674</v>
      </c>
      <c r="NEP1" s="1" t="s">
        <v>11675</v>
      </c>
      <c r="NEQ1" s="1" t="s">
        <v>11676</v>
      </c>
      <c r="NER1" s="1" t="s">
        <v>11677</v>
      </c>
      <c r="NES1" s="1" t="s">
        <v>11678</v>
      </c>
      <c r="NET1" s="1" t="s">
        <v>11679</v>
      </c>
      <c r="NEU1" s="1" t="s">
        <v>11680</v>
      </c>
      <c r="NEV1" s="1" t="s">
        <v>11681</v>
      </c>
      <c r="NEW1" s="1" t="s">
        <v>11682</v>
      </c>
      <c r="NEX1" s="1" t="s">
        <v>11683</v>
      </c>
      <c r="NEY1" s="1" t="s">
        <v>11684</v>
      </c>
      <c r="NEZ1" s="1" t="s">
        <v>11685</v>
      </c>
      <c r="NFA1" s="1" t="s">
        <v>11686</v>
      </c>
      <c r="NFB1" s="1" t="s">
        <v>11687</v>
      </c>
      <c r="NFC1" s="1" t="s">
        <v>11688</v>
      </c>
      <c r="NFD1" s="1" t="s">
        <v>11689</v>
      </c>
      <c r="NFE1" s="1" t="s">
        <v>11690</v>
      </c>
      <c r="NFF1" s="1" t="s">
        <v>11691</v>
      </c>
      <c r="NFG1" s="1" t="s">
        <v>11692</v>
      </c>
      <c r="NFH1" s="1" t="s">
        <v>11693</v>
      </c>
      <c r="NFI1" s="1" t="s">
        <v>11694</v>
      </c>
      <c r="NFJ1" s="1" t="s">
        <v>11695</v>
      </c>
      <c r="NFK1" s="1" t="s">
        <v>11696</v>
      </c>
      <c r="NFL1" s="1" t="s">
        <v>11697</v>
      </c>
      <c r="NFM1" s="1" t="s">
        <v>11698</v>
      </c>
      <c r="NFN1" s="1" t="s">
        <v>11699</v>
      </c>
      <c r="NFO1" s="1" t="s">
        <v>11700</v>
      </c>
      <c r="NFP1" s="1" t="s">
        <v>11701</v>
      </c>
      <c r="NFQ1" s="1" t="s">
        <v>11702</v>
      </c>
      <c r="NFR1" s="1" t="s">
        <v>11703</v>
      </c>
      <c r="NFS1" s="1" t="s">
        <v>11704</v>
      </c>
      <c r="NFT1" s="1" t="s">
        <v>11705</v>
      </c>
      <c r="NFU1" s="1" t="s">
        <v>11706</v>
      </c>
      <c r="NFV1" s="1" t="s">
        <v>11707</v>
      </c>
      <c r="NFW1" s="1" t="s">
        <v>11708</v>
      </c>
      <c r="NFX1" s="1" t="s">
        <v>11709</v>
      </c>
      <c r="NFY1" s="1" t="s">
        <v>11710</v>
      </c>
      <c r="NFZ1" s="1" t="s">
        <v>11711</v>
      </c>
      <c r="NGA1" s="1" t="s">
        <v>11712</v>
      </c>
      <c r="NGB1" s="1" t="s">
        <v>11713</v>
      </c>
      <c r="NGC1" s="1" t="s">
        <v>11714</v>
      </c>
      <c r="NGD1" s="1" t="s">
        <v>11715</v>
      </c>
      <c r="NGE1" s="1" t="s">
        <v>11716</v>
      </c>
      <c r="NGF1" s="1" t="s">
        <v>11717</v>
      </c>
      <c r="NGG1" s="1" t="s">
        <v>11718</v>
      </c>
      <c r="NGH1" s="1" t="s">
        <v>11719</v>
      </c>
      <c r="NGI1" s="1" t="s">
        <v>11720</v>
      </c>
      <c r="NGJ1" s="1" t="s">
        <v>11721</v>
      </c>
      <c r="NGK1" s="1" t="s">
        <v>11722</v>
      </c>
      <c r="NGL1" s="1" t="s">
        <v>11723</v>
      </c>
      <c r="NGM1" s="1" t="s">
        <v>11724</v>
      </c>
      <c r="NGN1" s="1" t="s">
        <v>11725</v>
      </c>
      <c r="NGO1" s="1" t="s">
        <v>11726</v>
      </c>
      <c r="NGP1" s="1" t="s">
        <v>11727</v>
      </c>
      <c r="NGQ1" s="1" t="s">
        <v>11728</v>
      </c>
      <c r="NGR1" s="1" t="s">
        <v>11729</v>
      </c>
      <c r="NGS1" s="1" t="s">
        <v>11730</v>
      </c>
      <c r="NGT1" s="1" t="s">
        <v>11731</v>
      </c>
      <c r="NGU1" s="1" t="s">
        <v>11732</v>
      </c>
      <c r="NGV1" s="1" t="s">
        <v>11733</v>
      </c>
      <c r="NGW1" s="1" t="s">
        <v>11734</v>
      </c>
      <c r="NGX1" s="1" t="s">
        <v>11735</v>
      </c>
      <c r="NGY1" s="1" t="s">
        <v>11736</v>
      </c>
      <c r="NGZ1" s="1" t="s">
        <v>11737</v>
      </c>
      <c r="NHA1" s="1" t="s">
        <v>11738</v>
      </c>
      <c r="NHB1" s="1" t="s">
        <v>11739</v>
      </c>
      <c r="NHC1" s="1" t="s">
        <v>11740</v>
      </c>
      <c r="NHD1" s="1" t="s">
        <v>11741</v>
      </c>
      <c r="NHE1" s="1" t="s">
        <v>11742</v>
      </c>
      <c r="NHF1" s="1" t="s">
        <v>11743</v>
      </c>
      <c r="NHG1" s="1" t="s">
        <v>11744</v>
      </c>
      <c r="NHH1" s="1" t="s">
        <v>11745</v>
      </c>
      <c r="NHI1" s="1" t="s">
        <v>11746</v>
      </c>
      <c r="NHJ1" s="1" t="s">
        <v>11747</v>
      </c>
      <c r="NHK1" s="1" t="s">
        <v>11748</v>
      </c>
      <c r="NHL1" s="1" t="s">
        <v>11749</v>
      </c>
      <c r="NHM1" s="1" t="s">
        <v>11750</v>
      </c>
      <c r="NHN1" s="1" t="s">
        <v>11751</v>
      </c>
      <c r="NHO1" s="1" t="s">
        <v>11752</v>
      </c>
      <c r="NHP1" s="1" t="s">
        <v>11753</v>
      </c>
      <c r="NHQ1" s="1" t="s">
        <v>11754</v>
      </c>
      <c r="NHR1" s="1" t="s">
        <v>11755</v>
      </c>
      <c r="NHS1" s="1" t="s">
        <v>11756</v>
      </c>
      <c r="NHT1" s="1" t="s">
        <v>11757</v>
      </c>
      <c r="NHU1" s="1" t="s">
        <v>11758</v>
      </c>
      <c r="NHV1" s="1" t="s">
        <v>11759</v>
      </c>
      <c r="NHW1" s="1" t="s">
        <v>11760</v>
      </c>
      <c r="NHX1" s="1" t="s">
        <v>11761</v>
      </c>
      <c r="NHY1" s="1" t="s">
        <v>11762</v>
      </c>
      <c r="NHZ1" s="1" t="s">
        <v>11763</v>
      </c>
      <c r="NIA1" s="1" t="s">
        <v>11764</v>
      </c>
      <c r="NIB1" s="1" t="s">
        <v>11765</v>
      </c>
      <c r="NIC1" s="1" t="s">
        <v>11766</v>
      </c>
      <c r="NID1" s="1" t="s">
        <v>11767</v>
      </c>
      <c r="NIE1" s="1" t="s">
        <v>11768</v>
      </c>
      <c r="NIF1" s="1" t="s">
        <v>11769</v>
      </c>
      <c r="NIG1" s="1" t="s">
        <v>11770</v>
      </c>
      <c r="NIH1" s="1" t="s">
        <v>11771</v>
      </c>
      <c r="NII1" s="1" t="s">
        <v>11772</v>
      </c>
      <c r="NIJ1" s="1" t="s">
        <v>11773</v>
      </c>
      <c r="NIK1" s="1" t="s">
        <v>11774</v>
      </c>
      <c r="NIL1" s="1" t="s">
        <v>11775</v>
      </c>
      <c r="NIM1" s="1" t="s">
        <v>11776</v>
      </c>
      <c r="NIN1" s="1" t="s">
        <v>11777</v>
      </c>
      <c r="NIO1" s="1" t="s">
        <v>11778</v>
      </c>
      <c r="NIP1" s="1" t="s">
        <v>11779</v>
      </c>
      <c r="NIQ1" s="1" t="s">
        <v>11780</v>
      </c>
      <c r="NIR1" s="1" t="s">
        <v>11781</v>
      </c>
      <c r="NIS1" s="1" t="s">
        <v>11782</v>
      </c>
      <c r="NIT1" s="1" t="s">
        <v>11783</v>
      </c>
      <c r="NIU1" s="1" t="s">
        <v>11784</v>
      </c>
      <c r="NIV1" s="1" t="s">
        <v>11785</v>
      </c>
      <c r="NIW1" s="1" t="s">
        <v>11786</v>
      </c>
      <c r="NIX1" s="1" t="s">
        <v>11787</v>
      </c>
      <c r="NIY1" s="1" t="s">
        <v>11788</v>
      </c>
      <c r="NIZ1" s="1" t="s">
        <v>11789</v>
      </c>
      <c r="NJA1" s="1" t="s">
        <v>11790</v>
      </c>
      <c r="NJB1" s="1" t="s">
        <v>11791</v>
      </c>
      <c r="NJC1" s="1" t="s">
        <v>11792</v>
      </c>
      <c r="NJD1" s="1" t="s">
        <v>11793</v>
      </c>
      <c r="NJE1" s="1" t="s">
        <v>11794</v>
      </c>
      <c r="NJF1" s="1" t="s">
        <v>11795</v>
      </c>
      <c r="NJG1" s="1" t="s">
        <v>11796</v>
      </c>
      <c r="NJH1" s="1" t="s">
        <v>11797</v>
      </c>
      <c r="NJI1" s="1" t="s">
        <v>11798</v>
      </c>
      <c r="NJJ1" s="1" t="s">
        <v>11799</v>
      </c>
      <c r="NJK1" s="1" t="s">
        <v>11800</v>
      </c>
      <c r="NJL1" s="1" t="s">
        <v>11801</v>
      </c>
      <c r="NJM1" s="1" t="s">
        <v>11802</v>
      </c>
      <c r="NJN1" s="1" t="s">
        <v>11803</v>
      </c>
      <c r="NJO1" s="1" t="s">
        <v>11804</v>
      </c>
      <c r="NJP1" s="1" t="s">
        <v>11805</v>
      </c>
      <c r="NJQ1" s="1" t="s">
        <v>11806</v>
      </c>
      <c r="NJR1" s="1" t="s">
        <v>11807</v>
      </c>
      <c r="NJS1" s="1" t="s">
        <v>11808</v>
      </c>
      <c r="NJT1" s="1" t="s">
        <v>11809</v>
      </c>
      <c r="NJU1" s="1" t="s">
        <v>11810</v>
      </c>
      <c r="NJV1" s="1" t="s">
        <v>11811</v>
      </c>
      <c r="NJW1" s="1" t="s">
        <v>11812</v>
      </c>
      <c r="NJX1" s="1" t="s">
        <v>11813</v>
      </c>
      <c r="NJY1" s="1" t="s">
        <v>11814</v>
      </c>
      <c r="NJZ1" s="1" t="s">
        <v>11815</v>
      </c>
      <c r="NKA1" s="1" t="s">
        <v>11816</v>
      </c>
      <c r="NKB1" s="1" t="s">
        <v>11817</v>
      </c>
      <c r="NKC1" s="1" t="s">
        <v>11818</v>
      </c>
      <c r="NKD1" s="1" t="s">
        <v>11819</v>
      </c>
      <c r="NKE1" s="1" t="s">
        <v>11820</v>
      </c>
      <c r="NKF1" s="1" t="s">
        <v>11821</v>
      </c>
      <c r="NKG1" s="1" t="s">
        <v>11822</v>
      </c>
      <c r="NKH1" s="1" t="s">
        <v>11823</v>
      </c>
      <c r="NKI1" s="1" t="s">
        <v>11824</v>
      </c>
      <c r="NKJ1" s="1" t="s">
        <v>11825</v>
      </c>
      <c r="NKK1" s="1" t="s">
        <v>11826</v>
      </c>
      <c r="NKL1" s="1" t="s">
        <v>11827</v>
      </c>
      <c r="NKM1" s="1" t="s">
        <v>11828</v>
      </c>
      <c r="NKN1" s="1" t="s">
        <v>11829</v>
      </c>
      <c r="NKO1" s="1" t="s">
        <v>11830</v>
      </c>
      <c r="NKP1" s="1" t="s">
        <v>11831</v>
      </c>
      <c r="NKQ1" s="1" t="s">
        <v>11832</v>
      </c>
      <c r="NKR1" s="1" t="s">
        <v>11833</v>
      </c>
      <c r="NKS1" s="1" t="s">
        <v>11834</v>
      </c>
      <c r="NKT1" s="1" t="s">
        <v>11835</v>
      </c>
      <c r="NKU1" s="1" t="s">
        <v>11836</v>
      </c>
      <c r="NKV1" s="1" t="s">
        <v>11837</v>
      </c>
      <c r="NKW1" s="1" t="s">
        <v>11838</v>
      </c>
      <c r="NKX1" s="1" t="s">
        <v>11839</v>
      </c>
      <c r="NKY1" s="1" t="s">
        <v>11840</v>
      </c>
      <c r="NKZ1" s="1" t="s">
        <v>11841</v>
      </c>
      <c r="NLA1" s="1" t="s">
        <v>11842</v>
      </c>
      <c r="NLB1" s="1" t="s">
        <v>11843</v>
      </c>
      <c r="NLC1" s="1" t="s">
        <v>11844</v>
      </c>
      <c r="NLD1" s="1" t="s">
        <v>11845</v>
      </c>
      <c r="NLE1" s="1" t="s">
        <v>11846</v>
      </c>
      <c r="NLF1" s="1" t="s">
        <v>11847</v>
      </c>
      <c r="NLG1" s="1" t="s">
        <v>11848</v>
      </c>
      <c r="NLH1" s="1" t="s">
        <v>11849</v>
      </c>
      <c r="NLI1" s="1" t="s">
        <v>11850</v>
      </c>
      <c r="NLJ1" s="1" t="s">
        <v>11851</v>
      </c>
      <c r="NLK1" s="1" t="s">
        <v>11852</v>
      </c>
      <c r="NLL1" s="1" t="s">
        <v>11853</v>
      </c>
      <c r="NLM1" s="1" t="s">
        <v>11854</v>
      </c>
      <c r="NLN1" s="1" t="s">
        <v>11855</v>
      </c>
      <c r="NLO1" s="1" t="s">
        <v>11856</v>
      </c>
      <c r="NLP1" s="1" t="s">
        <v>11857</v>
      </c>
      <c r="NLQ1" s="1" t="s">
        <v>11858</v>
      </c>
      <c r="NLR1" s="1" t="s">
        <v>11859</v>
      </c>
      <c r="NLS1" s="1" t="s">
        <v>11860</v>
      </c>
      <c r="NLT1" s="1" t="s">
        <v>11861</v>
      </c>
      <c r="NLU1" s="1" t="s">
        <v>11862</v>
      </c>
      <c r="NLV1" s="1" t="s">
        <v>11863</v>
      </c>
      <c r="NLW1" s="1" t="s">
        <v>11864</v>
      </c>
      <c r="NLX1" s="1" t="s">
        <v>11865</v>
      </c>
      <c r="NLY1" s="1" t="s">
        <v>11866</v>
      </c>
      <c r="NLZ1" s="1" t="s">
        <v>11867</v>
      </c>
      <c r="NMA1" s="1" t="s">
        <v>11868</v>
      </c>
      <c r="NMB1" s="1" t="s">
        <v>11869</v>
      </c>
      <c r="NMC1" s="1" t="s">
        <v>11870</v>
      </c>
      <c r="NMD1" s="1" t="s">
        <v>11871</v>
      </c>
      <c r="NME1" s="1" t="s">
        <v>11872</v>
      </c>
      <c r="NMF1" s="1" t="s">
        <v>11873</v>
      </c>
      <c r="NMG1" s="1" t="s">
        <v>11874</v>
      </c>
      <c r="NMH1" s="1" t="s">
        <v>11875</v>
      </c>
      <c r="NMI1" s="1" t="s">
        <v>11876</v>
      </c>
      <c r="NMJ1" s="1" t="s">
        <v>11877</v>
      </c>
      <c r="NMK1" s="1" t="s">
        <v>11878</v>
      </c>
      <c r="NML1" s="1" t="s">
        <v>11879</v>
      </c>
      <c r="NMM1" s="1" t="s">
        <v>11880</v>
      </c>
      <c r="NMN1" s="1" t="s">
        <v>11881</v>
      </c>
      <c r="NMO1" s="1" t="s">
        <v>11882</v>
      </c>
      <c r="NMP1" s="1" t="s">
        <v>11883</v>
      </c>
      <c r="NMQ1" s="1" t="s">
        <v>11884</v>
      </c>
      <c r="NMR1" s="1" t="s">
        <v>11885</v>
      </c>
      <c r="NMS1" s="1" t="s">
        <v>11886</v>
      </c>
      <c r="NMT1" s="1" t="s">
        <v>11887</v>
      </c>
      <c r="NMU1" s="1" t="s">
        <v>11888</v>
      </c>
      <c r="NMV1" s="1" t="s">
        <v>11889</v>
      </c>
      <c r="NMW1" s="1" t="s">
        <v>11890</v>
      </c>
      <c r="NMX1" s="1" t="s">
        <v>11891</v>
      </c>
      <c r="NMY1" s="1" t="s">
        <v>11892</v>
      </c>
      <c r="NMZ1" s="1" t="s">
        <v>11893</v>
      </c>
      <c r="NNA1" s="1" t="s">
        <v>11894</v>
      </c>
      <c r="NNB1" s="1" t="s">
        <v>11895</v>
      </c>
      <c r="NNC1" s="1" t="s">
        <v>11896</v>
      </c>
      <c r="NND1" s="1" t="s">
        <v>11897</v>
      </c>
      <c r="NNE1" s="1" t="s">
        <v>11898</v>
      </c>
      <c r="NNF1" s="1" t="s">
        <v>11899</v>
      </c>
      <c r="NNG1" s="1" t="s">
        <v>11900</v>
      </c>
      <c r="NNH1" s="1" t="s">
        <v>11901</v>
      </c>
      <c r="NNI1" s="1" t="s">
        <v>11902</v>
      </c>
      <c r="NNJ1" s="1" t="s">
        <v>11903</v>
      </c>
      <c r="NNK1" s="1" t="s">
        <v>11904</v>
      </c>
      <c r="NNL1" s="1" t="s">
        <v>11905</v>
      </c>
      <c r="NNM1" s="1" t="s">
        <v>11906</v>
      </c>
      <c r="NNN1" s="1" t="s">
        <v>11907</v>
      </c>
      <c r="NNO1" s="1" t="s">
        <v>11908</v>
      </c>
      <c r="NNP1" s="1" t="s">
        <v>11909</v>
      </c>
      <c r="NNQ1" s="1" t="s">
        <v>11910</v>
      </c>
      <c r="NNR1" s="1" t="s">
        <v>11911</v>
      </c>
      <c r="NNS1" s="1" t="s">
        <v>11912</v>
      </c>
      <c r="NNT1" s="1" t="s">
        <v>11913</v>
      </c>
      <c r="NNU1" s="1" t="s">
        <v>11914</v>
      </c>
      <c r="NNV1" s="1" t="s">
        <v>11915</v>
      </c>
      <c r="NNW1" s="1" t="s">
        <v>11916</v>
      </c>
      <c r="NNX1" s="1" t="s">
        <v>11917</v>
      </c>
      <c r="NNY1" s="1" t="s">
        <v>11918</v>
      </c>
      <c r="NNZ1" s="1" t="s">
        <v>11919</v>
      </c>
      <c r="NOA1" s="1" t="s">
        <v>11920</v>
      </c>
      <c r="NOB1" s="1" t="s">
        <v>11921</v>
      </c>
      <c r="NOC1" s="1" t="s">
        <v>11922</v>
      </c>
      <c r="NOD1" s="1" t="s">
        <v>11923</v>
      </c>
      <c r="NOE1" s="1" t="s">
        <v>11924</v>
      </c>
      <c r="NOF1" s="1" t="s">
        <v>11925</v>
      </c>
      <c r="NOG1" s="1" t="s">
        <v>11926</v>
      </c>
      <c r="NOH1" s="1" t="s">
        <v>11927</v>
      </c>
      <c r="NOI1" s="1" t="s">
        <v>11928</v>
      </c>
      <c r="NOJ1" s="1" t="s">
        <v>11929</v>
      </c>
      <c r="NOK1" s="1" t="s">
        <v>11930</v>
      </c>
      <c r="NOL1" s="1" t="s">
        <v>11931</v>
      </c>
      <c r="NOM1" s="1" t="s">
        <v>11932</v>
      </c>
      <c r="NON1" s="1" t="s">
        <v>11933</v>
      </c>
      <c r="NOO1" s="1" t="s">
        <v>11934</v>
      </c>
      <c r="NOP1" s="1" t="s">
        <v>11935</v>
      </c>
      <c r="NOQ1" s="1" t="s">
        <v>11936</v>
      </c>
      <c r="NOR1" s="1" t="s">
        <v>11937</v>
      </c>
      <c r="NOS1" s="1" t="s">
        <v>11938</v>
      </c>
      <c r="NOT1" s="1" t="s">
        <v>11939</v>
      </c>
      <c r="NOU1" s="1" t="s">
        <v>11940</v>
      </c>
      <c r="NOV1" s="1" t="s">
        <v>11941</v>
      </c>
      <c r="NOW1" s="1" t="s">
        <v>11942</v>
      </c>
      <c r="NOX1" s="1" t="s">
        <v>11943</v>
      </c>
      <c r="NOY1" s="1" t="s">
        <v>11944</v>
      </c>
      <c r="NOZ1" s="1" t="s">
        <v>11945</v>
      </c>
      <c r="NPA1" s="1" t="s">
        <v>11946</v>
      </c>
      <c r="NPB1" s="1" t="s">
        <v>11947</v>
      </c>
      <c r="NPC1" s="1" t="s">
        <v>11948</v>
      </c>
      <c r="NPD1" s="1" t="s">
        <v>11949</v>
      </c>
      <c r="NPE1" s="1" t="s">
        <v>11950</v>
      </c>
      <c r="NPF1" s="1" t="s">
        <v>11951</v>
      </c>
      <c r="NPG1" s="1" t="s">
        <v>11952</v>
      </c>
      <c r="NPH1" s="1" t="s">
        <v>11953</v>
      </c>
      <c r="NPI1" s="1" t="s">
        <v>11954</v>
      </c>
      <c r="NPJ1" s="1" t="s">
        <v>11955</v>
      </c>
      <c r="NPK1" s="1" t="s">
        <v>11956</v>
      </c>
      <c r="NPL1" s="1" t="s">
        <v>11957</v>
      </c>
      <c r="NPM1" s="1" t="s">
        <v>11958</v>
      </c>
      <c r="NPN1" s="1" t="s">
        <v>11959</v>
      </c>
      <c r="NPO1" s="1" t="s">
        <v>11960</v>
      </c>
      <c r="NPP1" s="1" t="s">
        <v>11961</v>
      </c>
      <c r="NPQ1" s="1" t="s">
        <v>11962</v>
      </c>
      <c r="NPR1" s="1" t="s">
        <v>11963</v>
      </c>
      <c r="NPS1" s="1" t="s">
        <v>11964</v>
      </c>
      <c r="NPT1" s="1" t="s">
        <v>11965</v>
      </c>
      <c r="NPU1" s="1" t="s">
        <v>11966</v>
      </c>
      <c r="NPV1" s="1" t="s">
        <v>11967</v>
      </c>
      <c r="NPW1" s="1" t="s">
        <v>11968</v>
      </c>
      <c r="NPX1" s="1" t="s">
        <v>11969</v>
      </c>
      <c r="NPY1" s="1" t="s">
        <v>11970</v>
      </c>
      <c r="NPZ1" s="1" t="s">
        <v>11971</v>
      </c>
      <c r="NQA1" s="1" t="s">
        <v>11972</v>
      </c>
      <c r="NQB1" s="1" t="s">
        <v>11973</v>
      </c>
      <c r="NQC1" s="1" t="s">
        <v>11974</v>
      </c>
      <c r="NQD1" s="1" t="s">
        <v>11975</v>
      </c>
      <c r="NQE1" s="1" t="s">
        <v>11976</v>
      </c>
      <c r="NQF1" s="1" t="s">
        <v>11977</v>
      </c>
      <c r="NQG1" s="1" t="s">
        <v>11978</v>
      </c>
      <c r="NQH1" s="1" t="s">
        <v>11979</v>
      </c>
      <c r="NQI1" s="1" t="s">
        <v>11980</v>
      </c>
      <c r="NQJ1" s="1" t="s">
        <v>11981</v>
      </c>
      <c r="NQK1" s="1" t="s">
        <v>11982</v>
      </c>
      <c r="NQL1" s="1" t="s">
        <v>11983</v>
      </c>
      <c r="NQM1" s="1" t="s">
        <v>11984</v>
      </c>
      <c r="NQN1" s="1" t="s">
        <v>11985</v>
      </c>
      <c r="NQO1" s="1" t="s">
        <v>11986</v>
      </c>
      <c r="NQP1" s="1" t="s">
        <v>11987</v>
      </c>
      <c r="NQQ1" s="1" t="s">
        <v>11988</v>
      </c>
      <c r="NQR1" s="1" t="s">
        <v>11989</v>
      </c>
      <c r="NQS1" s="1" t="s">
        <v>11990</v>
      </c>
      <c r="NQT1" s="1" t="s">
        <v>11991</v>
      </c>
      <c r="NQU1" s="1" t="s">
        <v>11992</v>
      </c>
      <c r="NQV1" s="1" t="s">
        <v>11993</v>
      </c>
      <c r="NQW1" s="1" t="s">
        <v>11994</v>
      </c>
      <c r="NQX1" s="1" t="s">
        <v>11995</v>
      </c>
      <c r="NQY1" s="1" t="s">
        <v>11996</v>
      </c>
      <c r="NQZ1" s="1" t="s">
        <v>11997</v>
      </c>
      <c r="NRA1" s="1" t="s">
        <v>11998</v>
      </c>
      <c r="NRB1" s="1" t="s">
        <v>11999</v>
      </c>
      <c r="NRC1" s="1" t="s">
        <v>12000</v>
      </c>
      <c r="NRD1" s="1" t="s">
        <v>12001</v>
      </c>
      <c r="NRE1" s="1" t="s">
        <v>12002</v>
      </c>
      <c r="NRF1" s="1" t="s">
        <v>12003</v>
      </c>
      <c r="NRG1" s="1" t="s">
        <v>12004</v>
      </c>
      <c r="NRH1" s="1" t="s">
        <v>12005</v>
      </c>
      <c r="NRI1" s="1" t="s">
        <v>12006</v>
      </c>
      <c r="NRJ1" s="1" t="s">
        <v>12007</v>
      </c>
      <c r="NRK1" s="1" t="s">
        <v>12008</v>
      </c>
      <c r="NRL1" s="1" t="s">
        <v>12009</v>
      </c>
      <c r="NRM1" s="1" t="s">
        <v>12010</v>
      </c>
      <c r="NRN1" s="1" t="s">
        <v>12011</v>
      </c>
      <c r="NRO1" s="1" t="s">
        <v>12012</v>
      </c>
      <c r="NRP1" s="1" t="s">
        <v>12013</v>
      </c>
      <c r="NRQ1" s="1" t="s">
        <v>12014</v>
      </c>
      <c r="NRR1" s="1" t="s">
        <v>12015</v>
      </c>
      <c r="NRS1" s="1" t="s">
        <v>12016</v>
      </c>
      <c r="NRT1" s="1" t="s">
        <v>12017</v>
      </c>
      <c r="NRU1" s="1" t="s">
        <v>12018</v>
      </c>
      <c r="NRV1" s="1" t="s">
        <v>12019</v>
      </c>
      <c r="NRW1" s="1" t="s">
        <v>12020</v>
      </c>
      <c r="NRX1" s="1" t="s">
        <v>12021</v>
      </c>
      <c r="NRY1" s="1" t="s">
        <v>12022</v>
      </c>
      <c r="NRZ1" s="1" t="s">
        <v>12023</v>
      </c>
      <c r="NSA1" s="1" t="s">
        <v>12024</v>
      </c>
      <c r="NSB1" s="1" t="s">
        <v>12025</v>
      </c>
      <c r="NSC1" s="1" t="s">
        <v>12026</v>
      </c>
      <c r="NSD1" s="1" t="s">
        <v>12027</v>
      </c>
      <c r="NSE1" s="1" t="s">
        <v>12028</v>
      </c>
      <c r="NSF1" s="1" t="s">
        <v>12029</v>
      </c>
      <c r="NSG1" s="1" t="s">
        <v>12030</v>
      </c>
      <c r="NSH1" s="1" t="s">
        <v>12031</v>
      </c>
      <c r="NSI1" s="1" t="s">
        <v>12032</v>
      </c>
      <c r="NSJ1" s="1" t="s">
        <v>12033</v>
      </c>
      <c r="NSK1" s="1" t="s">
        <v>12034</v>
      </c>
      <c r="NSL1" s="1" t="s">
        <v>12035</v>
      </c>
      <c r="NSM1" s="1" t="s">
        <v>12036</v>
      </c>
      <c r="NSN1" s="1" t="s">
        <v>12037</v>
      </c>
      <c r="NSO1" s="1" t="s">
        <v>12038</v>
      </c>
      <c r="NSP1" s="1" t="s">
        <v>12039</v>
      </c>
      <c r="NSQ1" s="1" t="s">
        <v>12040</v>
      </c>
      <c r="NSR1" s="1" t="s">
        <v>12041</v>
      </c>
      <c r="NSS1" s="1" t="s">
        <v>12042</v>
      </c>
      <c r="NST1" s="1" t="s">
        <v>12043</v>
      </c>
      <c r="NSU1" s="1" t="s">
        <v>12044</v>
      </c>
      <c r="NSV1" s="1" t="s">
        <v>12045</v>
      </c>
      <c r="NSW1" s="1" t="s">
        <v>12046</v>
      </c>
      <c r="NSX1" s="1" t="s">
        <v>12047</v>
      </c>
      <c r="NSY1" s="1" t="s">
        <v>12048</v>
      </c>
      <c r="NSZ1" s="1" t="s">
        <v>12049</v>
      </c>
      <c r="NTA1" s="1" t="s">
        <v>12050</v>
      </c>
      <c r="NTB1" s="1" t="s">
        <v>12051</v>
      </c>
      <c r="NTC1" s="1" t="s">
        <v>12052</v>
      </c>
      <c r="NTD1" s="1" t="s">
        <v>12053</v>
      </c>
      <c r="NTE1" s="1" t="s">
        <v>12054</v>
      </c>
      <c r="NTF1" s="1" t="s">
        <v>12055</v>
      </c>
      <c r="NTG1" s="1" t="s">
        <v>12056</v>
      </c>
      <c r="NTH1" s="1" t="s">
        <v>12057</v>
      </c>
      <c r="NTI1" s="1" t="s">
        <v>12058</v>
      </c>
      <c r="NTJ1" s="1" t="s">
        <v>12059</v>
      </c>
      <c r="NTK1" s="1" t="s">
        <v>12060</v>
      </c>
      <c r="NTL1" s="1" t="s">
        <v>12061</v>
      </c>
      <c r="NTM1" s="1" t="s">
        <v>12062</v>
      </c>
      <c r="NTN1" s="1" t="s">
        <v>12063</v>
      </c>
      <c r="NTO1" s="1" t="s">
        <v>12064</v>
      </c>
      <c r="NTP1" s="1" t="s">
        <v>12065</v>
      </c>
      <c r="NTQ1" s="1" t="s">
        <v>12066</v>
      </c>
      <c r="NTR1" s="1" t="s">
        <v>12067</v>
      </c>
      <c r="NTS1" s="1" t="s">
        <v>12068</v>
      </c>
      <c r="NTT1" s="1" t="s">
        <v>12069</v>
      </c>
      <c r="NTU1" s="1" t="s">
        <v>12070</v>
      </c>
      <c r="NTV1" s="1" t="s">
        <v>12071</v>
      </c>
      <c r="NTW1" s="1" t="s">
        <v>12072</v>
      </c>
      <c r="NTX1" s="1" t="s">
        <v>12073</v>
      </c>
      <c r="NTY1" s="1" t="s">
        <v>12074</v>
      </c>
      <c r="NTZ1" s="1" t="s">
        <v>12075</v>
      </c>
      <c r="NUA1" s="1" t="s">
        <v>12076</v>
      </c>
      <c r="NUB1" s="1" t="s">
        <v>12077</v>
      </c>
      <c r="NUC1" s="1" t="s">
        <v>12078</v>
      </c>
      <c r="NUD1" s="1" t="s">
        <v>12079</v>
      </c>
      <c r="NUE1" s="1" t="s">
        <v>12080</v>
      </c>
      <c r="NUF1" s="1" t="s">
        <v>12081</v>
      </c>
      <c r="NUG1" s="1" t="s">
        <v>12082</v>
      </c>
      <c r="NUH1" s="1" t="s">
        <v>12083</v>
      </c>
      <c r="NUI1" s="1" t="s">
        <v>12084</v>
      </c>
      <c r="NUJ1" s="1" t="s">
        <v>12085</v>
      </c>
      <c r="NUK1" s="1" t="s">
        <v>12086</v>
      </c>
      <c r="NUL1" s="1" t="s">
        <v>12087</v>
      </c>
      <c r="NUM1" s="1" t="s">
        <v>12088</v>
      </c>
      <c r="NUN1" s="1" t="s">
        <v>12089</v>
      </c>
      <c r="NUO1" s="1" t="s">
        <v>12090</v>
      </c>
      <c r="NUP1" s="1" t="s">
        <v>12091</v>
      </c>
      <c r="NUQ1" s="1" t="s">
        <v>12092</v>
      </c>
      <c r="NUR1" s="1" t="s">
        <v>12093</v>
      </c>
      <c r="NUS1" s="1" t="s">
        <v>12094</v>
      </c>
      <c r="NUT1" s="1" t="s">
        <v>12095</v>
      </c>
      <c r="NUU1" s="1" t="s">
        <v>12096</v>
      </c>
      <c r="NUV1" s="1" t="s">
        <v>12097</v>
      </c>
      <c r="NUW1" s="1" t="s">
        <v>12098</v>
      </c>
      <c r="NUX1" s="1" t="s">
        <v>12099</v>
      </c>
      <c r="NUY1" s="1" t="s">
        <v>12100</v>
      </c>
      <c r="NUZ1" s="1" t="s">
        <v>12101</v>
      </c>
      <c r="NVA1" s="1" t="s">
        <v>12102</v>
      </c>
      <c r="NVB1" s="1" t="s">
        <v>12103</v>
      </c>
      <c r="NVC1" s="1" t="s">
        <v>12104</v>
      </c>
      <c r="NVD1" s="1" t="s">
        <v>12105</v>
      </c>
      <c r="NVE1" s="1" t="s">
        <v>12106</v>
      </c>
      <c r="NVF1" s="1" t="s">
        <v>12107</v>
      </c>
      <c r="NVG1" s="1" t="s">
        <v>12108</v>
      </c>
      <c r="NVH1" s="1" t="s">
        <v>12109</v>
      </c>
      <c r="NVI1" s="1" t="s">
        <v>12110</v>
      </c>
      <c r="NVJ1" s="1" t="s">
        <v>12111</v>
      </c>
      <c r="NVK1" s="1" t="s">
        <v>12112</v>
      </c>
      <c r="NVL1" s="1" t="s">
        <v>12113</v>
      </c>
      <c r="NVM1" s="1" t="s">
        <v>12114</v>
      </c>
      <c r="NVN1" s="1" t="s">
        <v>12115</v>
      </c>
      <c r="NVO1" s="1" t="s">
        <v>12116</v>
      </c>
      <c r="NVP1" s="1" t="s">
        <v>12117</v>
      </c>
      <c r="NVQ1" s="1" t="s">
        <v>12118</v>
      </c>
      <c r="NVR1" s="1" t="s">
        <v>12119</v>
      </c>
      <c r="NVS1" s="1" t="s">
        <v>12120</v>
      </c>
      <c r="NVT1" s="1" t="s">
        <v>12121</v>
      </c>
      <c r="NVU1" s="1" t="s">
        <v>12122</v>
      </c>
      <c r="NVV1" s="1" t="s">
        <v>12123</v>
      </c>
      <c r="NVW1" s="1" t="s">
        <v>12124</v>
      </c>
      <c r="NVX1" s="1" t="s">
        <v>12125</v>
      </c>
      <c r="NVY1" s="1" t="s">
        <v>12126</v>
      </c>
      <c r="NVZ1" s="1" t="s">
        <v>12127</v>
      </c>
      <c r="NWA1" s="1" t="s">
        <v>12128</v>
      </c>
      <c r="NWB1" s="1" t="s">
        <v>12129</v>
      </c>
      <c r="NWC1" s="1" t="s">
        <v>12130</v>
      </c>
      <c r="NWD1" s="1" t="s">
        <v>12131</v>
      </c>
      <c r="NWE1" s="1" t="s">
        <v>12132</v>
      </c>
      <c r="NWF1" s="1" t="s">
        <v>12133</v>
      </c>
      <c r="NWG1" s="1" t="s">
        <v>12134</v>
      </c>
      <c r="NWH1" s="1" t="s">
        <v>12135</v>
      </c>
      <c r="NWI1" s="1" t="s">
        <v>12136</v>
      </c>
      <c r="NWJ1" s="1" t="s">
        <v>12137</v>
      </c>
      <c r="NWK1" s="1" t="s">
        <v>12138</v>
      </c>
      <c r="NWL1" s="1" t="s">
        <v>12139</v>
      </c>
      <c r="NWM1" s="1" t="s">
        <v>12140</v>
      </c>
      <c r="NWN1" s="1" t="s">
        <v>12141</v>
      </c>
      <c r="NWO1" s="1" t="s">
        <v>12142</v>
      </c>
      <c r="NWP1" s="1" t="s">
        <v>12143</v>
      </c>
      <c r="NWQ1" s="1" t="s">
        <v>12144</v>
      </c>
      <c r="NWR1" s="1" t="s">
        <v>12145</v>
      </c>
      <c r="NWS1" s="1" t="s">
        <v>12146</v>
      </c>
      <c r="NWT1" s="1" t="s">
        <v>12147</v>
      </c>
      <c r="NWU1" s="1" t="s">
        <v>12148</v>
      </c>
      <c r="NWV1" s="1" t="s">
        <v>12149</v>
      </c>
      <c r="NWW1" s="1" t="s">
        <v>12150</v>
      </c>
      <c r="NWX1" s="1" t="s">
        <v>12151</v>
      </c>
      <c r="NWY1" s="1" t="s">
        <v>12152</v>
      </c>
      <c r="NWZ1" s="1" t="s">
        <v>12153</v>
      </c>
      <c r="NXA1" s="1" t="s">
        <v>12154</v>
      </c>
      <c r="NXB1" s="1" t="s">
        <v>12155</v>
      </c>
      <c r="NXC1" s="1" t="s">
        <v>12156</v>
      </c>
      <c r="NXD1" s="1" t="s">
        <v>12157</v>
      </c>
      <c r="NXE1" s="1" t="s">
        <v>12158</v>
      </c>
      <c r="NXF1" s="1" t="s">
        <v>12159</v>
      </c>
      <c r="NXG1" s="1" t="s">
        <v>12160</v>
      </c>
      <c r="NXH1" s="1" t="s">
        <v>12161</v>
      </c>
      <c r="NXI1" s="1" t="s">
        <v>12162</v>
      </c>
      <c r="NXJ1" s="1" t="s">
        <v>12163</v>
      </c>
      <c r="NXK1" s="1" t="s">
        <v>12164</v>
      </c>
      <c r="NXL1" s="1" t="s">
        <v>12165</v>
      </c>
      <c r="NXM1" s="1" t="s">
        <v>12166</v>
      </c>
      <c r="NXN1" s="1" t="s">
        <v>12167</v>
      </c>
      <c r="NXO1" s="1" t="s">
        <v>12168</v>
      </c>
      <c r="NXP1" s="1" t="s">
        <v>12169</v>
      </c>
      <c r="NXQ1" s="1" t="s">
        <v>12170</v>
      </c>
      <c r="NXR1" s="1" t="s">
        <v>12171</v>
      </c>
      <c r="NXS1" s="1" t="s">
        <v>12172</v>
      </c>
      <c r="NXT1" s="1" t="s">
        <v>12173</v>
      </c>
      <c r="NXU1" s="1" t="s">
        <v>12174</v>
      </c>
      <c r="NXV1" s="1" t="s">
        <v>12175</v>
      </c>
      <c r="NXW1" s="1" t="s">
        <v>12176</v>
      </c>
      <c r="NXX1" s="1" t="s">
        <v>12177</v>
      </c>
      <c r="NXY1" s="1" t="s">
        <v>12178</v>
      </c>
      <c r="NXZ1" s="1" t="s">
        <v>12179</v>
      </c>
      <c r="NYA1" s="1" t="s">
        <v>12180</v>
      </c>
      <c r="NYB1" s="1" t="s">
        <v>12181</v>
      </c>
      <c r="NYC1" s="1" t="s">
        <v>12182</v>
      </c>
      <c r="NYD1" s="1" t="s">
        <v>12183</v>
      </c>
      <c r="NYE1" s="1" t="s">
        <v>12184</v>
      </c>
      <c r="NYF1" s="1" t="s">
        <v>12185</v>
      </c>
      <c r="NYG1" s="1" t="s">
        <v>12186</v>
      </c>
      <c r="NYH1" s="1" t="s">
        <v>12187</v>
      </c>
      <c r="NYI1" s="1" t="s">
        <v>12188</v>
      </c>
      <c r="NYJ1" s="1" t="s">
        <v>12189</v>
      </c>
      <c r="NYK1" s="1" t="s">
        <v>12190</v>
      </c>
      <c r="NYL1" s="1" t="s">
        <v>12191</v>
      </c>
      <c r="NYM1" s="1" t="s">
        <v>12192</v>
      </c>
      <c r="NYN1" s="1" t="s">
        <v>12193</v>
      </c>
      <c r="NYO1" s="1" t="s">
        <v>12194</v>
      </c>
      <c r="NYP1" s="1" t="s">
        <v>12195</v>
      </c>
      <c r="NYQ1" s="1" t="s">
        <v>12196</v>
      </c>
      <c r="NYR1" s="1" t="s">
        <v>12197</v>
      </c>
      <c r="NYS1" s="1" t="s">
        <v>12198</v>
      </c>
      <c r="NYT1" s="1" t="s">
        <v>12199</v>
      </c>
      <c r="NYU1" s="1" t="s">
        <v>12200</v>
      </c>
      <c r="NYV1" s="1" t="s">
        <v>12201</v>
      </c>
      <c r="NYW1" s="1" t="s">
        <v>12202</v>
      </c>
      <c r="NYX1" s="1" t="s">
        <v>12203</v>
      </c>
      <c r="NYY1" s="1" t="s">
        <v>12204</v>
      </c>
      <c r="NYZ1" s="1" t="s">
        <v>12205</v>
      </c>
      <c r="NZA1" s="1" t="s">
        <v>12206</v>
      </c>
      <c r="NZB1" s="1" t="s">
        <v>12207</v>
      </c>
      <c r="NZC1" s="1" t="s">
        <v>12208</v>
      </c>
      <c r="NZD1" s="1" t="s">
        <v>12209</v>
      </c>
      <c r="NZE1" s="1" t="s">
        <v>12210</v>
      </c>
      <c r="NZF1" s="1" t="s">
        <v>12211</v>
      </c>
      <c r="NZG1" s="1" t="s">
        <v>12212</v>
      </c>
      <c r="NZH1" s="1" t="s">
        <v>12213</v>
      </c>
      <c r="NZI1" s="1" t="s">
        <v>12214</v>
      </c>
      <c r="NZJ1" s="1" t="s">
        <v>12215</v>
      </c>
      <c r="NZK1" s="1" t="s">
        <v>12216</v>
      </c>
      <c r="NZL1" s="1" t="s">
        <v>12217</v>
      </c>
      <c r="NZM1" s="1" t="s">
        <v>12218</v>
      </c>
      <c r="NZN1" s="1" t="s">
        <v>12219</v>
      </c>
      <c r="NZO1" s="1" t="s">
        <v>12220</v>
      </c>
      <c r="NZP1" s="1" t="s">
        <v>12221</v>
      </c>
      <c r="NZQ1" s="1" t="s">
        <v>12222</v>
      </c>
      <c r="NZR1" s="1" t="s">
        <v>12223</v>
      </c>
      <c r="NZS1" s="1" t="s">
        <v>12224</v>
      </c>
      <c r="NZT1" s="1" t="s">
        <v>12225</v>
      </c>
      <c r="NZU1" s="1" t="s">
        <v>12226</v>
      </c>
      <c r="NZV1" s="1" t="s">
        <v>12227</v>
      </c>
      <c r="NZW1" s="1" t="s">
        <v>12228</v>
      </c>
      <c r="NZX1" s="1" t="s">
        <v>12229</v>
      </c>
      <c r="NZY1" s="1" t="s">
        <v>12230</v>
      </c>
      <c r="NZZ1" s="1" t="s">
        <v>12231</v>
      </c>
      <c r="OAA1" s="1" t="s">
        <v>12232</v>
      </c>
      <c r="OAB1" s="1" t="s">
        <v>12233</v>
      </c>
      <c r="OAC1" s="1" t="s">
        <v>12234</v>
      </c>
      <c r="OAD1" s="1" t="s">
        <v>12235</v>
      </c>
      <c r="OAE1" s="1" t="s">
        <v>12236</v>
      </c>
      <c r="OAF1" s="1" t="s">
        <v>12237</v>
      </c>
      <c r="OAG1" s="1" t="s">
        <v>12238</v>
      </c>
      <c r="OAH1" s="1" t="s">
        <v>12239</v>
      </c>
      <c r="OAI1" s="1" t="s">
        <v>12240</v>
      </c>
      <c r="OAJ1" s="1" t="s">
        <v>12241</v>
      </c>
      <c r="OAK1" s="1" t="s">
        <v>12242</v>
      </c>
      <c r="OAL1" s="1" t="s">
        <v>12243</v>
      </c>
      <c r="OAM1" s="1" t="s">
        <v>12244</v>
      </c>
      <c r="OAN1" s="1" t="s">
        <v>12245</v>
      </c>
      <c r="OAO1" s="1" t="s">
        <v>12246</v>
      </c>
      <c r="OAP1" s="1" t="s">
        <v>12247</v>
      </c>
      <c r="OAQ1" s="1" t="s">
        <v>12248</v>
      </c>
      <c r="OAR1" s="1" t="s">
        <v>12249</v>
      </c>
      <c r="OAS1" s="1" t="s">
        <v>12250</v>
      </c>
      <c r="OAT1" s="1" t="s">
        <v>12251</v>
      </c>
      <c r="OAU1" s="1" t="s">
        <v>12252</v>
      </c>
      <c r="OAV1" s="1" t="s">
        <v>12253</v>
      </c>
      <c r="OAW1" s="1" t="s">
        <v>12254</v>
      </c>
      <c r="OAX1" s="1" t="s">
        <v>12255</v>
      </c>
      <c r="OAY1" s="1" t="s">
        <v>12256</v>
      </c>
      <c r="OAZ1" s="1" t="s">
        <v>12257</v>
      </c>
      <c r="OBA1" s="1" t="s">
        <v>12258</v>
      </c>
      <c r="OBB1" s="1" t="s">
        <v>12259</v>
      </c>
      <c r="OBC1" s="1" t="s">
        <v>12260</v>
      </c>
      <c r="OBD1" s="1" t="s">
        <v>12261</v>
      </c>
      <c r="OBE1" s="1" t="s">
        <v>12262</v>
      </c>
      <c r="OBF1" s="1" t="s">
        <v>12263</v>
      </c>
      <c r="OBG1" s="1" t="s">
        <v>12264</v>
      </c>
      <c r="OBH1" s="1" t="s">
        <v>12265</v>
      </c>
      <c r="OBI1" s="1" t="s">
        <v>12266</v>
      </c>
      <c r="OBJ1" s="1" t="s">
        <v>12267</v>
      </c>
      <c r="OBK1" s="1" t="s">
        <v>12268</v>
      </c>
      <c r="OBL1" s="1" t="s">
        <v>12269</v>
      </c>
      <c r="OBM1" s="1" t="s">
        <v>12270</v>
      </c>
      <c r="OBN1" s="1" t="s">
        <v>12271</v>
      </c>
      <c r="OBO1" s="1" t="s">
        <v>12272</v>
      </c>
      <c r="OBP1" s="1" t="s">
        <v>12273</v>
      </c>
      <c r="OBQ1" s="1" t="s">
        <v>12274</v>
      </c>
      <c r="OBR1" s="1" t="s">
        <v>12275</v>
      </c>
      <c r="OBS1" s="1" t="s">
        <v>12276</v>
      </c>
      <c r="OBT1" s="1" t="s">
        <v>12277</v>
      </c>
      <c r="OBU1" s="1" t="s">
        <v>12278</v>
      </c>
      <c r="OBV1" s="1" t="s">
        <v>12279</v>
      </c>
      <c r="OBW1" s="1" t="s">
        <v>12280</v>
      </c>
      <c r="OBX1" s="1" t="s">
        <v>12281</v>
      </c>
      <c r="OBY1" s="1" t="s">
        <v>12282</v>
      </c>
      <c r="OBZ1" s="1" t="s">
        <v>12283</v>
      </c>
      <c r="OCA1" s="1" t="s">
        <v>12284</v>
      </c>
      <c r="OCB1" s="1" t="s">
        <v>12285</v>
      </c>
      <c r="OCC1" s="1" t="s">
        <v>12286</v>
      </c>
      <c r="OCD1" s="1" t="s">
        <v>12287</v>
      </c>
      <c r="OCE1" s="1" t="s">
        <v>12288</v>
      </c>
      <c r="OCF1" s="1" t="s">
        <v>12289</v>
      </c>
      <c r="OCG1" s="1" t="s">
        <v>12290</v>
      </c>
      <c r="OCH1" s="1" t="s">
        <v>12291</v>
      </c>
      <c r="OCI1" s="1" t="s">
        <v>12292</v>
      </c>
      <c r="OCJ1" s="1" t="s">
        <v>12293</v>
      </c>
      <c r="OCK1" s="1" t="s">
        <v>12294</v>
      </c>
      <c r="OCL1" s="1" t="s">
        <v>12295</v>
      </c>
      <c r="OCM1" s="1" t="s">
        <v>12296</v>
      </c>
      <c r="OCN1" s="1" t="s">
        <v>12297</v>
      </c>
      <c r="OCO1" s="1" t="s">
        <v>12298</v>
      </c>
      <c r="OCP1" s="1" t="s">
        <v>12299</v>
      </c>
      <c r="OCQ1" s="1" t="s">
        <v>12300</v>
      </c>
      <c r="OCR1" s="1" t="s">
        <v>12301</v>
      </c>
      <c r="OCS1" s="1" t="s">
        <v>12302</v>
      </c>
      <c r="OCT1" s="1" t="s">
        <v>12303</v>
      </c>
      <c r="OCU1" s="1" t="s">
        <v>12304</v>
      </c>
      <c r="OCV1" s="1" t="s">
        <v>12305</v>
      </c>
      <c r="OCW1" s="1" t="s">
        <v>12306</v>
      </c>
      <c r="OCX1" s="1" t="s">
        <v>12307</v>
      </c>
      <c r="OCY1" s="1" t="s">
        <v>12308</v>
      </c>
      <c r="OCZ1" s="1" t="s">
        <v>12309</v>
      </c>
      <c r="ODA1" s="1" t="s">
        <v>12310</v>
      </c>
      <c r="ODB1" s="1" t="s">
        <v>12311</v>
      </c>
      <c r="ODC1" s="1" t="s">
        <v>12312</v>
      </c>
      <c r="ODD1" s="1" t="s">
        <v>12313</v>
      </c>
      <c r="ODE1" s="1" t="s">
        <v>12314</v>
      </c>
      <c r="ODF1" s="1" t="s">
        <v>12315</v>
      </c>
      <c r="ODG1" s="1" t="s">
        <v>12316</v>
      </c>
      <c r="ODH1" s="1" t="s">
        <v>12317</v>
      </c>
      <c r="ODI1" s="1" t="s">
        <v>12318</v>
      </c>
      <c r="ODJ1" s="1" t="s">
        <v>12319</v>
      </c>
      <c r="ODK1" s="1" t="s">
        <v>12320</v>
      </c>
      <c r="ODL1" s="1" t="s">
        <v>12321</v>
      </c>
      <c r="ODM1" s="1" t="s">
        <v>12322</v>
      </c>
      <c r="ODN1" s="1" t="s">
        <v>12323</v>
      </c>
      <c r="ODO1" s="1" t="s">
        <v>12324</v>
      </c>
      <c r="ODP1" s="1" t="s">
        <v>12325</v>
      </c>
      <c r="ODQ1" s="1" t="s">
        <v>12326</v>
      </c>
      <c r="ODR1" s="1" t="s">
        <v>12327</v>
      </c>
      <c r="ODS1" s="1" t="s">
        <v>12328</v>
      </c>
      <c r="ODT1" s="1" t="s">
        <v>12329</v>
      </c>
      <c r="ODU1" s="1" t="s">
        <v>12330</v>
      </c>
      <c r="ODV1" s="1" t="s">
        <v>12331</v>
      </c>
      <c r="ODW1" s="1" t="s">
        <v>12332</v>
      </c>
      <c r="ODX1" s="1" t="s">
        <v>12333</v>
      </c>
      <c r="ODY1" s="1" t="s">
        <v>12334</v>
      </c>
      <c r="ODZ1" s="1" t="s">
        <v>12335</v>
      </c>
      <c r="OEA1" s="1" t="s">
        <v>12336</v>
      </c>
      <c r="OEB1" s="1" t="s">
        <v>12337</v>
      </c>
      <c r="OEC1" s="1" t="s">
        <v>12338</v>
      </c>
      <c r="OED1" s="1" t="s">
        <v>12339</v>
      </c>
      <c r="OEE1" s="1" t="s">
        <v>12340</v>
      </c>
      <c r="OEF1" s="1" t="s">
        <v>12341</v>
      </c>
      <c r="OEG1" s="1" t="s">
        <v>12342</v>
      </c>
      <c r="OEH1" s="1" t="s">
        <v>12343</v>
      </c>
      <c r="OEI1" s="1" t="s">
        <v>12344</v>
      </c>
      <c r="OEJ1" s="1" t="s">
        <v>12345</v>
      </c>
      <c r="OEK1" s="1" t="s">
        <v>12346</v>
      </c>
      <c r="OEL1" s="1" t="s">
        <v>12347</v>
      </c>
      <c r="OEM1" s="1" t="s">
        <v>12348</v>
      </c>
      <c r="OEN1" s="1" t="s">
        <v>12349</v>
      </c>
      <c r="OEO1" s="1" t="s">
        <v>12350</v>
      </c>
      <c r="OEP1" s="1" t="s">
        <v>12351</v>
      </c>
      <c r="OEQ1" s="1" t="s">
        <v>12352</v>
      </c>
      <c r="OER1" s="1" t="s">
        <v>12353</v>
      </c>
      <c r="OES1" s="1" t="s">
        <v>12354</v>
      </c>
      <c r="OET1" s="1" t="s">
        <v>12355</v>
      </c>
      <c r="OEU1" s="1" t="s">
        <v>12356</v>
      </c>
      <c r="OEV1" s="1" t="s">
        <v>12357</v>
      </c>
      <c r="OEW1" s="1" t="s">
        <v>12358</v>
      </c>
      <c r="OEX1" s="1" t="s">
        <v>12359</v>
      </c>
      <c r="OEY1" s="1" t="s">
        <v>12360</v>
      </c>
      <c r="OEZ1" s="1" t="s">
        <v>12361</v>
      </c>
      <c r="OFA1" s="1" t="s">
        <v>12362</v>
      </c>
      <c r="OFB1" s="1" t="s">
        <v>12363</v>
      </c>
      <c r="OFC1" s="1" t="s">
        <v>12364</v>
      </c>
      <c r="OFD1" s="1" t="s">
        <v>12365</v>
      </c>
      <c r="OFE1" s="1" t="s">
        <v>12366</v>
      </c>
      <c r="OFF1" s="1" t="s">
        <v>12367</v>
      </c>
      <c r="OFG1" s="1" t="s">
        <v>12368</v>
      </c>
      <c r="OFH1" s="1" t="s">
        <v>12369</v>
      </c>
      <c r="OFI1" s="1" t="s">
        <v>12370</v>
      </c>
      <c r="OFJ1" s="1" t="s">
        <v>12371</v>
      </c>
      <c r="OFK1" s="1" t="s">
        <v>12372</v>
      </c>
      <c r="OFL1" s="1" t="s">
        <v>12373</v>
      </c>
      <c r="OFM1" s="1" t="s">
        <v>12374</v>
      </c>
      <c r="OFN1" s="1" t="s">
        <v>12375</v>
      </c>
      <c r="OFO1" s="1" t="s">
        <v>12376</v>
      </c>
      <c r="OFP1" s="1" t="s">
        <v>12377</v>
      </c>
      <c r="OFQ1" s="1" t="s">
        <v>12378</v>
      </c>
      <c r="OFR1" s="1" t="s">
        <v>12379</v>
      </c>
      <c r="OFS1" s="1" t="s">
        <v>12380</v>
      </c>
      <c r="OFT1" s="1" t="s">
        <v>12381</v>
      </c>
      <c r="OFU1" s="1" t="s">
        <v>12382</v>
      </c>
      <c r="OFV1" s="1" t="s">
        <v>12383</v>
      </c>
      <c r="OFW1" s="1" t="s">
        <v>12384</v>
      </c>
      <c r="OFX1" s="1" t="s">
        <v>12385</v>
      </c>
      <c r="OFY1" s="1" t="s">
        <v>12386</v>
      </c>
      <c r="OFZ1" s="1" t="s">
        <v>12387</v>
      </c>
      <c r="OGA1" s="1" t="s">
        <v>12388</v>
      </c>
      <c r="OGB1" s="1" t="s">
        <v>12389</v>
      </c>
      <c r="OGC1" s="1" t="s">
        <v>12390</v>
      </c>
      <c r="OGD1" s="1" t="s">
        <v>12391</v>
      </c>
      <c r="OGE1" s="1" t="s">
        <v>12392</v>
      </c>
      <c r="OGF1" s="1" t="s">
        <v>12393</v>
      </c>
      <c r="OGG1" s="1" t="s">
        <v>12394</v>
      </c>
      <c r="OGH1" s="1" t="s">
        <v>12395</v>
      </c>
      <c r="OGI1" s="1" t="s">
        <v>12396</v>
      </c>
      <c r="OGJ1" s="1" t="s">
        <v>12397</v>
      </c>
      <c r="OGK1" s="1" t="s">
        <v>12398</v>
      </c>
      <c r="OGL1" s="1" t="s">
        <v>12399</v>
      </c>
      <c r="OGM1" s="1" t="s">
        <v>12400</v>
      </c>
      <c r="OGN1" s="1" t="s">
        <v>12401</v>
      </c>
      <c r="OGO1" s="1" t="s">
        <v>12402</v>
      </c>
      <c r="OGP1" s="1" t="s">
        <v>12403</v>
      </c>
      <c r="OGQ1" s="1" t="s">
        <v>12404</v>
      </c>
      <c r="OGR1" s="1" t="s">
        <v>12405</v>
      </c>
      <c r="OGS1" s="1" t="s">
        <v>12406</v>
      </c>
      <c r="OGT1" s="1" t="s">
        <v>12407</v>
      </c>
      <c r="OGU1" s="1" t="s">
        <v>12408</v>
      </c>
      <c r="OGV1" s="1" t="s">
        <v>12409</v>
      </c>
      <c r="OGW1" s="1" t="s">
        <v>12410</v>
      </c>
      <c r="OGX1" s="1" t="s">
        <v>12411</v>
      </c>
      <c r="OGY1" s="1" t="s">
        <v>12412</v>
      </c>
      <c r="OGZ1" s="1" t="s">
        <v>12413</v>
      </c>
      <c r="OHA1" s="1" t="s">
        <v>12414</v>
      </c>
      <c r="OHB1" s="1" t="s">
        <v>12415</v>
      </c>
      <c r="OHC1" s="1" t="s">
        <v>12416</v>
      </c>
      <c r="OHD1" s="1" t="s">
        <v>12417</v>
      </c>
      <c r="OHE1" s="1" t="s">
        <v>12418</v>
      </c>
      <c r="OHF1" s="1" t="s">
        <v>12419</v>
      </c>
      <c r="OHG1" s="1" t="s">
        <v>12420</v>
      </c>
      <c r="OHH1" s="1" t="s">
        <v>12421</v>
      </c>
      <c r="OHI1" s="1" t="s">
        <v>12422</v>
      </c>
      <c r="OHJ1" s="1" t="s">
        <v>12423</v>
      </c>
      <c r="OHK1" s="1" t="s">
        <v>12424</v>
      </c>
      <c r="OHL1" s="1" t="s">
        <v>12425</v>
      </c>
      <c r="OHM1" s="1" t="s">
        <v>12426</v>
      </c>
      <c r="OHN1" s="1" t="s">
        <v>12427</v>
      </c>
      <c r="OHO1" s="1" t="s">
        <v>12428</v>
      </c>
      <c r="OHP1" s="1" t="s">
        <v>12429</v>
      </c>
      <c r="OHQ1" s="1" t="s">
        <v>12430</v>
      </c>
      <c r="OHR1" s="1" t="s">
        <v>12431</v>
      </c>
      <c r="OHS1" s="1" t="s">
        <v>12432</v>
      </c>
      <c r="OHT1" s="1" t="s">
        <v>12433</v>
      </c>
      <c r="OHU1" s="1" t="s">
        <v>12434</v>
      </c>
      <c r="OHV1" s="1" t="s">
        <v>12435</v>
      </c>
      <c r="OHW1" s="1" t="s">
        <v>12436</v>
      </c>
      <c r="OHX1" s="1" t="s">
        <v>12437</v>
      </c>
      <c r="OHY1" s="1" t="s">
        <v>12438</v>
      </c>
      <c r="OHZ1" s="1" t="s">
        <v>12439</v>
      </c>
      <c r="OIA1" s="1" t="s">
        <v>12440</v>
      </c>
      <c r="OIB1" s="1" t="s">
        <v>12441</v>
      </c>
      <c r="OIC1" s="1" t="s">
        <v>12442</v>
      </c>
      <c r="OID1" s="1" t="s">
        <v>12443</v>
      </c>
      <c r="OIE1" s="1" t="s">
        <v>12444</v>
      </c>
      <c r="OIF1" s="1" t="s">
        <v>12445</v>
      </c>
      <c r="OIG1" s="1" t="s">
        <v>12446</v>
      </c>
      <c r="OIH1" s="1" t="s">
        <v>12447</v>
      </c>
      <c r="OII1" s="1" t="s">
        <v>12448</v>
      </c>
      <c r="OIJ1" s="1" t="s">
        <v>12449</v>
      </c>
      <c r="OIK1" s="1" t="s">
        <v>12450</v>
      </c>
      <c r="OIL1" s="1" t="s">
        <v>12451</v>
      </c>
      <c r="OIM1" s="1" t="s">
        <v>12452</v>
      </c>
      <c r="OIN1" s="1" t="s">
        <v>12453</v>
      </c>
      <c r="OIO1" s="1" t="s">
        <v>12454</v>
      </c>
      <c r="OIP1" s="1" t="s">
        <v>12455</v>
      </c>
      <c r="OIQ1" s="1" t="s">
        <v>12456</v>
      </c>
      <c r="OIR1" s="1" t="s">
        <v>12457</v>
      </c>
      <c r="OIS1" s="1" t="s">
        <v>12458</v>
      </c>
      <c r="OIT1" s="1" t="s">
        <v>12459</v>
      </c>
      <c r="OIU1" s="1" t="s">
        <v>12460</v>
      </c>
      <c r="OIV1" s="1" t="s">
        <v>12461</v>
      </c>
      <c r="OIW1" s="1" t="s">
        <v>12462</v>
      </c>
      <c r="OIX1" s="1" t="s">
        <v>12463</v>
      </c>
      <c r="OIY1" s="1" t="s">
        <v>12464</v>
      </c>
      <c r="OIZ1" s="1" t="s">
        <v>12465</v>
      </c>
      <c r="OJA1" s="1" t="s">
        <v>12466</v>
      </c>
      <c r="OJB1" s="1" t="s">
        <v>12467</v>
      </c>
      <c r="OJC1" s="1" t="s">
        <v>12468</v>
      </c>
      <c r="OJD1" s="1" t="s">
        <v>12469</v>
      </c>
      <c r="OJE1" s="1" t="s">
        <v>12470</v>
      </c>
      <c r="OJF1" s="1" t="s">
        <v>12471</v>
      </c>
      <c r="OJG1" s="1" t="s">
        <v>12472</v>
      </c>
      <c r="OJH1" s="1" t="s">
        <v>12473</v>
      </c>
      <c r="OJI1" s="1" t="s">
        <v>12474</v>
      </c>
      <c r="OJJ1" s="1" t="s">
        <v>12475</v>
      </c>
      <c r="OJK1" s="1" t="s">
        <v>12476</v>
      </c>
      <c r="OJL1" s="1" t="s">
        <v>12477</v>
      </c>
      <c r="OJM1" s="1" t="s">
        <v>12478</v>
      </c>
      <c r="OJN1" s="1" t="s">
        <v>12479</v>
      </c>
      <c r="OJO1" s="1" t="s">
        <v>12480</v>
      </c>
      <c r="OJP1" s="1" t="s">
        <v>12481</v>
      </c>
      <c r="OJQ1" s="1" t="s">
        <v>12482</v>
      </c>
      <c r="OJR1" s="1" t="s">
        <v>12483</v>
      </c>
      <c r="OJS1" s="1" t="s">
        <v>12484</v>
      </c>
      <c r="OJT1" s="1" t="s">
        <v>12485</v>
      </c>
      <c r="OJU1" s="1" t="s">
        <v>12486</v>
      </c>
      <c r="OJV1" s="1" t="s">
        <v>12487</v>
      </c>
      <c r="OJW1" s="1" t="s">
        <v>12488</v>
      </c>
      <c r="OJX1" s="1" t="s">
        <v>12489</v>
      </c>
      <c r="OJY1" s="1" t="s">
        <v>12490</v>
      </c>
      <c r="OJZ1" s="1" t="s">
        <v>12491</v>
      </c>
      <c r="OKA1" s="1" t="s">
        <v>12492</v>
      </c>
      <c r="OKB1" s="1" t="s">
        <v>12493</v>
      </c>
      <c r="OKC1" s="1" t="s">
        <v>12494</v>
      </c>
      <c r="OKD1" s="1" t="s">
        <v>12495</v>
      </c>
      <c r="OKE1" s="1" t="s">
        <v>12496</v>
      </c>
      <c r="OKF1" s="1" t="s">
        <v>12497</v>
      </c>
      <c r="OKG1" s="1" t="s">
        <v>12498</v>
      </c>
      <c r="OKH1" s="1" t="s">
        <v>12499</v>
      </c>
      <c r="OKI1" s="1" t="s">
        <v>12500</v>
      </c>
      <c r="OKJ1" s="1" t="s">
        <v>12501</v>
      </c>
      <c r="OKK1" s="1" t="s">
        <v>12502</v>
      </c>
      <c r="OKL1" s="1" t="s">
        <v>12503</v>
      </c>
      <c r="OKM1" s="1" t="s">
        <v>12504</v>
      </c>
      <c r="OKN1" s="1" t="s">
        <v>12505</v>
      </c>
      <c r="OKO1" s="1" t="s">
        <v>12506</v>
      </c>
      <c r="OKP1" s="1" t="s">
        <v>12507</v>
      </c>
      <c r="OKQ1" s="1" t="s">
        <v>12508</v>
      </c>
      <c r="OKR1" s="1" t="s">
        <v>12509</v>
      </c>
      <c r="OKS1" s="1" t="s">
        <v>12510</v>
      </c>
      <c r="OKT1" s="1" t="s">
        <v>12511</v>
      </c>
      <c r="OKU1" s="1" t="s">
        <v>12512</v>
      </c>
      <c r="OKV1" s="1" t="s">
        <v>12513</v>
      </c>
      <c r="OKW1" s="1" t="s">
        <v>12514</v>
      </c>
      <c r="OKX1" s="1" t="s">
        <v>12515</v>
      </c>
      <c r="OKY1" s="1" t="s">
        <v>12516</v>
      </c>
      <c r="OKZ1" s="1" t="s">
        <v>12517</v>
      </c>
      <c r="OLA1" s="1" t="s">
        <v>12518</v>
      </c>
      <c r="OLB1" s="1" t="s">
        <v>12519</v>
      </c>
      <c r="OLC1" s="1" t="s">
        <v>12520</v>
      </c>
      <c r="OLD1" s="1" t="s">
        <v>12521</v>
      </c>
      <c r="OLE1" s="1" t="s">
        <v>12522</v>
      </c>
      <c r="OLF1" s="1" t="s">
        <v>12523</v>
      </c>
      <c r="OLG1" s="1" t="s">
        <v>12524</v>
      </c>
      <c r="OLH1" s="1" t="s">
        <v>12525</v>
      </c>
      <c r="OLI1" s="1" t="s">
        <v>12526</v>
      </c>
      <c r="OLJ1" s="1" t="s">
        <v>12527</v>
      </c>
      <c r="OLK1" s="1" t="s">
        <v>12528</v>
      </c>
      <c r="OLL1" s="1" t="s">
        <v>12529</v>
      </c>
      <c r="OLM1" s="1" t="s">
        <v>12530</v>
      </c>
      <c r="OLN1" s="1" t="s">
        <v>12531</v>
      </c>
      <c r="OLO1" s="1" t="s">
        <v>12532</v>
      </c>
      <c r="OLP1" s="1" t="s">
        <v>12533</v>
      </c>
      <c r="OLQ1" s="1" t="s">
        <v>12534</v>
      </c>
      <c r="OLR1" s="1" t="s">
        <v>12535</v>
      </c>
      <c r="OLS1" s="1" t="s">
        <v>12536</v>
      </c>
      <c r="OLT1" s="1" t="s">
        <v>12537</v>
      </c>
      <c r="OLU1" s="1" t="s">
        <v>12538</v>
      </c>
      <c r="OLV1" s="1" t="s">
        <v>12539</v>
      </c>
      <c r="OLW1" s="1" t="s">
        <v>12540</v>
      </c>
      <c r="OLX1" s="1" t="s">
        <v>12541</v>
      </c>
      <c r="OLY1" s="1" t="s">
        <v>12542</v>
      </c>
      <c r="OLZ1" s="1" t="s">
        <v>12543</v>
      </c>
      <c r="OMA1" s="1" t="s">
        <v>12544</v>
      </c>
      <c r="OMB1" s="1" t="s">
        <v>12545</v>
      </c>
      <c r="OMC1" s="1" t="s">
        <v>12546</v>
      </c>
      <c r="OMD1" s="1" t="s">
        <v>12547</v>
      </c>
      <c r="OME1" s="1" t="s">
        <v>12548</v>
      </c>
      <c r="OMF1" s="1" t="s">
        <v>12549</v>
      </c>
      <c r="OMG1" s="1" t="s">
        <v>12550</v>
      </c>
      <c r="OMH1" s="1" t="s">
        <v>12551</v>
      </c>
      <c r="OMI1" s="1" t="s">
        <v>12552</v>
      </c>
      <c r="OMJ1" s="1" t="s">
        <v>12553</v>
      </c>
      <c r="OMK1" s="1" t="s">
        <v>12554</v>
      </c>
      <c r="OML1" s="1" t="s">
        <v>12555</v>
      </c>
      <c r="OMM1" s="1" t="s">
        <v>12556</v>
      </c>
      <c r="OMN1" s="1" t="s">
        <v>12557</v>
      </c>
      <c r="OMO1" s="1" t="s">
        <v>12558</v>
      </c>
      <c r="OMP1" s="1" t="s">
        <v>12559</v>
      </c>
      <c r="OMQ1" s="1" t="s">
        <v>12560</v>
      </c>
      <c r="OMR1" s="1" t="s">
        <v>12561</v>
      </c>
      <c r="OMS1" s="1" t="s">
        <v>12562</v>
      </c>
      <c r="OMT1" s="1" t="s">
        <v>12563</v>
      </c>
      <c r="OMU1" s="1" t="s">
        <v>12564</v>
      </c>
      <c r="OMV1" s="1" t="s">
        <v>12565</v>
      </c>
      <c r="OMW1" s="1" t="s">
        <v>12566</v>
      </c>
      <c r="OMX1" s="1" t="s">
        <v>12567</v>
      </c>
      <c r="OMY1" s="1" t="s">
        <v>12568</v>
      </c>
      <c r="OMZ1" s="1" t="s">
        <v>12569</v>
      </c>
      <c r="ONA1" s="1" t="s">
        <v>12570</v>
      </c>
      <c r="ONB1" s="1" t="s">
        <v>12571</v>
      </c>
      <c r="ONC1" s="1" t="s">
        <v>12572</v>
      </c>
      <c r="OND1" s="1" t="s">
        <v>12573</v>
      </c>
      <c r="ONE1" s="1" t="s">
        <v>12574</v>
      </c>
      <c r="ONF1" s="1" t="s">
        <v>12575</v>
      </c>
      <c r="ONG1" s="1" t="s">
        <v>12576</v>
      </c>
      <c r="ONH1" s="1" t="s">
        <v>12577</v>
      </c>
      <c r="ONI1" s="1" t="s">
        <v>12578</v>
      </c>
      <c r="ONJ1" s="1" t="s">
        <v>12579</v>
      </c>
      <c r="ONK1" s="1" t="s">
        <v>12580</v>
      </c>
      <c r="ONL1" s="1" t="s">
        <v>12581</v>
      </c>
      <c r="ONM1" s="1" t="s">
        <v>12582</v>
      </c>
      <c r="ONN1" s="1" t="s">
        <v>12583</v>
      </c>
      <c r="ONO1" s="1" t="s">
        <v>12584</v>
      </c>
      <c r="ONP1" s="1" t="s">
        <v>12585</v>
      </c>
      <c r="ONQ1" s="1" t="s">
        <v>12586</v>
      </c>
      <c r="ONR1" s="1" t="s">
        <v>12587</v>
      </c>
      <c r="ONS1" s="1" t="s">
        <v>12588</v>
      </c>
      <c r="ONT1" s="1" t="s">
        <v>12589</v>
      </c>
      <c r="ONU1" s="1" t="s">
        <v>12590</v>
      </c>
      <c r="ONV1" s="1" t="s">
        <v>12591</v>
      </c>
      <c r="ONW1" s="1" t="s">
        <v>12592</v>
      </c>
      <c r="ONX1" s="1" t="s">
        <v>12593</v>
      </c>
      <c r="ONY1" s="1" t="s">
        <v>12594</v>
      </c>
      <c r="ONZ1" s="1" t="s">
        <v>12595</v>
      </c>
      <c r="OOA1" s="1" t="s">
        <v>12596</v>
      </c>
      <c r="OOB1" s="1" t="s">
        <v>12597</v>
      </c>
      <c r="OOC1" s="1" t="s">
        <v>12598</v>
      </c>
      <c r="OOD1" s="1" t="s">
        <v>12599</v>
      </c>
      <c r="OOE1" s="1" t="s">
        <v>12600</v>
      </c>
      <c r="OOF1" s="1" t="s">
        <v>12601</v>
      </c>
      <c r="OOG1" s="1" t="s">
        <v>12602</v>
      </c>
      <c r="OOH1" s="1" t="s">
        <v>12603</v>
      </c>
      <c r="OOI1" s="1" t="s">
        <v>12604</v>
      </c>
      <c r="OOJ1" s="1" t="s">
        <v>12605</v>
      </c>
      <c r="OOK1" s="1" t="s">
        <v>12606</v>
      </c>
      <c r="OOL1" s="1" t="s">
        <v>12607</v>
      </c>
      <c r="OOM1" s="1" t="s">
        <v>12608</v>
      </c>
      <c r="OON1" s="1" t="s">
        <v>12609</v>
      </c>
      <c r="OOO1" s="1" t="s">
        <v>12610</v>
      </c>
      <c r="OOP1" s="1" t="s">
        <v>12611</v>
      </c>
      <c r="OOQ1" s="1" t="s">
        <v>12612</v>
      </c>
      <c r="OOR1" s="1" t="s">
        <v>12613</v>
      </c>
      <c r="OOS1" s="1" t="s">
        <v>12614</v>
      </c>
      <c r="OOT1" s="1" t="s">
        <v>12615</v>
      </c>
      <c r="OOU1" s="1" t="s">
        <v>12616</v>
      </c>
      <c r="OOV1" s="1" t="s">
        <v>12617</v>
      </c>
      <c r="OOW1" s="1" t="s">
        <v>12618</v>
      </c>
      <c r="OOX1" s="1" t="s">
        <v>12619</v>
      </c>
      <c r="OOY1" s="1" t="s">
        <v>12620</v>
      </c>
      <c r="OOZ1" s="1" t="s">
        <v>12621</v>
      </c>
      <c r="OPA1" s="1" t="s">
        <v>12622</v>
      </c>
      <c r="OPB1" s="1" t="s">
        <v>12623</v>
      </c>
      <c r="OPC1" s="1" t="s">
        <v>12624</v>
      </c>
      <c r="OPD1" s="1" t="s">
        <v>12625</v>
      </c>
      <c r="OPE1" s="1" t="s">
        <v>12626</v>
      </c>
      <c r="OPF1" s="1" t="s">
        <v>12627</v>
      </c>
      <c r="OPG1" s="1" t="s">
        <v>12628</v>
      </c>
      <c r="OPH1" s="1" t="s">
        <v>12629</v>
      </c>
      <c r="OPI1" s="1" t="s">
        <v>12630</v>
      </c>
      <c r="OPJ1" s="1" t="s">
        <v>12631</v>
      </c>
      <c r="OPK1" s="1" t="s">
        <v>12632</v>
      </c>
      <c r="OPL1" s="1" t="s">
        <v>12633</v>
      </c>
      <c r="OPM1" s="1" t="s">
        <v>12634</v>
      </c>
      <c r="OPN1" s="1" t="s">
        <v>12635</v>
      </c>
      <c r="OPO1" s="1" t="s">
        <v>12636</v>
      </c>
      <c r="OPP1" s="1" t="s">
        <v>12637</v>
      </c>
      <c r="OPQ1" s="1" t="s">
        <v>12638</v>
      </c>
      <c r="OPR1" s="1" t="s">
        <v>12639</v>
      </c>
      <c r="OPS1" s="1" t="s">
        <v>12640</v>
      </c>
      <c r="OPT1" s="1" t="s">
        <v>12641</v>
      </c>
      <c r="OPU1" s="1" t="s">
        <v>12642</v>
      </c>
      <c r="OPV1" s="1" t="s">
        <v>12643</v>
      </c>
      <c r="OPW1" s="1" t="s">
        <v>12644</v>
      </c>
      <c r="OPX1" s="1" t="s">
        <v>12645</v>
      </c>
      <c r="OPY1" s="1" t="s">
        <v>12646</v>
      </c>
      <c r="OPZ1" s="1" t="s">
        <v>12647</v>
      </c>
      <c r="OQA1" s="1" t="s">
        <v>12648</v>
      </c>
      <c r="OQB1" s="1" t="s">
        <v>12649</v>
      </c>
      <c r="OQC1" s="1" t="s">
        <v>12650</v>
      </c>
      <c r="OQD1" s="1" t="s">
        <v>12651</v>
      </c>
      <c r="OQE1" s="1" t="s">
        <v>12652</v>
      </c>
      <c r="OQF1" s="1" t="s">
        <v>12653</v>
      </c>
      <c r="OQG1" s="1" t="s">
        <v>12654</v>
      </c>
      <c r="OQH1" s="1" t="s">
        <v>12655</v>
      </c>
      <c r="OQI1" s="1" t="s">
        <v>12656</v>
      </c>
      <c r="OQJ1" s="1" t="s">
        <v>12657</v>
      </c>
      <c r="OQK1" s="1" t="s">
        <v>12658</v>
      </c>
      <c r="OQL1" s="1" t="s">
        <v>12659</v>
      </c>
      <c r="OQM1" s="1" t="s">
        <v>12660</v>
      </c>
      <c r="OQN1" s="1" t="s">
        <v>12661</v>
      </c>
      <c r="OQO1" s="1" t="s">
        <v>12662</v>
      </c>
      <c r="OQP1" s="1" t="s">
        <v>12663</v>
      </c>
      <c r="OQQ1" s="1" t="s">
        <v>12664</v>
      </c>
      <c r="OQR1" s="1" t="s">
        <v>12665</v>
      </c>
      <c r="OQS1" s="1" t="s">
        <v>12666</v>
      </c>
      <c r="OQT1" s="1" t="s">
        <v>12667</v>
      </c>
      <c r="OQU1" s="1" t="s">
        <v>12668</v>
      </c>
      <c r="OQV1" s="1" t="s">
        <v>12669</v>
      </c>
      <c r="OQW1" s="1" t="s">
        <v>12670</v>
      </c>
      <c r="OQX1" s="1" t="s">
        <v>12671</v>
      </c>
      <c r="OQY1" s="1" t="s">
        <v>12672</v>
      </c>
      <c r="OQZ1" s="1" t="s">
        <v>12673</v>
      </c>
      <c r="ORA1" s="1" t="s">
        <v>12674</v>
      </c>
      <c r="ORB1" s="1" t="s">
        <v>12675</v>
      </c>
      <c r="ORC1" s="1" t="s">
        <v>12676</v>
      </c>
      <c r="ORD1" s="1" t="s">
        <v>12677</v>
      </c>
      <c r="ORE1" s="1" t="s">
        <v>12678</v>
      </c>
      <c r="ORF1" s="1" t="s">
        <v>12679</v>
      </c>
      <c r="ORG1" s="1" t="s">
        <v>12680</v>
      </c>
      <c r="ORH1" s="1" t="s">
        <v>12681</v>
      </c>
      <c r="ORI1" s="1" t="s">
        <v>12682</v>
      </c>
      <c r="ORJ1" s="1" t="s">
        <v>12683</v>
      </c>
      <c r="ORK1" s="1" t="s">
        <v>12684</v>
      </c>
      <c r="ORL1" s="1" t="s">
        <v>12685</v>
      </c>
      <c r="ORM1" s="1" t="s">
        <v>12686</v>
      </c>
      <c r="ORN1" s="1" t="s">
        <v>12687</v>
      </c>
      <c r="ORO1" s="1" t="s">
        <v>12688</v>
      </c>
      <c r="ORP1" s="1" t="s">
        <v>12689</v>
      </c>
      <c r="ORQ1" s="1" t="s">
        <v>12690</v>
      </c>
      <c r="ORR1" s="1" t="s">
        <v>12691</v>
      </c>
      <c r="ORS1" s="1" t="s">
        <v>12692</v>
      </c>
      <c r="ORT1" s="1" t="s">
        <v>12693</v>
      </c>
      <c r="ORU1" s="1" t="s">
        <v>12694</v>
      </c>
      <c r="ORV1" s="1" t="s">
        <v>12695</v>
      </c>
      <c r="ORW1" s="1" t="s">
        <v>12696</v>
      </c>
      <c r="ORX1" s="1" t="s">
        <v>12697</v>
      </c>
      <c r="ORY1" s="1" t="s">
        <v>12698</v>
      </c>
      <c r="ORZ1" s="1" t="s">
        <v>12699</v>
      </c>
      <c r="OSA1" s="1" t="s">
        <v>12700</v>
      </c>
      <c r="OSB1" s="1" t="s">
        <v>12701</v>
      </c>
      <c r="OSC1" s="1" t="s">
        <v>12702</v>
      </c>
      <c r="OSD1" s="1" t="s">
        <v>12703</v>
      </c>
      <c r="OSE1" s="1" t="s">
        <v>12704</v>
      </c>
      <c r="OSF1" s="1" t="s">
        <v>12705</v>
      </c>
      <c r="OSG1" s="1" t="s">
        <v>12706</v>
      </c>
      <c r="OSH1" s="1" t="s">
        <v>12707</v>
      </c>
      <c r="OSI1" s="1" t="s">
        <v>12708</v>
      </c>
      <c r="OSJ1" s="1" t="s">
        <v>12709</v>
      </c>
      <c r="OSK1" s="1" t="s">
        <v>12710</v>
      </c>
      <c r="OSL1" s="1" t="s">
        <v>12711</v>
      </c>
      <c r="OSM1" s="1" t="s">
        <v>12712</v>
      </c>
      <c r="OSN1" s="1" t="s">
        <v>12713</v>
      </c>
      <c r="OSO1" s="1" t="s">
        <v>12714</v>
      </c>
      <c r="OSP1" s="1" t="s">
        <v>12715</v>
      </c>
      <c r="OSQ1" s="1" t="s">
        <v>12716</v>
      </c>
      <c r="OSR1" s="1" t="s">
        <v>12717</v>
      </c>
      <c r="OSS1" s="1" t="s">
        <v>12718</v>
      </c>
      <c r="OST1" s="1" t="s">
        <v>12719</v>
      </c>
      <c r="OSU1" s="1" t="s">
        <v>12720</v>
      </c>
      <c r="OSV1" s="1" t="s">
        <v>12721</v>
      </c>
      <c r="OSW1" s="1" t="s">
        <v>12722</v>
      </c>
      <c r="OSX1" s="1" t="s">
        <v>12723</v>
      </c>
      <c r="OSY1" s="1" t="s">
        <v>12724</v>
      </c>
      <c r="OSZ1" s="1" t="s">
        <v>12725</v>
      </c>
      <c r="OTA1" s="1" t="s">
        <v>12726</v>
      </c>
      <c r="OTB1" s="1" t="s">
        <v>12727</v>
      </c>
      <c r="OTC1" s="1" t="s">
        <v>12728</v>
      </c>
      <c r="OTD1" s="1" t="s">
        <v>12729</v>
      </c>
      <c r="OTE1" s="1" t="s">
        <v>12730</v>
      </c>
      <c r="OTF1" s="1" t="s">
        <v>12731</v>
      </c>
      <c r="OTG1" s="1" t="s">
        <v>12732</v>
      </c>
      <c r="OTH1" s="1" t="s">
        <v>12733</v>
      </c>
      <c r="OTI1" s="1" t="s">
        <v>12734</v>
      </c>
      <c r="OTJ1" s="1" t="s">
        <v>12735</v>
      </c>
      <c r="OTK1" s="1" t="s">
        <v>12736</v>
      </c>
      <c r="OTL1" s="1" t="s">
        <v>12737</v>
      </c>
      <c r="OTM1" s="1" t="s">
        <v>12738</v>
      </c>
      <c r="OTN1" s="1" t="s">
        <v>12739</v>
      </c>
      <c r="OTO1" s="1" t="s">
        <v>12740</v>
      </c>
      <c r="OTP1" s="1" t="s">
        <v>12741</v>
      </c>
      <c r="OTQ1" s="1" t="s">
        <v>12742</v>
      </c>
      <c r="OTR1" s="1" t="s">
        <v>12743</v>
      </c>
      <c r="OTS1" s="1" t="s">
        <v>12744</v>
      </c>
      <c r="OTT1" s="1" t="s">
        <v>12745</v>
      </c>
      <c r="OTU1" s="1" t="s">
        <v>12746</v>
      </c>
      <c r="OTV1" s="1" t="s">
        <v>12747</v>
      </c>
      <c r="OTW1" s="1" t="s">
        <v>12748</v>
      </c>
      <c r="OTX1" s="1" t="s">
        <v>12749</v>
      </c>
      <c r="OTY1" s="1" t="s">
        <v>12750</v>
      </c>
      <c r="OTZ1" s="1" t="s">
        <v>12751</v>
      </c>
      <c r="OUA1" s="1" t="s">
        <v>12752</v>
      </c>
      <c r="OUB1" s="1" t="s">
        <v>12753</v>
      </c>
      <c r="OUC1" s="1" t="s">
        <v>12754</v>
      </c>
      <c r="OUD1" s="1" t="s">
        <v>12755</v>
      </c>
      <c r="OUE1" s="1" t="s">
        <v>12756</v>
      </c>
      <c r="OUF1" s="1" t="s">
        <v>12757</v>
      </c>
      <c r="OUG1" s="1" t="s">
        <v>12758</v>
      </c>
      <c r="OUH1" s="1" t="s">
        <v>12759</v>
      </c>
      <c r="OUI1" s="1" t="s">
        <v>12760</v>
      </c>
      <c r="OUJ1" s="1" t="s">
        <v>12761</v>
      </c>
      <c r="OUK1" s="1" t="s">
        <v>12762</v>
      </c>
      <c r="OUL1" s="1" t="s">
        <v>12763</v>
      </c>
      <c r="OUM1" s="1" t="s">
        <v>12764</v>
      </c>
      <c r="OUN1" s="1" t="s">
        <v>12765</v>
      </c>
      <c r="OUO1" s="1" t="s">
        <v>12766</v>
      </c>
      <c r="OUP1" s="1" t="s">
        <v>12767</v>
      </c>
      <c r="OUQ1" s="1" t="s">
        <v>12768</v>
      </c>
      <c r="OUR1" s="1" t="s">
        <v>12769</v>
      </c>
      <c r="OUS1" s="1" t="s">
        <v>12770</v>
      </c>
      <c r="OUT1" s="1" t="s">
        <v>12771</v>
      </c>
      <c r="OUU1" s="1" t="s">
        <v>12772</v>
      </c>
      <c r="OUV1" s="1" t="s">
        <v>12773</v>
      </c>
      <c r="OUW1" s="1" t="s">
        <v>12774</v>
      </c>
      <c r="OUX1" s="1" t="s">
        <v>12775</v>
      </c>
      <c r="OUY1" s="1" t="s">
        <v>12776</v>
      </c>
      <c r="OUZ1" s="1" t="s">
        <v>12777</v>
      </c>
      <c r="OVA1" s="1" t="s">
        <v>12778</v>
      </c>
      <c r="OVB1" s="1" t="s">
        <v>12779</v>
      </c>
      <c r="OVC1" s="1" t="s">
        <v>12780</v>
      </c>
      <c r="OVD1" s="1" t="s">
        <v>12781</v>
      </c>
      <c r="OVE1" s="1" t="s">
        <v>12782</v>
      </c>
      <c r="OVF1" s="1" t="s">
        <v>12783</v>
      </c>
      <c r="OVG1" s="1" t="s">
        <v>12784</v>
      </c>
      <c r="OVH1" s="1" t="s">
        <v>12785</v>
      </c>
      <c r="OVI1" s="1" t="s">
        <v>12786</v>
      </c>
      <c r="OVJ1" s="1" t="s">
        <v>12787</v>
      </c>
      <c r="OVK1" s="1" t="s">
        <v>12788</v>
      </c>
      <c r="OVL1" s="1" t="s">
        <v>12789</v>
      </c>
      <c r="OVM1" s="1" t="s">
        <v>12790</v>
      </c>
      <c r="OVN1" s="1" t="s">
        <v>12791</v>
      </c>
      <c r="OVO1" s="1" t="s">
        <v>12792</v>
      </c>
      <c r="OVP1" s="1" t="s">
        <v>12793</v>
      </c>
      <c r="OVQ1" s="1" t="s">
        <v>12794</v>
      </c>
      <c r="OVR1" s="1" t="s">
        <v>12795</v>
      </c>
      <c r="OVS1" s="1" t="s">
        <v>12796</v>
      </c>
      <c r="OVT1" s="1" t="s">
        <v>12797</v>
      </c>
      <c r="OVU1" s="1" t="s">
        <v>12798</v>
      </c>
      <c r="OVV1" s="1" t="s">
        <v>12799</v>
      </c>
      <c r="OVW1" s="1" t="s">
        <v>12800</v>
      </c>
      <c r="OVX1" s="1" t="s">
        <v>12801</v>
      </c>
      <c r="OVY1" s="1" t="s">
        <v>12802</v>
      </c>
      <c r="OVZ1" s="1" t="s">
        <v>12803</v>
      </c>
      <c r="OWA1" s="1" t="s">
        <v>12804</v>
      </c>
      <c r="OWB1" s="1" t="s">
        <v>12805</v>
      </c>
      <c r="OWC1" s="1" t="s">
        <v>12806</v>
      </c>
      <c r="OWD1" s="1" t="s">
        <v>12807</v>
      </c>
      <c r="OWE1" s="1" t="s">
        <v>12808</v>
      </c>
      <c r="OWF1" s="1" t="s">
        <v>12809</v>
      </c>
      <c r="OWG1" s="1" t="s">
        <v>12810</v>
      </c>
      <c r="OWH1" s="1" t="s">
        <v>12811</v>
      </c>
      <c r="OWI1" s="1" t="s">
        <v>12812</v>
      </c>
      <c r="OWJ1" s="1" t="s">
        <v>12813</v>
      </c>
      <c r="OWK1" s="1" t="s">
        <v>12814</v>
      </c>
      <c r="OWL1" s="1" t="s">
        <v>12815</v>
      </c>
      <c r="OWM1" s="1" t="s">
        <v>12816</v>
      </c>
      <c r="OWN1" s="1" t="s">
        <v>12817</v>
      </c>
      <c r="OWO1" s="1" t="s">
        <v>12818</v>
      </c>
      <c r="OWP1" s="1" t="s">
        <v>12819</v>
      </c>
      <c r="OWQ1" s="1" t="s">
        <v>12820</v>
      </c>
      <c r="OWR1" s="1" t="s">
        <v>12821</v>
      </c>
      <c r="OWS1" s="1" t="s">
        <v>12822</v>
      </c>
      <c r="OWT1" s="1" t="s">
        <v>12823</v>
      </c>
      <c r="OWU1" s="1" t="s">
        <v>12824</v>
      </c>
      <c r="OWV1" s="1" t="s">
        <v>12825</v>
      </c>
      <c r="OWW1" s="1" t="s">
        <v>12826</v>
      </c>
      <c r="OWX1" s="1" t="s">
        <v>12827</v>
      </c>
      <c r="OWY1" s="1" t="s">
        <v>12828</v>
      </c>
      <c r="OWZ1" s="1" t="s">
        <v>12829</v>
      </c>
      <c r="OXA1" s="1" t="s">
        <v>12830</v>
      </c>
      <c r="OXB1" s="1" t="s">
        <v>12831</v>
      </c>
      <c r="OXC1" s="1" t="s">
        <v>12832</v>
      </c>
      <c r="OXD1" s="1" t="s">
        <v>12833</v>
      </c>
      <c r="OXE1" s="1" t="s">
        <v>12834</v>
      </c>
      <c r="OXF1" s="1" t="s">
        <v>12835</v>
      </c>
      <c r="OXG1" s="1" t="s">
        <v>12836</v>
      </c>
      <c r="OXH1" s="1" t="s">
        <v>12837</v>
      </c>
      <c r="OXI1" s="1" t="s">
        <v>12838</v>
      </c>
      <c r="OXJ1" s="1" t="s">
        <v>12839</v>
      </c>
      <c r="OXK1" s="1" t="s">
        <v>12840</v>
      </c>
      <c r="OXL1" s="1" t="s">
        <v>12841</v>
      </c>
      <c r="OXM1" s="1" t="s">
        <v>12842</v>
      </c>
      <c r="OXN1" s="1" t="s">
        <v>12843</v>
      </c>
      <c r="OXO1" s="1" t="s">
        <v>12844</v>
      </c>
      <c r="OXP1" s="1" t="s">
        <v>12845</v>
      </c>
      <c r="OXQ1" s="1" t="s">
        <v>12846</v>
      </c>
      <c r="OXR1" s="1" t="s">
        <v>12847</v>
      </c>
      <c r="OXS1" s="1" t="s">
        <v>12848</v>
      </c>
      <c r="OXT1" s="1" t="s">
        <v>12849</v>
      </c>
      <c r="OXU1" s="1" t="s">
        <v>12850</v>
      </c>
      <c r="OXV1" s="1" t="s">
        <v>12851</v>
      </c>
      <c r="OXW1" s="1" t="s">
        <v>12852</v>
      </c>
      <c r="OXX1" s="1" t="s">
        <v>12853</v>
      </c>
      <c r="OXY1" s="1" t="s">
        <v>12854</v>
      </c>
      <c r="OXZ1" s="1" t="s">
        <v>12855</v>
      </c>
      <c r="OYA1" s="1" t="s">
        <v>12856</v>
      </c>
      <c r="OYB1" s="1" t="s">
        <v>12857</v>
      </c>
      <c r="OYC1" s="1" t="s">
        <v>12858</v>
      </c>
      <c r="OYD1" s="1" t="s">
        <v>12859</v>
      </c>
      <c r="OYE1" s="1" t="s">
        <v>12860</v>
      </c>
      <c r="OYF1" s="1" t="s">
        <v>12861</v>
      </c>
      <c r="OYG1" s="1" t="s">
        <v>12862</v>
      </c>
      <c r="OYH1" s="1" t="s">
        <v>12863</v>
      </c>
      <c r="OYI1" s="1" t="s">
        <v>12864</v>
      </c>
      <c r="OYJ1" s="1" t="s">
        <v>12865</v>
      </c>
      <c r="OYK1" s="1" t="s">
        <v>12866</v>
      </c>
      <c r="OYL1" s="1" t="s">
        <v>12867</v>
      </c>
      <c r="OYM1" s="1" t="s">
        <v>12868</v>
      </c>
      <c r="OYN1" s="1" t="s">
        <v>12869</v>
      </c>
      <c r="OYO1" s="1" t="s">
        <v>12870</v>
      </c>
      <c r="OYP1" s="1" t="s">
        <v>12871</v>
      </c>
      <c r="OYQ1" s="1" t="s">
        <v>12872</v>
      </c>
      <c r="OYR1" s="1" t="s">
        <v>12873</v>
      </c>
      <c r="OYS1" s="1" t="s">
        <v>12874</v>
      </c>
      <c r="OYT1" s="1" t="s">
        <v>12875</v>
      </c>
      <c r="OYU1" s="1" t="s">
        <v>12876</v>
      </c>
      <c r="OYV1" s="1" t="s">
        <v>12877</v>
      </c>
      <c r="OYW1" s="1" t="s">
        <v>12878</v>
      </c>
      <c r="OYX1" s="1" t="s">
        <v>12879</v>
      </c>
      <c r="OYY1" s="1" t="s">
        <v>12880</v>
      </c>
      <c r="OYZ1" s="1" t="s">
        <v>12881</v>
      </c>
      <c r="OZA1" s="1" t="s">
        <v>12882</v>
      </c>
      <c r="OZB1" s="1" t="s">
        <v>12883</v>
      </c>
      <c r="OZC1" s="1" t="s">
        <v>12884</v>
      </c>
      <c r="OZD1" s="1" t="s">
        <v>12885</v>
      </c>
      <c r="OZE1" s="1" t="s">
        <v>12886</v>
      </c>
      <c r="OZF1" s="1" t="s">
        <v>12887</v>
      </c>
      <c r="OZG1" s="1" t="s">
        <v>12888</v>
      </c>
      <c r="OZH1" s="1" t="s">
        <v>12889</v>
      </c>
      <c r="OZI1" s="1" t="s">
        <v>12890</v>
      </c>
      <c r="OZJ1" s="1" t="s">
        <v>12891</v>
      </c>
      <c r="OZK1" s="1" t="s">
        <v>12892</v>
      </c>
      <c r="OZL1" s="1" t="s">
        <v>12893</v>
      </c>
      <c r="OZM1" s="1" t="s">
        <v>12894</v>
      </c>
      <c r="OZN1" s="1" t="s">
        <v>12895</v>
      </c>
      <c r="OZO1" s="1" t="s">
        <v>12896</v>
      </c>
      <c r="OZP1" s="1" t="s">
        <v>12897</v>
      </c>
      <c r="OZQ1" s="1" t="s">
        <v>12898</v>
      </c>
      <c r="OZR1" s="1" t="s">
        <v>12899</v>
      </c>
      <c r="OZS1" s="1" t="s">
        <v>12900</v>
      </c>
      <c r="OZT1" s="1" t="s">
        <v>12901</v>
      </c>
      <c r="OZU1" s="1" t="s">
        <v>12902</v>
      </c>
      <c r="OZV1" s="1" t="s">
        <v>12903</v>
      </c>
      <c r="OZW1" s="1" t="s">
        <v>12904</v>
      </c>
      <c r="OZX1" s="1" t="s">
        <v>12905</v>
      </c>
      <c r="OZY1" s="1" t="s">
        <v>12906</v>
      </c>
      <c r="OZZ1" s="1" t="s">
        <v>12907</v>
      </c>
      <c r="PAA1" s="1" t="s">
        <v>12908</v>
      </c>
      <c r="PAB1" s="1" t="s">
        <v>12909</v>
      </c>
      <c r="PAC1" s="1" t="s">
        <v>12910</v>
      </c>
      <c r="PAD1" s="1" t="s">
        <v>12911</v>
      </c>
      <c r="PAE1" s="1" t="s">
        <v>12912</v>
      </c>
      <c r="PAF1" s="1" t="s">
        <v>12913</v>
      </c>
      <c r="PAG1" s="1" t="s">
        <v>12914</v>
      </c>
      <c r="PAH1" s="1" t="s">
        <v>12915</v>
      </c>
      <c r="PAI1" s="1" t="s">
        <v>12916</v>
      </c>
      <c r="PAJ1" s="1" t="s">
        <v>12917</v>
      </c>
      <c r="PAK1" s="1" t="s">
        <v>12918</v>
      </c>
      <c r="PAL1" s="1" t="s">
        <v>12919</v>
      </c>
      <c r="PAM1" s="1" t="s">
        <v>12920</v>
      </c>
      <c r="PAN1" s="1" t="s">
        <v>12921</v>
      </c>
      <c r="PAO1" s="1" t="s">
        <v>12922</v>
      </c>
      <c r="PAP1" s="1" t="s">
        <v>12923</v>
      </c>
      <c r="PAQ1" s="1" t="s">
        <v>12924</v>
      </c>
      <c r="PAR1" s="1" t="s">
        <v>12925</v>
      </c>
      <c r="PAS1" s="1" t="s">
        <v>12926</v>
      </c>
      <c r="PAT1" s="1" t="s">
        <v>12927</v>
      </c>
      <c r="PAU1" s="1" t="s">
        <v>12928</v>
      </c>
      <c r="PAV1" s="1" t="s">
        <v>12929</v>
      </c>
      <c r="PAW1" s="1" t="s">
        <v>12930</v>
      </c>
      <c r="PAX1" s="1" t="s">
        <v>12931</v>
      </c>
      <c r="PAY1" s="1" t="s">
        <v>12932</v>
      </c>
      <c r="PAZ1" s="1" t="s">
        <v>12933</v>
      </c>
      <c r="PBA1" s="1" t="s">
        <v>12934</v>
      </c>
      <c r="PBB1" s="1" t="s">
        <v>12935</v>
      </c>
      <c r="PBC1" s="1" t="s">
        <v>12936</v>
      </c>
      <c r="PBD1" s="1" t="s">
        <v>12937</v>
      </c>
      <c r="PBE1" s="1" t="s">
        <v>12938</v>
      </c>
      <c r="PBF1" s="1" t="s">
        <v>12939</v>
      </c>
      <c r="PBG1" s="1" t="s">
        <v>12940</v>
      </c>
      <c r="PBH1" s="1" t="s">
        <v>12941</v>
      </c>
      <c r="PBI1" s="1" t="s">
        <v>12942</v>
      </c>
      <c r="PBJ1" s="1" t="s">
        <v>12943</v>
      </c>
      <c r="PBK1" s="1" t="s">
        <v>12944</v>
      </c>
      <c r="PBL1" s="1" t="s">
        <v>12945</v>
      </c>
      <c r="PBM1" s="1" t="s">
        <v>12946</v>
      </c>
      <c r="PBN1" s="1" t="s">
        <v>12947</v>
      </c>
      <c r="PBO1" s="1" t="s">
        <v>12948</v>
      </c>
      <c r="PBP1" s="1" t="s">
        <v>12949</v>
      </c>
      <c r="PBQ1" s="1" t="s">
        <v>12950</v>
      </c>
      <c r="PBR1" s="1" t="s">
        <v>12951</v>
      </c>
      <c r="PBS1" s="1" t="s">
        <v>12952</v>
      </c>
      <c r="PBT1" s="1" t="s">
        <v>12953</v>
      </c>
      <c r="PBU1" s="1" t="s">
        <v>12954</v>
      </c>
      <c r="PBV1" s="1" t="s">
        <v>12955</v>
      </c>
      <c r="PBW1" s="1" t="s">
        <v>12956</v>
      </c>
      <c r="PBX1" s="1" t="s">
        <v>12957</v>
      </c>
      <c r="PBY1" s="1" t="s">
        <v>12958</v>
      </c>
      <c r="PBZ1" s="1" t="s">
        <v>12959</v>
      </c>
      <c r="PCA1" s="1" t="s">
        <v>12960</v>
      </c>
      <c r="PCB1" s="1" t="s">
        <v>12961</v>
      </c>
      <c r="PCC1" s="1" t="s">
        <v>12962</v>
      </c>
      <c r="PCD1" s="1" t="s">
        <v>12963</v>
      </c>
      <c r="PCE1" s="1" t="s">
        <v>12964</v>
      </c>
      <c r="PCF1" s="1" t="s">
        <v>12965</v>
      </c>
      <c r="PCG1" s="1" t="s">
        <v>12966</v>
      </c>
      <c r="PCH1" s="1" t="s">
        <v>12967</v>
      </c>
      <c r="PCI1" s="1" t="s">
        <v>12968</v>
      </c>
      <c r="PCJ1" s="1" t="s">
        <v>12969</v>
      </c>
      <c r="PCK1" s="1" t="s">
        <v>12970</v>
      </c>
      <c r="PCL1" s="1" t="s">
        <v>12971</v>
      </c>
      <c r="PCM1" s="1" t="s">
        <v>12972</v>
      </c>
      <c r="PCN1" s="1" t="s">
        <v>12973</v>
      </c>
      <c r="PCO1" s="1" t="s">
        <v>12974</v>
      </c>
      <c r="PCP1" s="1" t="s">
        <v>12975</v>
      </c>
      <c r="PCQ1" s="1" t="s">
        <v>12976</v>
      </c>
      <c r="PCR1" s="1" t="s">
        <v>12977</v>
      </c>
      <c r="PCS1" s="1" t="s">
        <v>12978</v>
      </c>
      <c r="PCT1" s="1" t="s">
        <v>12979</v>
      </c>
      <c r="PCU1" s="1" t="s">
        <v>12980</v>
      </c>
      <c r="PCV1" s="1" t="s">
        <v>12981</v>
      </c>
      <c r="PCW1" s="1" t="s">
        <v>12982</v>
      </c>
      <c r="PCX1" s="1" t="s">
        <v>12983</v>
      </c>
      <c r="PCY1" s="1" t="s">
        <v>12984</v>
      </c>
      <c r="PCZ1" s="1" t="s">
        <v>12985</v>
      </c>
      <c r="PDA1" s="1" t="s">
        <v>12986</v>
      </c>
      <c r="PDB1" s="1" t="s">
        <v>12987</v>
      </c>
      <c r="PDC1" s="1" t="s">
        <v>12988</v>
      </c>
      <c r="PDD1" s="1" t="s">
        <v>12989</v>
      </c>
      <c r="PDE1" s="1" t="s">
        <v>12990</v>
      </c>
      <c r="PDF1" s="1" t="s">
        <v>12991</v>
      </c>
      <c r="PDG1" s="1" t="s">
        <v>12992</v>
      </c>
      <c r="PDH1" s="1" t="s">
        <v>12993</v>
      </c>
      <c r="PDI1" s="1" t="s">
        <v>12994</v>
      </c>
      <c r="PDJ1" s="1" t="s">
        <v>12995</v>
      </c>
      <c r="PDK1" s="1" t="s">
        <v>12996</v>
      </c>
      <c r="PDL1" s="1" t="s">
        <v>12997</v>
      </c>
      <c r="PDM1" s="1" t="s">
        <v>12998</v>
      </c>
      <c r="PDN1" s="1" t="s">
        <v>12999</v>
      </c>
      <c r="PDO1" s="1" t="s">
        <v>13000</v>
      </c>
      <c r="PDP1" s="1" t="s">
        <v>13001</v>
      </c>
      <c r="PDQ1" s="1" t="s">
        <v>13002</v>
      </c>
      <c r="PDR1" s="1" t="s">
        <v>13003</v>
      </c>
      <c r="PDS1" s="1" t="s">
        <v>13004</v>
      </c>
      <c r="PDT1" s="1" t="s">
        <v>13005</v>
      </c>
      <c r="PDU1" s="1" t="s">
        <v>13006</v>
      </c>
      <c r="PDV1" s="1" t="s">
        <v>13007</v>
      </c>
      <c r="PDW1" s="1" t="s">
        <v>13008</v>
      </c>
      <c r="PDX1" s="1" t="s">
        <v>13009</v>
      </c>
      <c r="PDY1" s="1" t="s">
        <v>13010</v>
      </c>
      <c r="PDZ1" s="1" t="s">
        <v>13011</v>
      </c>
      <c r="PEA1" s="1" t="s">
        <v>13012</v>
      </c>
      <c r="PEB1" s="1" t="s">
        <v>13013</v>
      </c>
      <c r="PEC1" s="1" t="s">
        <v>13014</v>
      </c>
      <c r="PED1" s="1" t="s">
        <v>13015</v>
      </c>
      <c r="PEE1" s="1" t="s">
        <v>13016</v>
      </c>
      <c r="PEF1" s="1" t="s">
        <v>13017</v>
      </c>
      <c r="PEG1" s="1" t="s">
        <v>13018</v>
      </c>
      <c r="PEH1" s="1" t="s">
        <v>13019</v>
      </c>
      <c r="PEI1" s="1" t="s">
        <v>13020</v>
      </c>
      <c r="PEJ1" s="1" t="s">
        <v>13021</v>
      </c>
      <c r="PEK1" s="1" t="s">
        <v>13022</v>
      </c>
      <c r="PEL1" s="1" t="s">
        <v>13023</v>
      </c>
      <c r="PEM1" s="1" t="s">
        <v>13024</v>
      </c>
      <c r="PEN1" s="1" t="s">
        <v>13025</v>
      </c>
      <c r="PEO1" s="1" t="s">
        <v>13026</v>
      </c>
      <c r="PEP1" s="1" t="s">
        <v>13027</v>
      </c>
      <c r="PEQ1" s="1" t="s">
        <v>13028</v>
      </c>
      <c r="PER1" s="1" t="s">
        <v>13029</v>
      </c>
      <c r="PES1" s="1" t="s">
        <v>13030</v>
      </c>
      <c r="PET1" s="1" t="s">
        <v>13031</v>
      </c>
      <c r="PEU1" s="1" t="s">
        <v>13032</v>
      </c>
      <c r="PEV1" s="1" t="s">
        <v>13033</v>
      </c>
      <c r="PEW1" s="1" t="s">
        <v>13034</v>
      </c>
      <c r="PEX1" s="1" t="s">
        <v>13035</v>
      </c>
      <c r="PEY1" s="1" t="s">
        <v>13036</v>
      </c>
      <c r="PEZ1" s="1" t="s">
        <v>13037</v>
      </c>
      <c r="PFA1" s="1" t="s">
        <v>13038</v>
      </c>
      <c r="PFB1" s="1" t="s">
        <v>13039</v>
      </c>
      <c r="PFC1" s="1" t="s">
        <v>13040</v>
      </c>
      <c r="PFD1" s="1" t="s">
        <v>13041</v>
      </c>
      <c r="PFE1" s="1" t="s">
        <v>13042</v>
      </c>
      <c r="PFF1" s="1" t="s">
        <v>13043</v>
      </c>
      <c r="PFG1" s="1" t="s">
        <v>13044</v>
      </c>
      <c r="PFH1" s="1" t="s">
        <v>13045</v>
      </c>
      <c r="PFI1" s="1" t="s">
        <v>13046</v>
      </c>
      <c r="PFJ1" s="1" t="s">
        <v>13047</v>
      </c>
      <c r="PFK1" s="1" t="s">
        <v>13048</v>
      </c>
      <c r="PFL1" s="1" t="s">
        <v>13049</v>
      </c>
      <c r="PFM1" s="1" t="s">
        <v>13050</v>
      </c>
      <c r="PFN1" s="1" t="s">
        <v>13051</v>
      </c>
      <c r="PFO1" s="1" t="s">
        <v>13052</v>
      </c>
      <c r="PFP1" s="1" t="s">
        <v>13053</v>
      </c>
      <c r="PFQ1" s="1" t="s">
        <v>13054</v>
      </c>
      <c r="PFR1" s="1" t="s">
        <v>13055</v>
      </c>
      <c r="PFS1" s="1" t="s">
        <v>13056</v>
      </c>
      <c r="PFT1" s="1" t="s">
        <v>13057</v>
      </c>
      <c r="PFU1" s="1" t="s">
        <v>13058</v>
      </c>
      <c r="PFV1" s="1" t="s">
        <v>13059</v>
      </c>
      <c r="PFW1" s="1" t="s">
        <v>13060</v>
      </c>
      <c r="PFX1" s="1" t="s">
        <v>13061</v>
      </c>
      <c r="PFY1" s="1" t="s">
        <v>13062</v>
      </c>
      <c r="PFZ1" s="1" t="s">
        <v>13063</v>
      </c>
      <c r="PGA1" s="1" t="s">
        <v>13064</v>
      </c>
      <c r="PGB1" s="1" t="s">
        <v>13065</v>
      </c>
      <c r="PGC1" s="1" t="s">
        <v>13066</v>
      </c>
      <c r="PGD1" s="1" t="s">
        <v>13067</v>
      </c>
      <c r="PGE1" s="1" t="s">
        <v>13068</v>
      </c>
      <c r="PGF1" s="1" t="s">
        <v>13069</v>
      </c>
      <c r="PGG1" s="1" t="s">
        <v>13070</v>
      </c>
      <c r="PGH1" s="1" t="s">
        <v>13071</v>
      </c>
      <c r="PGI1" s="1" t="s">
        <v>13072</v>
      </c>
      <c r="PGJ1" s="1" t="s">
        <v>13073</v>
      </c>
      <c r="PGK1" s="1" t="s">
        <v>13074</v>
      </c>
      <c r="PGL1" s="1" t="s">
        <v>13075</v>
      </c>
      <c r="PGM1" s="1" t="s">
        <v>13076</v>
      </c>
      <c r="PGN1" s="1" t="s">
        <v>13077</v>
      </c>
      <c r="PGO1" s="1" t="s">
        <v>13078</v>
      </c>
      <c r="PGP1" s="1" t="s">
        <v>13079</v>
      </c>
      <c r="PGQ1" s="1" t="s">
        <v>13080</v>
      </c>
      <c r="PGR1" s="1" t="s">
        <v>13081</v>
      </c>
      <c r="PGS1" s="1" t="s">
        <v>13082</v>
      </c>
      <c r="PGT1" s="1" t="s">
        <v>13083</v>
      </c>
      <c r="PGU1" s="1" t="s">
        <v>13084</v>
      </c>
      <c r="PGV1" s="1" t="s">
        <v>13085</v>
      </c>
      <c r="PGW1" s="1" t="s">
        <v>13086</v>
      </c>
      <c r="PGX1" s="1" t="s">
        <v>13087</v>
      </c>
      <c r="PGY1" s="1" t="s">
        <v>13088</v>
      </c>
      <c r="PGZ1" s="1" t="s">
        <v>13089</v>
      </c>
      <c r="PHA1" s="1" t="s">
        <v>13090</v>
      </c>
      <c r="PHB1" s="1" t="s">
        <v>13091</v>
      </c>
      <c r="PHC1" s="1" t="s">
        <v>13092</v>
      </c>
      <c r="PHD1" s="1" t="s">
        <v>13093</v>
      </c>
      <c r="PHE1" s="1" t="s">
        <v>13094</v>
      </c>
      <c r="PHF1" s="1" t="s">
        <v>13095</v>
      </c>
      <c r="PHG1" s="1" t="s">
        <v>13096</v>
      </c>
      <c r="PHH1" s="1" t="s">
        <v>13097</v>
      </c>
      <c r="PHI1" s="1" t="s">
        <v>13098</v>
      </c>
      <c r="PHJ1" s="1" t="s">
        <v>13099</v>
      </c>
      <c r="PHK1" s="1" t="s">
        <v>13100</v>
      </c>
      <c r="PHL1" s="1" t="s">
        <v>13101</v>
      </c>
      <c r="PHM1" s="1" t="s">
        <v>13102</v>
      </c>
      <c r="PHN1" s="1" t="s">
        <v>13103</v>
      </c>
      <c r="PHO1" s="1" t="s">
        <v>13104</v>
      </c>
      <c r="PHP1" s="1" t="s">
        <v>13105</v>
      </c>
      <c r="PHQ1" s="1" t="s">
        <v>13106</v>
      </c>
      <c r="PHR1" s="1" t="s">
        <v>13107</v>
      </c>
      <c r="PHS1" s="1" t="s">
        <v>13108</v>
      </c>
      <c r="PHT1" s="1" t="s">
        <v>13109</v>
      </c>
      <c r="PHU1" s="1" t="s">
        <v>13110</v>
      </c>
      <c r="PHV1" s="1" t="s">
        <v>13111</v>
      </c>
      <c r="PHW1" s="1" t="s">
        <v>13112</v>
      </c>
      <c r="PHX1" s="1" t="s">
        <v>13113</v>
      </c>
      <c r="PHY1" s="1" t="s">
        <v>13114</v>
      </c>
      <c r="PHZ1" s="1" t="s">
        <v>13115</v>
      </c>
      <c r="PIA1" s="1" t="s">
        <v>13116</v>
      </c>
      <c r="PIB1" s="1" t="s">
        <v>13117</v>
      </c>
      <c r="PIC1" s="1" t="s">
        <v>13118</v>
      </c>
      <c r="PID1" s="1" t="s">
        <v>13119</v>
      </c>
      <c r="PIE1" s="1" t="s">
        <v>13120</v>
      </c>
      <c r="PIF1" s="1" t="s">
        <v>13121</v>
      </c>
      <c r="PIG1" s="1" t="s">
        <v>13122</v>
      </c>
      <c r="PIH1" s="1" t="s">
        <v>13123</v>
      </c>
      <c r="PII1" s="1" t="s">
        <v>13124</v>
      </c>
      <c r="PIJ1" s="1" t="s">
        <v>13125</v>
      </c>
      <c r="PIK1" s="1" t="s">
        <v>13126</v>
      </c>
      <c r="PIL1" s="1" t="s">
        <v>13127</v>
      </c>
      <c r="PIM1" s="1" t="s">
        <v>13128</v>
      </c>
      <c r="PIN1" s="1" t="s">
        <v>13129</v>
      </c>
      <c r="PIO1" s="1" t="s">
        <v>13130</v>
      </c>
      <c r="PIP1" s="1" t="s">
        <v>13131</v>
      </c>
      <c r="PIQ1" s="1" t="s">
        <v>13132</v>
      </c>
      <c r="PIR1" s="1" t="s">
        <v>13133</v>
      </c>
      <c r="PIS1" s="1" t="s">
        <v>13134</v>
      </c>
      <c r="PIT1" s="1" t="s">
        <v>13135</v>
      </c>
      <c r="PIU1" s="1" t="s">
        <v>13136</v>
      </c>
      <c r="PIV1" s="1" t="s">
        <v>13137</v>
      </c>
      <c r="PIW1" s="1" t="s">
        <v>13138</v>
      </c>
      <c r="PIX1" s="1" t="s">
        <v>13139</v>
      </c>
      <c r="PIY1" s="1" t="s">
        <v>13140</v>
      </c>
      <c r="PIZ1" s="1" t="s">
        <v>13141</v>
      </c>
      <c r="PJA1" s="1" t="s">
        <v>13142</v>
      </c>
      <c r="PJB1" s="1" t="s">
        <v>13143</v>
      </c>
      <c r="PJC1" s="1" t="s">
        <v>13144</v>
      </c>
      <c r="PJD1" s="1" t="s">
        <v>13145</v>
      </c>
      <c r="PJE1" s="1" t="s">
        <v>13146</v>
      </c>
      <c r="PJF1" s="1" t="s">
        <v>13147</v>
      </c>
      <c r="PJG1" s="1" t="s">
        <v>13148</v>
      </c>
      <c r="PJH1" s="1" t="s">
        <v>13149</v>
      </c>
      <c r="PJI1" s="1" t="s">
        <v>13150</v>
      </c>
      <c r="PJJ1" s="1" t="s">
        <v>13151</v>
      </c>
      <c r="PJK1" s="1" t="s">
        <v>13152</v>
      </c>
      <c r="PJL1" s="1" t="s">
        <v>13153</v>
      </c>
      <c r="PJM1" s="1" t="s">
        <v>13154</v>
      </c>
      <c r="PJN1" s="1" t="s">
        <v>13155</v>
      </c>
      <c r="PJO1" s="1" t="s">
        <v>13156</v>
      </c>
      <c r="PJP1" s="1" t="s">
        <v>13157</v>
      </c>
      <c r="PJQ1" s="1" t="s">
        <v>13158</v>
      </c>
      <c r="PJR1" s="1" t="s">
        <v>13159</v>
      </c>
      <c r="PJS1" s="1" t="s">
        <v>13160</v>
      </c>
      <c r="PJT1" s="1" t="s">
        <v>13161</v>
      </c>
      <c r="PJU1" s="1" t="s">
        <v>13162</v>
      </c>
      <c r="PJV1" s="1" t="s">
        <v>13163</v>
      </c>
      <c r="PJW1" s="1" t="s">
        <v>13164</v>
      </c>
      <c r="PJX1" s="1" t="s">
        <v>13165</v>
      </c>
      <c r="PJY1" s="1" t="s">
        <v>13166</v>
      </c>
      <c r="PJZ1" s="1" t="s">
        <v>13167</v>
      </c>
      <c r="PKA1" s="1" t="s">
        <v>13168</v>
      </c>
      <c r="PKB1" s="1" t="s">
        <v>13169</v>
      </c>
      <c r="PKC1" s="1" t="s">
        <v>13170</v>
      </c>
      <c r="PKD1" s="1" t="s">
        <v>13171</v>
      </c>
      <c r="PKE1" s="1" t="s">
        <v>13172</v>
      </c>
      <c r="PKF1" s="1" t="s">
        <v>13173</v>
      </c>
      <c r="PKG1" s="1" t="s">
        <v>13174</v>
      </c>
      <c r="PKH1" s="1" t="s">
        <v>13175</v>
      </c>
      <c r="PKI1" s="1" t="s">
        <v>13176</v>
      </c>
      <c r="PKJ1" s="1" t="s">
        <v>13177</v>
      </c>
      <c r="PKK1" s="1" t="s">
        <v>13178</v>
      </c>
      <c r="PKL1" s="1" t="s">
        <v>13179</v>
      </c>
      <c r="PKM1" s="1" t="s">
        <v>13180</v>
      </c>
      <c r="PKN1" s="1" t="s">
        <v>13181</v>
      </c>
      <c r="PKO1" s="1" t="s">
        <v>13182</v>
      </c>
      <c r="PKP1" s="1" t="s">
        <v>13183</v>
      </c>
      <c r="PKQ1" s="1" t="s">
        <v>13184</v>
      </c>
      <c r="PKR1" s="1" t="s">
        <v>13185</v>
      </c>
      <c r="PKS1" s="1" t="s">
        <v>13186</v>
      </c>
      <c r="PKT1" s="1" t="s">
        <v>13187</v>
      </c>
      <c r="PKU1" s="1" t="s">
        <v>13188</v>
      </c>
      <c r="PKV1" s="1" t="s">
        <v>13189</v>
      </c>
      <c r="PKW1" s="1" t="s">
        <v>13190</v>
      </c>
      <c r="PKX1" s="1" t="s">
        <v>13191</v>
      </c>
      <c r="PKY1" s="1" t="s">
        <v>13192</v>
      </c>
      <c r="PKZ1" s="1" t="s">
        <v>13193</v>
      </c>
      <c r="PLA1" s="1" t="s">
        <v>13194</v>
      </c>
      <c r="PLB1" s="1" t="s">
        <v>13195</v>
      </c>
      <c r="PLC1" s="1" t="s">
        <v>13196</v>
      </c>
      <c r="PLD1" s="1" t="s">
        <v>13197</v>
      </c>
      <c r="PLE1" s="1" t="s">
        <v>13198</v>
      </c>
      <c r="PLF1" s="1" t="s">
        <v>13199</v>
      </c>
      <c r="PLG1" s="1" t="s">
        <v>13200</v>
      </c>
      <c r="PLH1" s="1" t="s">
        <v>13201</v>
      </c>
      <c r="PLI1" s="1" t="s">
        <v>13202</v>
      </c>
      <c r="PLJ1" s="1" t="s">
        <v>13203</v>
      </c>
      <c r="PLK1" s="1" t="s">
        <v>13204</v>
      </c>
      <c r="PLL1" s="1" t="s">
        <v>13205</v>
      </c>
      <c r="PLM1" s="1" t="s">
        <v>13206</v>
      </c>
      <c r="PLN1" s="1" t="s">
        <v>13207</v>
      </c>
      <c r="PLO1" s="1" t="s">
        <v>13208</v>
      </c>
      <c r="PLP1" s="1" t="s">
        <v>13209</v>
      </c>
      <c r="PLQ1" s="1" t="s">
        <v>13210</v>
      </c>
      <c r="PLR1" s="1" t="s">
        <v>13211</v>
      </c>
      <c r="PLS1" s="1" t="s">
        <v>13212</v>
      </c>
      <c r="PLT1" s="1" t="s">
        <v>13213</v>
      </c>
      <c r="PLU1" s="1" t="s">
        <v>13214</v>
      </c>
      <c r="PLV1" s="1" t="s">
        <v>13215</v>
      </c>
      <c r="PLW1" s="1" t="s">
        <v>13216</v>
      </c>
      <c r="PLX1" s="1" t="s">
        <v>13217</v>
      </c>
      <c r="PLY1" s="1" t="s">
        <v>13218</v>
      </c>
      <c r="PLZ1" s="1" t="s">
        <v>13219</v>
      </c>
      <c r="PMA1" s="1" t="s">
        <v>13220</v>
      </c>
      <c r="PMB1" s="1" t="s">
        <v>13221</v>
      </c>
      <c r="PMC1" s="1" t="s">
        <v>13222</v>
      </c>
      <c r="PMD1" s="1" t="s">
        <v>13223</v>
      </c>
      <c r="PME1" s="1" t="s">
        <v>13224</v>
      </c>
      <c r="PMF1" s="1" t="s">
        <v>13225</v>
      </c>
      <c r="PMG1" s="1" t="s">
        <v>13226</v>
      </c>
      <c r="PMH1" s="1" t="s">
        <v>13227</v>
      </c>
      <c r="PMI1" s="1" t="s">
        <v>13228</v>
      </c>
      <c r="PMJ1" s="1" t="s">
        <v>13229</v>
      </c>
      <c r="PMK1" s="1" t="s">
        <v>13230</v>
      </c>
      <c r="PML1" s="1" t="s">
        <v>13231</v>
      </c>
      <c r="PMM1" s="1" t="s">
        <v>13232</v>
      </c>
      <c r="PMN1" s="1" t="s">
        <v>13233</v>
      </c>
      <c r="PMO1" s="1" t="s">
        <v>13234</v>
      </c>
      <c r="PMP1" s="1" t="s">
        <v>13235</v>
      </c>
      <c r="PMQ1" s="1" t="s">
        <v>13236</v>
      </c>
      <c r="PMR1" s="1" t="s">
        <v>13237</v>
      </c>
      <c r="PMS1" s="1" t="s">
        <v>13238</v>
      </c>
      <c r="PMT1" s="1" t="s">
        <v>13239</v>
      </c>
      <c r="PMU1" s="1" t="s">
        <v>13240</v>
      </c>
      <c r="PMV1" s="1" t="s">
        <v>13241</v>
      </c>
      <c r="PMW1" s="1" t="s">
        <v>13242</v>
      </c>
      <c r="PMX1" s="1" t="s">
        <v>13243</v>
      </c>
      <c r="PMY1" s="1" t="s">
        <v>13244</v>
      </c>
      <c r="PMZ1" s="1" t="s">
        <v>13245</v>
      </c>
      <c r="PNA1" s="1" t="s">
        <v>13246</v>
      </c>
      <c r="PNB1" s="1" t="s">
        <v>13247</v>
      </c>
      <c r="PNC1" s="1" t="s">
        <v>13248</v>
      </c>
      <c r="PND1" s="1" t="s">
        <v>13249</v>
      </c>
      <c r="PNE1" s="1" t="s">
        <v>13250</v>
      </c>
      <c r="PNF1" s="1" t="s">
        <v>13251</v>
      </c>
      <c r="PNG1" s="1" t="s">
        <v>13252</v>
      </c>
      <c r="PNH1" s="1" t="s">
        <v>13253</v>
      </c>
      <c r="PNI1" s="1" t="s">
        <v>13254</v>
      </c>
      <c r="PNJ1" s="1" t="s">
        <v>13255</v>
      </c>
      <c r="PNK1" s="1" t="s">
        <v>13256</v>
      </c>
      <c r="PNL1" s="1" t="s">
        <v>13257</v>
      </c>
      <c r="PNM1" s="1" t="s">
        <v>13258</v>
      </c>
      <c r="PNN1" s="1" t="s">
        <v>13259</v>
      </c>
      <c r="PNO1" s="1" t="s">
        <v>13260</v>
      </c>
      <c r="PNP1" s="1" t="s">
        <v>13261</v>
      </c>
      <c r="PNQ1" s="1" t="s">
        <v>13262</v>
      </c>
      <c r="PNR1" s="1" t="s">
        <v>13263</v>
      </c>
      <c r="PNS1" s="1" t="s">
        <v>13264</v>
      </c>
      <c r="PNT1" s="1" t="s">
        <v>13265</v>
      </c>
      <c r="PNU1" s="1" t="s">
        <v>13266</v>
      </c>
      <c r="PNV1" s="1" t="s">
        <v>13267</v>
      </c>
      <c r="PNW1" s="1" t="s">
        <v>13268</v>
      </c>
      <c r="PNX1" s="1" t="s">
        <v>13269</v>
      </c>
      <c r="PNY1" s="1" t="s">
        <v>13270</v>
      </c>
      <c r="PNZ1" s="1" t="s">
        <v>13271</v>
      </c>
      <c r="POA1" s="1" t="s">
        <v>13272</v>
      </c>
      <c r="POB1" s="1" t="s">
        <v>13273</v>
      </c>
      <c r="POC1" s="1" t="s">
        <v>13274</v>
      </c>
      <c r="POD1" s="1" t="s">
        <v>13275</v>
      </c>
      <c r="POE1" s="1" t="s">
        <v>13276</v>
      </c>
      <c r="POF1" s="1" t="s">
        <v>13277</v>
      </c>
      <c r="POG1" s="1" t="s">
        <v>13278</v>
      </c>
      <c r="POH1" s="1" t="s">
        <v>13279</v>
      </c>
      <c r="POI1" s="1" t="s">
        <v>13280</v>
      </c>
      <c r="POJ1" s="1" t="s">
        <v>13281</v>
      </c>
      <c r="POK1" s="1" t="s">
        <v>13282</v>
      </c>
      <c r="POL1" s="1" t="s">
        <v>13283</v>
      </c>
      <c r="POM1" s="1" t="s">
        <v>13284</v>
      </c>
      <c r="PON1" s="1" t="s">
        <v>13285</v>
      </c>
      <c r="POO1" s="1" t="s">
        <v>13286</v>
      </c>
      <c r="POP1" s="1" t="s">
        <v>13287</v>
      </c>
      <c r="POQ1" s="1" t="s">
        <v>13288</v>
      </c>
      <c r="POR1" s="1" t="s">
        <v>13289</v>
      </c>
      <c r="POS1" s="1" t="s">
        <v>13290</v>
      </c>
      <c r="POT1" s="1" t="s">
        <v>13291</v>
      </c>
      <c r="POU1" s="1" t="s">
        <v>13292</v>
      </c>
      <c r="POV1" s="1" t="s">
        <v>13293</v>
      </c>
      <c r="POW1" s="1" t="s">
        <v>13294</v>
      </c>
      <c r="POX1" s="1" t="s">
        <v>13295</v>
      </c>
      <c r="POY1" s="1" t="s">
        <v>13296</v>
      </c>
      <c r="POZ1" s="1" t="s">
        <v>13297</v>
      </c>
      <c r="PPA1" s="1" t="s">
        <v>13298</v>
      </c>
      <c r="PPB1" s="1" t="s">
        <v>13299</v>
      </c>
      <c r="PPC1" s="1" t="s">
        <v>13300</v>
      </c>
      <c r="PPD1" s="1" t="s">
        <v>13301</v>
      </c>
      <c r="PPE1" s="1" t="s">
        <v>13302</v>
      </c>
      <c r="PPF1" s="1" t="s">
        <v>13303</v>
      </c>
      <c r="PPG1" s="1" t="s">
        <v>13304</v>
      </c>
      <c r="PPH1" s="1" t="s">
        <v>13305</v>
      </c>
      <c r="PPI1" s="1" t="s">
        <v>13306</v>
      </c>
      <c r="PPJ1" s="1" t="s">
        <v>13307</v>
      </c>
      <c r="PPK1" s="1" t="s">
        <v>13308</v>
      </c>
      <c r="PPL1" s="1" t="s">
        <v>13309</v>
      </c>
      <c r="PPM1" s="1" t="s">
        <v>13310</v>
      </c>
      <c r="PPN1" s="1" t="s">
        <v>13311</v>
      </c>
      <c r="PPO1" s="1" t="s">
        <v>13312</v>
      </c>
      <c r="PPP1" s="1" t="s">
        <v>13313</v>
      </c>
      <c r="PPQ1" s="1" t="s">
        <v>13314</v>
      </c>
      <c r="PPR1" s="1" t="s">
        <v>13315</v>
      </c>
      <c r="PPS1" s="1" t="s">
        <v>13316</v>
      </c>
      <c r="PPT1" s="1" t="s">
        <v>13317</v>
      </c>
      <c r="PPU1" s="1" t="s">
        <v>13318</v>
      </c>
      <c r="PPV1" s="1" t="s">
        <v>13319</v>
      </c>
      <c r="PPW1" s="1" t="s">
        <v>13320</v>
      </c>
      <c r="PPX1" s="1" t="s">
        <v>13321</v>
      </c>
      <c r="PPY1" s="1" t="s">
        <v>13322</v>
      </c>
      <c r="PPZ1" s="1" t="s">
        <v>13323</v>
      </c>
      <c r="PQA1" s="1" t="s">
        <v>13324</v>
      </c>
      <c r="PQB1" s="1" t="s">
        <v>13325</v>
      </c>
      <c r="PQC1" s="1" t="s">
        <v>13326</v>
      </c>
      <c r="PQD1" s="1" t="s">
        <v>13327</v>
      </c>
      <c r="PQE1" s="1" t="s">
        <v>13328</v>
      </c>
      <c r="PQF1" s="1" t="s">
        <v>13329</v>
      </c>
      <c r="PQG1" s="1" t="s">
        <v>13330</v>
      </c>
      <c r="PQH1" s="1" t="s">
        <v>13331</v>
      </c>
      <c r="PQI1" s="1" t="s">
        <v>13332</v>
      </c>
      <c r="PQJ1" s="1" t="s">
        <v>13333</v>
      </c>
      <c r="PQK1" s="1" t="s">
        <v>13334</v>
      </c>
      <c r="PQL1" s="1" t="s">
        <v>13335</v>
      </c>
      <c r="PQM1" s="1" t="s">
        <v>13336</v>
      </c>
      <c r="PQN1" s="1" t="s">
        <v>13337</v>
      </c>
      <c r="PQO1" s="1" t="s">
        <v>13338</v>
      </c>
      <c r="PQP1" s="1" t="s">
        <v>13339</v>
      </c>
      <c r="PQQ1" s="1" t="s">
        <v>13340</v>
      </c>
      <c r="PQR1" s="1" t="s">
        <v>13341</v>
      </c>
      <c r="PQS1" s="1" t="s">
        <v>13342</v>
      </c>
      <c r="PQT1" s="1" t="s">
        <v>13343</v>
      </c>
      <c r="PQU1" s="1" t="s">
        <v>13344</v>
      </c>
      <c r="PQV1" s="1" t="s">
        <v>13345</v>
      </c>
      <c r="PQW1" s="1" t="s">
        <v>13346</v>
      </c>
      <c r="PQX1" s="1" t="s">
        <v>13347</v>
      </c>
      <c r="PQY1" s="1" t="s">
        <v>13348</v>
      </c>
      <c r="PQZ1" s="1" t="s">
        <v>13349</v>
      </c>
      <c r="PRA1" s="1" t="s">
        <v>13350</v>
      </c>
      <c r="PRB1" s="1" t="s">
        <v>13351</v>
      </c>
      <c r="PRC1" s="1" t="s">
        <v>13352</v>
      </c>
      <c r="PRD1" s="1" t="s">
        <v>13353</v>
      </c>
      <c r="PRE1" s="1" t="s">
        <v>13354</v>
      </c>
      <c r="PRF1" s="1" t="s">
        <v>13355</v>
      </c>
      <c r="PRG1" s="1" t="s">
        <v>13356</v>
      </c>
      <c r="PRH1" s="1" t="s">
        <v>13357</v>
      </c>
      <c r="PRI1" s="1" t="s">
        <v>13358</v>
      </c>
      <c r="PRJ1" s="1" t="s">
        <v>13359</v>
      </c>
      <c r="PRK1" s="1" t="s">
        <v>13360</v>
      </c>
      <c r="PRL1" s="1" t="s">
        <v>13361</v>
      </c>
      <c r="PRM1" s="1" t="s">
        <v>13362</v>
      </c>
      <c r="PRN1" s="1" t="s">
        <v>13363</v>
      </c>
      <c r="PRO1" s="1" t="s">
        <v>13364</v>
      </c>
      <c r="PRP1" s="1" t="s">
        <v>13365</v>
      </c>
      <c r="PRQ1" s="1" t="s">
        <v>13366</v>
      </c>
      <c r="PRR1" s="1" t="s">
        <v>13367</v>
      </c>
      <c r="PRS1" s="1" t="s">
        <v>13368</v>
      </c>
      <c r="PRT1" s="1" t="s">
        <v>13369</v>
      </c>
      <c r="PRU1" s="1" t="s">
        <v>13370</v>
      </c>
      <c r="PRV1" s="1" t="s">
        <v>13371</v>
      </c>
      <c r="PRW1" s="1" t="s">
        <v>13372</v>
      </c>
      <c r="PRX1" s="1" t="s">
        <v>13373</v>
      </c>
      <c r="PRY1" s="1" t="s">
        <v>13374</v>
      </c>
      <c r="PRZ1" s="1" t="s">
        <v>13375</v>
      </c>
      <c r="PSA1" s="1" t="s">
        <v>13376</v>
      </c>
      <c r="PSB1" s="1" t="s">
        <v>13377</v>
      </c>
      <c r="PSC1" s="1" t="s">
        <v>13378</v>
      </c>
      <c r="PSD1" s="1" t="s">
        <v>13379</v>
      </c>
      <c r="PSE1" s="1" t="s">
        <v>13380</v>
      </c>
      <c r="PSF1" s="1" t="s">
        <v>13381</v>
      </c>
      <c r="PSG1" s="1" t="s">
        <v>13382</v>
      </c>
      <c r="PSH1" s="1" t="s">
        <v>13383</v>
      </c>
      <c r="PSI1" s="1" t="s">
        <v>13384</v>
      </c>
      <c r="PSJ1" s="1" t="s">
        <v>13385</v>
      </c>
      <c r="PSK1" s="1" t="s">
        <v>13386</v>
      </c>
      <c r="PSL1" s="1" t="s">
        <v>13387</v>
      </c>
      <c r="PSM1" s="1" t="s">
        <v>13388</v>
      </c>
      <c r="PSN1" s="1" t="s">
        <v>13389</v>
      </c>
      <c r="PSO1" s="1" t="s">
        <v>13390</v>
      </c>
      <c r="PSP1" s="1" t="s">
        <v>13391</v>
      </c>
      <c r="PSQ1" s="1" t="s">
        <v>13392</v>
      </c>
      <c r="PSR1" s="1" t="s">
        <v>13393</v>
      </c>
      <c r="PSS1" s="1" t="s">
        <v>13394</v>
      </c>
      <c r="PST1" s="1" t="s">
        <v>13395</v>
      </c>
      <c r="PSU1" s="1" t="s">
        <v>13396</v>
      </c>
      <c r="PSV1" s="1" t="s">
        <v>13397</v>
      </c>
      <c r="PSW1" s="1" t="s">
        <v>13398</v>
      </c>
      <c r="PSX1" s="1" t="s">
        <v>13399</v>
      </c>
      <c r="PSY1" s="1" t="s">
        <v>13400</v>
      </c>
      <c r="PSZ1" s="1" t="s">
        <v>13401</v>
      </c>
      <c r="PTA1" s="1" t="s">
        <v>13402</v>
      </c>
      <c r="PTB1" s="1" t="s">
        <v>13403</v>
      </c>
      <c r="PTC1" s="1" t="s">
        <v>13404</v>
      </c>
      <c r="PTD1" s="1" t="s">
        <v>13405</v>
      </c>
      <c r="PTE1" s="1" t="s">
        <v>13406</v>
      </c>
      <c r="PTF1" s="1" t="s">
        <v>13407</v>
      </c>
      <c r="PTG1" s="1" t="s">
        <v>13408</v>
      </c>
      <c r="PTH1" s="1" t="s">
        <v>13409</v>
      </c>
      <c r="PTI1" s="1" t="s">
        <v>13410</v>
      </c>
      <c r="PTJ1" s="1" t="s">
        <v>13411</v>
      </c>
      <c r="PTK1" s="1" t="s">
        <v>13412</v>
      </c>
      <c r="PTL1" s="1" t="s">
        <v>13413</v>
      </c>
      <c r="PTM1" s="1" t="s">
        <v>13414</v>
      </c>
      <c r="PTN1" s="1" t="s">
        <v>13415</v>
      </c>
      <c r="PTO1" s="1" t="s">
        <v>13416</v>
      </c>
      <c r="PTP1" s="1" t="s">
        <v>13417</v>
      </c>
      <c r="PTQ1" s="1" t="s">
        <v>13418</v>
      </c>
      <c r="PTR1" s="1" t="s">
        <v>13419</v>
      </c>
      <c r="PTS1" s="1" t="s">
        <v>13420</v>
      </c>
      <c r="PTT1" s="1" t="s">
        <v>13421</v>
      </c>
      <c r="PTU1" s="1" t="s">
        <v>13422</v>
      </c>
      <c r="PTV1" s="1" t="s">
        <v>13423</v>
      </c>
      <c r="PTW1" s="1" t="s">
        <v>13424</v>
      </c>
      <c r="PTX1" s="1" t="s">
        <v>13425</v>
      </c>
      <c r="PTY1" s="1" t="s">
        <v>13426</v>
      </c>
      <c r="PTZ1" s="1" t="s">
        <v>13427</v>
      </c>
      <c r="PUA1" s="1" t="s">
        <v>13428</v>
      </c>
      <c r="PUB1" s="1" t="s">
        <v>13429</v>
      </c>
      <c r="PUC1" s="1" t="s">
        <v>13430</v>
      </c>
      <c r="PUD1" s="1" t="s">
        <v>13431</v>
      </c>
      <c r="PUE1" s="1" t="s">
        <v>13432</v>
      </c>
      <c r="PUF1" s="1" t="s">
        <v>13433</v>
      </c>
      <c r="PUG1" s="1" t="s">
        <v>13434</v>
      </c>
      <c r="PUH1" s="1" t="s">
        <v>13435</v>
      </c>
      <c r="PUI1" s="1" t="s">
        <v>13436</v>
      </c>
      <c r="PUJ1" s="1" t="s">
        <v>13437</v>
      </c>
      <c r="PUK1" s="1" t="s">
        <v>13438</v>
      </c>
      <c r="PUL1" s="1" t="s">
        <v>13439</v>
      </c>
      <c r="PUM1" s="1" t="s">
        <v>13440</v>
      </c>
      <c r="PUN1" s="1" t="s">
        <v>13441</v>
      </c>
      <c r="PUO1" s="1" t="s">
        <v>13442</v>
      </c>
      <c r="PUP1" s="1" t="s">
        <v>13443</v>
      </c>
      <c r="PUQ1" s="1" t="s">
        <v>13444</v>
      </c>
      <c r="PUR1" s="1" t="s">
        <v>13445</v>
      </c>
      <c r="PUS1" s="1" t="s">
        <v>13446</v>
      </c>
      <c r="PUT1" s="1" t="s">
        <v>13447</v>
      </c>
      <c r="PUU1" s="1" t="s">
        <v>13448</v>
      </c>
      <c r="PUV1" s="1" t="s">
        <v>13449</v>
      </c>
      <c r="PUW1" s="1" t="s">
        <v>13450</v>
      </c>
      <c r="PUX1" s="1" t="s">
        <v>13451</v>
      </c>
      <c r="PUY1" s="1" t="s">
        <v>13452</v>
      </c>
      <c r="PUZ1" s="1" t="s">
        <v>13453</v>
      </c>
      <c r="PVA1" s="1" t="s">
        <v>13454</v>
      </c>
      <c r="PVB1" s="1" t="s">
        <v>13455</v>
      </c>
      <c r="PVC1" s="1" t="s">
        <v>13456</v>
      </c>
      <c r="PVD1" s="1" t="s">
        <v>13457</v>
      </c>
      <c r="PVE1" s="1" t="s">
        <v>13458</v>
      </c>
      <c r="PVF1" s="1" t="s">
        <v>13459</v>
      </c>
      <c r="PVG1" s="1" t="s">
        <v>13460</v>
      </c>
      <c r="PVH1" s="1" t="s">
        <v>13461</v>
      </c>
      <c r="PVI1" s="1" t="s">
        <v>13462</v>
      </c>
      <c r="PVJ1" s="1" t="s">
        <v>13463</v>
      </c>
      <c r="PVK1" s="1" t="s">
        <v>13464</v>
      </c>
      <c r="PVL1" s="1" t="s">
        <v>13465</v>
      </c>
      <c r="PVM1" s="1" t="s">
        <v>13466</v>
      </c>
      <c r="PVN1" s="1" t="s">
        <v>13467</v>
      </c>
      <c r="PVO1" s="1" t="s">
        <v>13468</v>
      </c>
      <c r="PVP1" s="1" t="s">
        <v>13469</v>
      </c>
      <c r="PVQ1" s="1" t="s">
        <v>13470</v>
      </c>
      <c r="PVR1" s="1" t="s">
        <v>13471</v>
      </c>
      <c r="PVS1" s="1" t="s">
        <v>13472</v>
      </c>
      <c r="PVT1" s="1" t="s">
        <v>13473</v>
      </c>
      <c r="PVU1" s="1" t="s">
        <v>13474</v>
      </c>
      <c r="PVV1" s="1" t="s">
        <v>13475</v>
      </c>
      <c r="PVW1" s="1" t="s">
        <v>13476</v>
      </c>
      <c r="PVX1" s="1" t="s">
        <v>13477</v>
      </c>
      <c r="PVY1" s="1" t="s">
        <v>13478</v>
      </c>
      <c r="PVZ1" s="1" t="s">
        <v>13479</v>
      </c>
      <c r="PWA1" s="1" t="s">
        <v>13480</v>
      </c>
      <c r="PWB1" s="1" t="s">
        <v>13481</v>
      </c>
      <c r="PWC1" s="1" t="s">
        <v>13482</v>
      </c>
      <c r="PWD1" s="1" t="s">
        <v>13483</v>
      </c>
      <c r="PWE1" s="1" t="s">
        <v>13484</v>
      </c>
      <c r="PWF1" s="1" t="s">
        <v>13485</v>
      </c>
      <c r="PWG1" s="1" t="s">
        <v>13486</v>
      </c>
      <c r="PWH1" s="1" t="s">
        <v>13487</v>
      </c>
      <c r="PWI1" s="1" t="s">
        <v>13488</v>
      </c>
      <c r="PWJ1" s="1" t="s">
        <v>13489</v>
      </c>
      <c r="PWK1" s="1" t="s">
        <v>13490</v>
      </c>
      <c r="PWL1" s="1" t="s">
        <v>13491</v>
      </c>
      <c r="PWM1" s="1" t="s">
        <v>13492</v>
      </c>
      <c r="PWN1" s="1" t="s">
        <v>13493</v>
      </c>
      <c r="PWO1" s="1" t="s">
        <v>13494</v>
      </c>
      <c r="PWP1" s="1" t="s">
        <v>13495</v>
      </c>
      <c r="PWQ1" s="1" t="s">
        <v>13496</v>
      </c>
      <c r="PWR1" s="1" t="s">
        <v>13497</v>
      </c>
      <c r="PWS1" s="1" t="s">
        <v>13498</v>
      </c>
      <c r="PWT1" s="1" t="s">
        <v>13499</v>
      </c>
      <c r="PWU1" s="1" t="s">
        <v>13500</v>
      </c>
      <c r="PWV1" s="1" t="s">
        <v>13501</v>
      </c>
      <c r="PWW1" s="1" t="s">
        <v>13502</v>
      </c>
      <c r="PWX1" s="1" t="s">
        <v>13503</v>
      </c>
      <c r="PWY1" s="1" t="s">
        <v>13504</v>
      </c>
      <c r="PWZ1" s="1" t="s">
        <v>13505</v>
      </c>
      <c r="PXA1" s="1" t="s">
        <v>13506</v>
      </c>
      <c r="PXB1" s="1" t="s">
        <v>13507</v>
      </c>
      <c r="PXC1" s="1" t="s">
        <v>13508</v>
      </c>
      <c r="PXD1" s="1" t="s">
        <v>13509</v>
      </c>
      <c r="PXE1" s="1" t="s">
        <v>13510</v>
      </c>
      <c r="PXF1" s="1" t="s">
        <v>13511</v>
      </c>
      <c r="PXG1" s="1" t="s">
        <v>13512</v>
      </c>
      <c r="PXH1" s="1" t="s">
        <v>13513</v>
      </c>
      <c r="PXI1" s="1" t="s">
        <v>13514</v>
      </c>
      <c r="PXJ1" s="1" t="s">
        <v>13515</v>
      </c>
      <c r="PXK1" s="1" t="s">
        <v>13516</v>
      </c>
      <c r="PXL1" s="1" t="s">
        <v>13517</v>
      </c>
      <c r="PXM1" s="1" t="s">
        <v>13518</v>
      </c>
      <c r="PXN1" s="1" t="s">
        <v>13519</v>
      </c>
      <c r="PXO1" s="1" t="s">
        <v>13520</v>
      </c>
      <c r="PXP1" s="1" t="s">
        <v>13521</v>
      </c>
      <c r="PXQ1" s="1" t="s">
        <v>13522</v>
      </c>
      <c r="PXR1" s="1" t="s">
        <v>13523</v>
      </c>
      <c r="PXS1" s="1" t="s">
        <v>13524</v>
      </c>
      <c r="PXT1" s="1" t="s">
        <v>13525</v>
      </c>
      <c r="PXU1" s="1" t="s">
        <v>13526</v>
      </c>
      <c r="PXV1" s="1" t="s">
        <v>13527</v>
      </c>
      <c r="PXW1" s="1" t="s">
        <v>13528</v>
      </c>
      <c r="PXX1" s="1" t="s">
        <v>13529</v>
      </c>
      <c r="PXY1" s="1" t="s">
        <v>13530</v>
      </c>
      <c r="PXZ1" s="1" t="s">
        <v>13531</v>
      </c>
      <c r="PYA1" s="1" t="s">
        <v>13532</v>
      </c>
      <c r="PYB1" s="1" t="s">
        <v>13533</v>
      </c>
      <c r="PYC1" s="1" t="s">
        <v>13534</v>
      </c>
      <c r="PYD1" s="1" t="s">
        <v>13535</v>
      </c>
      <c r="PYE1" s="1" t="s">
        <v>13536</v>
      </c>
      <c r="PYF1" s="1" t="s">
        <v>13537</v>
      </c>
      <c r="PYG1" s="1" t="s">
        <v>13538</v>
      </c>
      <c r="PYH1" s="1" t="s">
        <v>13539</v>
      </c>
      <c r="PYI1" s="1" t="s">
        <v>13540</v>
      </c>
      <c r="PYJ1" s="1" t="s">
        <v>13541</v>
      </c>
      <c r="PYK1" s="1" t="s">
        <v>13542</v>
      </c>
      <c r="PYL1" s="1" t="s">
        <v>13543</v>
      </c>
      <c r="PYM1" s="1" t="s">
        <v>13544</v>
      </c>
      <c r="PYN1" s="1" t="s">
        <v>13545</v>
      </c>
      <c r="PYO1" s="1" t="s">
        <v>13546</v>
      </c>
      <c r="PYP1" s="1" t="s">
        <v>13547</v>
      </c>
      <c r="PYQ1" s="1" t="s">
        <v>13548</v>
      </c>
      <c r="PYR1" s="1" t="s">
        <v>13549</v>
      </c>
      <c r="PYS1" s="1" t="s">
        <v>13550</v>
      </c>
      <c r="PYT1" s="1" t="s">
        <v>13551</v>
      </c>
      <c r="PYU1" s="1" t="s">
        <v>13552</v>
      </c>
      <c r="PYV1" s="1" t="s">
        <v>13553</v>
      </c>
      <c r="PYW1" s="1" t="s">
        <v>13554</v>
      </c>
      <c r="PYX1" s="1" t="s">
        <v>13555</v>
      </c>
      <c r="PYY1" s="1" t="s">
        <v>13556</v>
      </c>
      <c r="PYZ1" s="1" t="s">
        <v>13557</v>
      </c>
      <c r="PZA1" s="1" t="s">
        <v>13558</v>
      </c>
      <c r="PZB1" s="1" t="s">
        <v>13559</v>
      </c>
      <c r="PZC1" s="1" t="s">
        <v>13560</v>
      </c>
      <c r="PZD1" s="1" t="s">
        <v>13561</v>
      </c>
      <c r="PZE1" s="1" t="s">
        <v>13562</v>
      </c>
      <c r="PZF1" s="1" t="s">
        <v>13563</v>
      </c>
      <c r="PZG1" s="1" t="s">
        <v>13564</v>
      </c>
      <c r="PZH1" s="1" t="s">
        <v>13565</v>
      </c>
      <c r="PZI1" s="1" t="s">
        <v>13566</v>
      </c>
      <c r="PZJ1" s="1" t="s">
        <v>13567</v>
      </c>
      <c r="PZK1" s="1" t="s">
        <v>13568</v>
      </c>
      <c r="PZL1" s="1" t="s">
        <v>13569</v>
      </c>
      <c r="PZM1" s="1" t="s">
        <v>13570</v>
      </c>
      <c r="PZN1" s="1" t="s">
        <v>13571</v>
      </c>
      <c r="PZO1" s="1" t="s">
        <v>13572</v>
      </c>
      <c r="PZP1" s="1" t="s">
        <v>13573</v>
      </c>
      <c r="PZQ1" s="1" t="s">
        <v>13574</v>
      </c>
      <c r="PZR1" s="1" t="s">
        <v>13575</v>
      </c>
      <c r="PZS1" s="1" t="s">
        <v>13576</v>
      </c>
      <c r="PZT1" s="1" t="s">
        <v>13577</v>
      </c>
      <c r="PZU1" s="1" t="s">
        <v>13578</v>
      </c>
      <c r="PZV1" s="1" t="s">
        <v>13579</v>
      </c>
      <c r="PZW1" s="1" t="s">
        <v>13580</v>
      </c>
      <c r="PZX1" s="1" t="s">
        <v>13581</v>
      </c>
      <c r="PZY1" s="1" t="s">
        <v>13582</v>
      </c>
      <c r="PZZ1" s="1" t="s">
        <v>13583</v>
      </c>
      <c r="QAA1" s="1" t="s">
        <v>13584</v>
      </c>
      <c r="QAB1" s="1" t="s">
        <v>13585</v>
      </c>
      <c r="QAC1" s="1" t="s">
        <v>13586</v>
      </c>
      <c r="QAD1" s="1" t="s">
        <v>13587</v>
      </c>
      <c r="QAE1" s="1" t="s">
        <v>13588</v>
      </c>
      <c r="QAF1" s="1" t="s">
        <v>13589</v>
      </c>
      <c r="QAG1" s="1" t="s">
        <v>13590</v>
      </c>
      <c r="QAH1" s="1" t="s">
        <v>13591</v>
      </c>
      <c r="QAI1" s="1" t="s">
        <v>13592</v>
      </c>
      <c r="QAJ1" s="1" t="s">
        <v>13593</v>
      </c>
      <c r="QAK1" s="1" t="s">
        <v>13594</v>
      </c>
      <c r="QAL1" s="1" t="s">
        <v>13595</v>
      </c>
      <c r="QAM1" s="1" t="s">
        <v>13596</v>
      </c>
      <c r="QAN1" s="1" t="s">
        <v>13597</v>
      </c>
      <c r="QAO1" s="1" t="s">
        <v>13598</v>
      </c>
      <c r="QAP1" s="1" t="s">
        <v>13599</v>
      </c>
      <c r="QAQ1" s="1" t="s">
        <v>13600</v>
      </c>
      <c r="QAR1" s="1" t="s">
        <v>13601</v>
      </c>
      <c r="QAS1" s="1" t="s">
        <v>13602</v>
      </c>
      <c r="QAT1" s="1" t="s">
        <v>13603</v>
      </c>
      <c r="QAU1" s="1" t="s">
        <v>13604</v>
      </c>
      <c r="QAV1" s="1" t="s">
        <v>13605</v>
      </c>
      <c r="QAW1" s="1" t="s">
        <v>13606</v>
      </c>
      <c r="QAX1" s="1" t="s">
        <v>13607</v>
      </c>
      <c r="QAY1" s="1" t="s">
        <v>13608</v>
      </c>
      <c r="QAZ1" s="1" t="s">
        <v>13609</v>
      </c>
      <c r="QBA1" s="1" t="s">
        <v>13610</v>
      </c>
      <c r="QBB1" s="1" t="s">
        <v>13611</v>
      </c>
      <c r="QBC1" s="1" t="s">
        <v>13612</v>
      </c>
      <c r="QBD1" s="1" t="s">
        <v>13613</v>
      </c>
      <c r="QBE1" s="1" t="s">
        <v>13614</v>
      </c>
      <c r="QBF1" s="1" t="s">
        <v>13615</v>
      </c>
      <c r="QBG1" s="1" t="s">
        <v>13616</v>
      </c>
      <c r="QBH1" s="1" t="s">
        <v>13617</v>
      </c>
      <c r="QBI1" s="1" t="s">
        <v>13618</v>
      </c>
      <c r="QBJ1" s="1" t="s">
        <v>13619</v>
      </c>
      <c r="QBK1" s="1" t="s">
        <v>13620</v>
      </c>
      <c r="QBL1" s="1" t="s">
        <v>13621</v>
      </c>
      <c r="QBM1" s="1" t="s">
        <v>13622</v>
      </c>
      <c r="QBN1" s="1" t="s">
        <v>13623</v>
      </c>
      <c r="QBO1" s="1" t="s">
        <v>13624</v>
      </c>
      <c r="QBP1" s="1" t="s">
        <v>13625</v>
      </c>
      <c r="QBQ1" s="1" t="s">
        <v>13626</v>
      </c>
      <c r="QBR1" s="1" t="s">
        <v>13627</v>
      </c>
      <c r="QBS1" s="1" t="s">
        <v>13628</v>
      </c>
      <c r="QBT1" s="1" t="s">
        <v>13629</v>
      </c>
      <c r="QBU1" s="1" t="s">
        <v>13630</v>
      </c>
      <c r="QBV1" s="1" t="s">
        <v>13631</v>
      </c>
      <c r="QBW1" s="1" t="s">
        <v>13632</v>
      </c>
      <c r="QBX1" s="1" t="s">
        <v>13633</v>
      </c>
      <c r="QBY1" s="1" t="s">
        <v>13634</v>
      </c>
      <c r="QBZ1" s="1" t="s">
        <v>13635</v>
      </c>
      <c r="QCA1" s="1" t="s">
        <v>13636</v>
      </c>
      <c r="QCB1" s="1" t="s">
        <v>13637</v>
      </c>
      <c r="QCC1" s="1" t="s">
        <v>13638</v>
      </c>
      <c r="QCD1" s="1" t="s">
        <v>13639</v>
      </c>
      <c r="QCE1" s="1" t="s">
        <v>13640</v>
      </c>
      <c r="QCF1" s="1" t="s">
        <v>13641</v>
      </c>
      <c r="QCG1" s="1" t="s">
        <v>13642</v>
      </c>
      <c r="QCH1" s="1" t="s">
        <v>13643</v>
      </c>
      <c r="QCI1" s="1" t="s">
        <v>13644</v>
      </c>
      <c r="QCJ1" s="1" t="s">
        <v>13645</v>
      </c>
      <c r="QCK1" s="1" t="s">
        <v>13646</v>
      </c>
      <c r="QCL1" s="1" t="s">
        <v>13647</v>
      </c>
      <c r="QCM1" s="1" t="s">
        <v>13648</v>
      </c>
      <c r="QCN1" s="1" t="s">
        <v>13649</v>
      </c>
      <c r="QCO1" s="1" t="s">
        <v>13650</v>
      </c>
      <c r="QCP1" s="1" t="s">
        <v>13651</v>
      </c>
      <c r="QCQ1" s="1" t="s">
        <v>13652</v>
      </c>
      <c r="QCR1" s="1" t="s">
        <v>13653</v>
      </c>
      <c r="QCS1" s="1" t="s">
        <v>13654</v>
      </c>
      <c r="QCT1" s="1" t="s">
        <v>13655</v>
      </c>
      <c r="QCU1" s="1" t="s">
        <v>13656</v>
      </c>
      <c r="QCV1" s="1" t="s">
        <v>13657</v>
      </c>
      <c r="QCW1" s="1" t="s">
        <v>13658</v>
      </c>
      <c r="QCX1" s="1" t="s">
        <v>13659</v>
      </c>
      <c r="QCY1" s="1" t="s">
        <v>13660</v>
      </c>
      <c r="QCZ1" s="1" t="s">
        <v>13661</v>
      </c>
      <c r="QDA1" s="1" t="s">
        <v>13662</v>
      </c>
      <c r="QDB1" s="1" t="s">
        <v>13663</v>
      </c>
      <c r="QDC1" s="1" t="s">
        <v>13664</v>
      </c>
      <c r="QDD1" s="1" t="s">
        <v>13665</v>
      </c>
      <c r="QDE1" s="1" t="s">
        <v>13666</v>
      </c>
      <c r="QDF1" s="1" t="s">
        <v>13667</v>
      </c>
      <c r="QDG1" s="1" t="s">
        <v>13668</v>
      </c>
      <c r="QDH1" s="1" t="s">
        <v>13669</v>
      </c>
      <c r="QDI1" s="1" t="s">
        <v>13670</v>
      </c>
      <c r="QDJ1" s="1" t="s">
        <v>13671</v>
      </c>
      <c r="QDK1" s="1" t="s">
        <v>13672</v>
      </c>
      <c r="QDL1" s="1" t="s">
        <v>13673</v>
      </c>
      <c r="QDM1" s="1" t="s">
        <v>13674</v>
      </c>
      <c r="QDN1" s="1" t="s">
        <v>13675</v>
      </c>
      <c r="QDO1" s="1" t="s">
        <v>13676</v>
      </c>
      <c r="QDP1" s="1" t="s">
        <v>13677</v>
      </c>
      <c r="QDQ1" s="1" t="s">
        <v>13678</v>
      </c>
      <c r="QDR1" s="1" t="s">
        <v>13679</v>
      </c>
      <c r="QDS1" s="1" t="s">
        <v>13680</v>
      </c>
      <c r="QDT1" s="1" t="s">
        <v>13681</v>
      </c>
      <c r="QDU1" s="1" t="s">
        <v>13682</v>
      </c>
      <c r="QDV1" s="1" t="s">
        <v>13683</v>
      </c>
      <c r="QDW1" s="1" t="s">
        <v>13684</v>
      </c>
      <c r="QDX1" s="1" t="s">
        <v>13685</v>
      </c>
      <c r="QDY1" s="1" t="s">
        <v>13686</v>
      </c>
      <c r="QDZ1" s="1" t="s">
        <v>13687</v>
      </c>
      <c r="QEA1" s="1" t="s">
        <v>13688</v>
      </c>
      <c r="QEB1" s="1" t="s">
        <v>13689</v>
      </c>
      <c r="QEC1" s="1" t="s">
        <v>13690</v>
      </c>
      <c r="QED1" s="1" t="s">
        <v>13691</v>
      </c>
      <c r="QEE1" s="1" t="s">
        <v>13692</v>
      </c>
      <c r="QEF1" s="1" t="s">
        <v>13693</v>
      </c>
      <c r="QEG1" s="1" t="s">
        <v>13694</v>
      </c>
      <c r="QEH1" s="1" t="s">
        <v>13695</v>
      </c>
      <c r="QEI1" s="1" t="s">
        <v>13696</v>
      </c>
      <c r="QEJ1" s="1" t="s">
        <v>13697</v>
      </c>
      <c r="QEK1" s="1" t="s">
        <v>13698</v>
      </c>
      <c r="QEL1" s="1" t="s">
        <v>13699</v>
      </c>
      <c r="QEM1" s="1" t="s">
        <v>13700</v>
      </c>
      <c r="QEN1" s="1" t="s">
        <v>13701</v>
      </c>
      <c r="QEO1" s="1" t="s">
        <v>13702</v>
      </c>
      <c r="QEP1" s="1" t="s">
        <v>13703</v>
      </c>
      <c r="QEQ1" s="1" t="s">
        <v>13704</v>
      </c>
      <c r="QER1" s="1" t="s">
        <v>13705</v>
      </c>
      <c r="QES1" s="1" t="s">
        <v>13706</v>
      </c>
      <c r="QET1" s="1" t="s">
        <v>13707</v>
      </c>
      <c r="QEU1" s="1" t="s">
        <v>13708</v>
      </c>
      <c r="QEV1" s="1" t="s">
        <v>13709</v>
      </c>
      <c r="QEW1" s="1" t="s">
        <v>13710</v>
      </c>
      <c r="QEX1" s="1" t="s">
        <v>13711</v>
      </c>
      <c r="QEY1" s="1" t="s">
        <v>13712</v>
      </c>
      <c r="QEZ1" s="1" t="s">
        <v>13713</v>
      </c>
      <c r="QFA1" s="1" t="s">
        <v>13714</v>
      </c>
      <c r="QFB1" s="1" t="s">
        <v>13715</v>
      </c>
      <c r="QFC1" s="1" t="s">
        <v>13716</v>
      </c>
      <c r="QFD1" s="1" t="s">
        <v>13717</v>
      </c>
      <c r="QFE1" s="1" t="s">
        <v>13718</v>
      </c>
      <c r="QFF1" s="1" t="s">
        <v>13719</v>
      </c>
      <c r="QFG1" s="1" t="s">
        <v>13720</v>
      </c>
      <c r="QFH1" s="1" t="s">
        <v>13721</v>
      </c>
      <c r="QFI1" s="1" t="s">
        <v>13722</v>
      </c>
      <c r="QFJ1" s="1" t="s">
        <v>13723</v>
      </c>
      <c r="QFK1" s="1" t="s">
        <v>13724</v>
      </c>
      <c r="QFL1" s="1" t="s">
        <v>13725</v>
      </c>
      <c r="QFM1" s="1" t="s">
        <v>13726</v>
      </c>
      <c r="QFN1" s="1" t="s">
        <v>13727</v>
      </c>
      <c r="QFO1" s="1" t="s">
        <v>13728</v>
      </c>
      <c r="QFP1" s="1" t="s">
        <v>13729</v>
      </c>
      <c r="QFQ1" s="1" t="s">
        <v>13730</v>
      </c>
      <c r="QFR1" s="1" t="s">
        <v>13731</v>
      </c>
      <c r="QFS1" s="1" t="s">
        <v>13732</v>
      </c>
      <c r="QFT1" s="1" t="s">
        <v>13733</v>
      </c>
      <c r="QFU1" s="1" t="s">
        <v>13734</v>
      </c>
      <c r="QFV1" s="1" t="s">
        <v>13735</v>
      </c>
      <c r="QFW1" s="1" t="s">
        <v>13736</v>
      </c>
      <c r="QFX1" s="1" t="s">
        <v>13737</v>
      </c>
      <c r="QFY1" s="1" t="s">
        <v>13738</v>
      </c>
      <c r="QFZ1" s="1" t="s">
        <v>13739</v>
      </c>
      <c r="QGA1" s="1" t="s">
        <v>13740</v>
      </c>
      <c r="QGB1" s="1" t="s">
        <v>13741</v>
      </c>
      <c r="QGC1" s="1" t="s">
        <v>13742</v>
      </c>
      <c r="QGD1" s="1" t="s">
        <v>13743</v>
      </c>
      <c r="QGE1" s="1" t="s">
        <v>13744</v>
      </c>
      <c r="QGF1" s="1" t="s">
        <v>13745</v>
      </c>
      <c r="QGG1" s="1" t="s">
        <v>13746</v>
      </c>
      <c r="QGH1" s="1" t="s">
        <v>13747</v>
      </c>
      <c r="QGI1" s="1" t="s">
        <v>13748</v>
      </c>
      <c r="QGJ1" s="1" t="s">
        <v>13749</v>
      </c>
      <c r="QGK1" s="1" t="s">
        <v>13750</v>
      </c>
      <c r="QGL1" s="1" t="s">
        <v>13751</v>
      </c>
      <c r="QGM1" s="1" t="s">
        <v>13752</v>
      </c>
      <c r="QGN1" s="1" t="s">
        <v>13753</v>
      </c>
      <c r="QGO1" s="1" t="s">
        <v>13754</v>
      </c>
      <c r="QGP1" s="1" t="s">
        <v>13755</v>
      </c>
      <c r="QGQ1" s="1" t="s">
        <v>13756</v>
      </c>
      <c r="QGR1" s="1" t="s">
        <v>13757</v>
      </c>
      <c r="QGS1" s="1" t="s">
        <v>13758</v>
      </c>
      <c r="QGT1" s="1" t="s">
        <v>13759</v>
      </c>
      <c r="QGU1" s="1" t="s">
        <v>13760</v>
      </c>
      <c r="QGV1" s="1" t="s">
        <v>13761</v>
      </c>
      <c r="QGW1" s="1" t="s">
        <v>13762</v>
      </c>
      <c r="QGX1" s="1" t="s">
        <v>13763</v>
      </c>
      <c r="QGY1" s="1" t="s">
        <v>13764</v>
      </c>
      <c r="QGZ1" s="1" t="s">
        <v>13765</v>
      </c>
      <c r="QHA1" s="1" t="s">
        <v>13766</v>
      </c>
      <c r="QHB1" s="1" t="s">
        <v>13767</v>
      </c>
      <c r="QHC1" s="1" t="s">
        <v>13768</v>
      </c>
      <c r="QHD1" s="1" t="s">
        <v>13769</v>
      </c>
      <c r="QHE1" s="1" t="s">
        <v>13770</v>
      </c>
      <c r="QHF1" s="1" t="s">
        <v>13771</v>
      </c>
      <c r="QHG1" s="1" t="s">
        <v>13772</v>
      </c>
      <c r="QHH1" s="1" t="s">
        <v>13773</v>
      </c>
      <c r="QHI1" s="1" t="s">
        <v>13774</v>
      </c>
      <c r="QHJ1" s="1" t="s">
        <v>13775</v>
      </c>
      <c r="QHK1" s="1" t="s">
        <v>13776</v>
      </c>
      <c r="QHL1" s="1" t="s">
        <v>13777</v>
      </c>
      <c r="QHM1" s="1" t="s">
        <v>13778</v>
      </c>
      <c r="QHN1" s="1" t="s">
        <v>13779</v>
      </c>
      <c r="QHO1" s="1" t="s">
        <v>13780</v>
      </c>
      <c r="QHP1" s="1" t="s">
        <v>13781</v>
      </c>
      <c r="QHQ1" s="1" t="s">
        <v>13782</v>
      </c>
      <c r="QHR1" s="1" t="s">
        <v>13783</v>
      </c>
      <c r="QHS1" s="1" t="s">
        <v>13784</v>
      </c>
      <c r="QHT1" s="1" t="s">
        <v>13785</v>
      </c>
      <c r="QHU1" s="1" t="s">
        <v>13786</v>
      </c>
      <c r="QHV1" s="1" t="s">
        <v>13787</v>
      </c>
      <c r="QHW1" s="1" t="s">
        <v>13788</v>
      </c>
      <c r="QHX1" s="1" t="s">
        <v>13789</v>
      </c>
      <c r="QHY1" s="1" t="s">
        <v>13790</v>
      </c>
      <c r="QHZ1" s="1" t="s">
        <v>13791</v>
      </c>
      <c r="QIA1" s="1" t="s">
        <v>13792</v>
      </c>
      <c r="QIB1" s="1" t="s">
        <v>13793</v>
      </c>
      <c r="QIC1" s="1" t="s">
        <v>13794</v>
      </c>
      <c r="QID1" s="1" t="s">
        <v>13795</v>
      </c>
      <c r="QIE1" s="1" t="s">
        <v>13796</v>
      </c>
      <c r="QIF1" s="1" t="s">
        <v>13797</v>
      </c>
      <c r="QIG1" s="1" t="s">
        <v>13798</v>
      </c>
      <c r="QIH1" s="1" t="s">
        <v>13799</v>
      </c>
      <c r="QII1" s="1" t="s">
        <v>13800</v>
      </c>
      <c r="QIJ1" s="1" t="s">
        <v>13801</v>
      </c>
      <c r="QIK1" s="1" t="s">
        <v>13802</v>
      </c>
      <c r="QIL1" s="1" t="s">
        <v>13803</v>
      </c>
      <c r="QIM1" s="1" t="s">
        <v>13804</v>
      </c>
      <c r="QIN1" s="1" t="s">
        <v>13805</v>
      </c>
      <c r="QIO1" s="1" t="s">
        <v>13806</v>
      </c>
      <c r="QIP1" s="1" t="s">
        <v>13807</v>
      </c>
      <c r="QIQ1" s="1" t="s">
        <v>13808</v>
      </c>
      <c r="QIR1" s="1" t="s">
        <v>13809</v>
      </c>
      <c r="QIS1" s="1" t="s">
        <v>13810</v>
      </c>
      <c r="QIT1" s="1" t="s">
        <v>13811</v>
      </c>
      <c r="QIU1" s="1" t="s">
        <v>13812</v>
      </c>
      <c r="QIV1" s="1" t="s">
        <v>13813</v>
      </c>
      <c r="QIW1" s="1" t="s">
        <v>13814</v>
      </c>
      <c r="QIX1" s="1" t="s">
        <v>13815</v>
      </c>
      <c r="QIY1" s="1" t="s">
        <v>13816</v>
      </c>
      <c r="QIZ1" s="1" t="s">
        <v>13817</v>
      </c>
      <c r="QJA1" s="1" t="s">
        <v>13818</v>
      </c>
      <c r="QJB1" s="1" t="s">
        <v>13819</v>
      </c>
      <c r="QJC1" s="1" t="s">
        <v>13820</v>
      </c>
      <c r="QJD1" s="1" t="s">
        <v>13821</v>
      </c>
      <c r="QJE1" s="1" t="s">
        <v>13822</v>
      </c>
      <c r="QJF1" s="1" t="s">
        <v>13823</v>
      </c>
      <c r="QJG1" s="1" t="s">
        <v>13824</v>
      </c>
      <c r="QJH1" s="1" t="s">
        <v>13825</v>
      </c>
      <c r="QJI1" s="1" t="s">
        <v>13826</v>
      </c>
      <c r="QJJ1" s="1" t="s">
        <v>13827</v>
      </c>
      <c r="QJK1" s="1" t="s">
        <v>13828</v>
      </c>
      <c r="QJL1" s="1" t="s">
        <v>13829</v>
      </c>
      <c r="QJM1" s="1" t="s">
        <v>13830</v>
      </c>
      <c r="QJN1" s="1" t="s">
        <v>13831</v>
      </c>
      <c r="QJO1" s="1" t="s">
        <v>13832</v>
      </c>
      <c r="QJP1" s="1" t="s">
        <v>13833</v>
      </c>
      <c r="QJQ1" s="1" t="s">
        <v>13834</v>
      </c>
      <c r="QJR1" s="1" t="s">
        <v>13835</v>
      </c>
      <c r="QJS1" s="1" t="s">
        <v>13836</v>
      </c>
      <c r="QJT1" s="1" t="s">
        <v>13837</v>
      </c>
      <c r="QJU1" s="1" t="s">
        <v>13838</v>
      </c>
      <c r="QJV1" s="1" t="s">
        <v>13839</v>
      </c>
      <c r="QJW1" s="1" t="s">
        <v>13840</v>
      </c>
      <c r="QJX1" s="1" t="s">
        <v>13841</v>
      </c>
      <c r="QJY1" s="1" t="s">
        <v>13842</v>
      </c>
      <c r="QJZ1" s="1" t="s">
        <v>13843</v>
      </c>
      <c r="QKA1" s="1" t="s">
        <v>13844</v>
      </c>
      <c r="QKB1" s="1" t="s">
        <v>13845</v>
      </c>
      <c r="QKC1" s="1" t="s">
        <v>13846</v>
      </c>
      <c r="QKD1" s="1" t="s">
        <v>13847</v>
      </c>
      <c r="QKE1" s="1" t="s">
        <v>13848</v>
      </c>
      <c r="QKF1" s="1" t="s">
        <v>13849</v>
      </c>
      <c r="QKG1" s="1" t="s">
        <v>13850</v>
      </c>
      <c r="QKH1" s="1" t="s">
        <v>13851</v>
      </c>
      <c r="QKI1" s="1" t="s">
        <v>13852</v>
      </c>
      <c r="QKJ1" s="1" t="s">
        <v>13853</v>
      </c>
      <c r="QKK1" s="1" t="s">
        <v>13854</v>
      </c>
      <c r="QKL1" s="1" t="s">
        <v>13855</v>
      </c>
      <c r="QKM1" s="1" t="s">
        <v>13856</v>
      </c>
      <c r="QKN1" s="1" t="s">
        <v>13857</v>
      </c>
      <c r="QKO1" s="1" t="s">
        <v>13858</v>
      </c>
      <c r="QKP1" s="1" t="s">
        <v>13859</v>
      </c>
      <c r="QKQ1" s="1" t="s">
        <v>13860</v>
      </c>
      <c r="QKR1" s="1" t="s">
        <v>13861</v>
      </c>
      <c r="QKS1" s="1" t="s">
        <v>13862</v>
      </c>
      <c r="QKT1" s="1" t="s">
        <v>13863</v>
      </c>
      <c r="QKU1" s="1" t="s">
        <v>13864</v>
      </c>
      <c r="QKV1" s="1" t="s">
        <v>13865</v>
      </c>
      <c r="QKW1" s="1" t="s">
        <v>13866</v>
      </c>
      <c r="QKX1" s="1" t="s">
        <v>13867</v>
      </c>
      <c r="QKY1" s="1" t="s">
        <v>13868</v>
      </c>
      <c r="QKZ1" s="1" t="s">
        <v>13869</v>
      </c>
      <c r="QLA1" s="1" t="s">
        <v>13870</v>
      </c>
      <c r="QLB1" s="1" t="s">
        <v>13871</v>
      </c>
      <c r="QLC1" s="1" t="s">
        <v>13872</v>
      </c>
      <c r="QLD1" s="1" t="s">
        <v>13873</v>
      </c>
      <c r="QLE1" s="1" t="s">
        <v>13874</v>
      </c>
      <c r="QLF1" s="1" t="s">
        <v>13875</v>
      </c>
      <c r="QLG1" s="1" t="s">
        <v>13876</v>
      </c>
      <c r="QLH1" s="1" t="s">
        <v>13877</v>
      </c>
      <c r="QLI1" s="1" t="s">
        <v>13878</v>
      </c>
      <c r="QLJ1" s="1" t="s">
        <v>13879</v>
      </c>
      <c r="QLK1" s="1" t="s">
        <v>13880</v>
      </c>
      <c r="QLL1" s="1" t="s">
        <v>13881</v>
      </c>
      <c r="QLM1" s="1" t="s">
        <v>13882</v>
      </c>
      <c r="QLN1" s="1" t="s">
        <v>13883</v>
      </c>
      <c r="QLO1" s="1" t="s">
        <v>13884</v>
      </c>
      <c r="QLP1" s="1" t="s">
        <v>13885</v>
      </c>
      <c r="QLQ1" s="1" t="s">
        <v>13886</v>
      </c>
      <c r="QLR1" s="1" t="s">
        <v>13887</v>
      </c>
      <c r="QLS1" s="1" t="s">
        <v>13888</v>
      </c>
      <c r="QLT1" s="1" t="s">
        <v>13889</v>
      </c>
      <c r="QLU1" s="1" t="s">
        <v>13890</v>
      </c>
      <c r="QLV1" s="1" t="s">
        <v>13891</v>
      </c>
      <c r="QLW1" s="1" t="s">
        <v>13892</v>
      </c>
      <c r="QLX1" s="1" t="s">
        <v>13893</v>
      </c>
      <c r="QLY1" s="1" t="s">
        <v>13894</v>
      </c>
      <c r="QLZ1" s="1" t="s">
        <v>13895</v>
      </c>
      <c r="QMA1" s="1" t="s">
        <v>13896</v>
      </c>
      <c r="QMB1" s="1" t="s">
        <v>13897</v>
      </c>
      <c r="QMC1" s="1" t="s">
        <v>13898</v>
      </c>
      <c r="QMD1" s="1" t="s">
        <v>13899</v>
      </c>
      <c r="QME1" s="1" t="s">
        <v>13900</v>
      </c>
      <c r="QMF1" s="1" t="s">
        <v>13901</v>
      </c>
      <c r="QMG1" s="1" t="s">
        <v>13902</v>
      </c>
      <c r="QMH1" s="1" t="s">
        <v>13903</v>
      </c>
      <c r="QMI1" s="1" t="s">
        <v>13904</v>
      </c>
      <c r="QMJ1" s="1" t="s">
        <v>13905</v>
      </c>
      <c r="QMK1" s="1" t="s">
        <v>13906</v>
      </c>
      <c r="QML1" s="1" t="s">
        <v>13907</v>
      </c>
      <c r="QMM1" s="1" t="s">
        <v>13908</v>
      </c>
      <c r="QMN1" s="1" t="s">
        <v>13909</v>
      </c>
      <c r="QMO1" s="1" t="s">
        <v>13910</v>
      </c>
      <c r="QMP1" s="1" t="s">
        <v>13911</v>
      </c>
      <c r="QMQ1" s="1" t="s">
        <v>13912</v>
      </c>
      <c r="QMR1" s="1" t="s">
        <v>13913</v>
      </c>
      <c r="QMS1" s="1" t="s">
        <v>13914</v>
      </c>
      <c r="QMT1" s="1" t="s">
        <v>13915</v>
      </c>
      <c r="QMU1" s="1" t="s">
        <v>13916</v>
      </c>
      <c r="QMV1" s="1" t="s">
        <v>13917</v>
      </c>
      <c r="QMW1" s="1" t="s">
        <v>13918</v>
      </c>
      <c r="QMX1" s="1" t="s">
        <v>13919</v>
      </c>
      <c r="QMY1" s="1" t="s">
        <v>13920</v>
      </c>
      <c r="QMZ1" s="1" t="s">
        <v>13921</v>
      </c>
      <c r="QNA1" s="1" t="s">
        <v>13922</v>
      </c>
      <c r="QNB1" s="1" t="s">
        <v>13923</v>
      </c>
      <c r="QNC1" s="1" t="s">
        <v>13924</v>
      </c>
      <c r="QND1" s="1" t="s">
        <v>13925</v>
      </c>
      <c r="QNE1" s="1" t="s">
        <v>13926</v>
      </c>
      <c r="QNF1" s="1" t="s">
        <v>13927</v>
      </c>
      <c r="QNG1" s="1" t="s">
        <v>13928</v>
      </c>
      <c r="QNH1" s="1" t="s">
        <v>13929</v>
      </c>
      <c r="QNI1" s="1" t="s">
        <v>13930</v>
      </c>
      <c r="QNJ1" s="1" t="s">
        <v>13931</v>
      </c>
      <c r="QNK1" s="1" t="s">
        <v>13932</v>
      </c>
      <c r="QNL1" s="1" t="s">
        <v>13933</v>
      </c>
      <c r="QNM1" s="1" t="s">
        <v>13934</v>
      </c>
      <c r="QNN1" s="1" t="s">
        <v>13935</v>
      </c>
      <c r="QNO1" s="1" t="s">
        <v>13936</v>
      </c>
      <c r="QNP1" s="1" t="s">
        <v>13937</v>
      </c>
      <c r="QNQ1" s="1" t="s">
        <v>13938</v>
      </c>
      <c r="QNR1" s="1" t="s">
        <v>13939</v>
      </c>
      <c r="QNS1" s="1" t="s">
        <v>13940</v>
      </c>
      <c r="QNT1" s="1" t="s">
        <v>13941</v>
      </c>
      <c r="QNU1" s="1" t="s">
        <v>13942</v>
      </c>
      <c r="QNV1" s="1" t="s">
        <v>13943</v>
      </c>
      <c r="QNW1" s="1" t="s">
        <v>13944</v>
      </c>
      <c r="QNX1" s="1" t="s">
        <v>13945</v>
      </c>
      <c r="QNY1" s="1" t="s">
        <v>13946</v>
      </c>
      <c r="QNZ1" s="1" t="s">
        <v>13947</v>
      </c>
      <c r="QOA1" s="1" t="s">
        <v>13948</v>
      </c>
      <c r="QOB1" s="1" t="s">
        <v>13949</v>
      </c>
      <c r="QOC1" s="1" t="s">
        <v>13950</v>
      </c>
      <c r="QOD1" s="1" t="s">
        <v>13951</v>
      </c>
      <c r="QOE1" s="1" t="s">
        <v>13952</v>
      </c>
      <c r="QOF1" s="1" t="s">
        <v>13953</v>
      </c>
      <c r="QOG1" s="1" t="s">
        <v>13954</v>
      </c>
      <c r="QOH1" s="1" t="s">
        <v>13955</v>
      </c>
      <c r="QOI1" s="1" t="s">
        <v>13956</v>
      </c>
      <c r="QOJ1" s="1" t="s">
        <v>13957</v>
      </c>
      <c r="QOK1" s="1" t="s">
        <v>13958</v>
      </c>
      <c r="QOL1" s="1" t="s">
        <v>13959</v>
      </c>
      <c r="QOM1" s="1" t="s">
        <v>13960</v>
      </c>
      <c r="QON1" s="1" t="s">
        <v>13961</v>
      </c>
      <c r="QOO1" s="1" t="s">
        <v>13962</v>
      </c>
      <c r="QOP1" s="1" t="s">
        <v>13963</v>
      </c>
      <c r="QOQ1" s="1" t="s">
        <v>13964</v>
      </c>
      <c r="QOR1" s="1" t="s">
        <v>13965</v>
      </c>
      <c r="QOS1" s="1" t="s">
        <v>13966</v>
      </c>
      <c r="QOT1" s="1" t="s">
        <v>13967</v>
      </c>
      <c r="QOU1" s="1" t="s">
        <v>13968</v>
      </c>
      <c r="QOV1" s="1" t="s">
        <v>13969</v>
      </c>
      <c r="QOW1" s="1" t="s">
        <v>13970</v>
      </c>
      <c r="QOX1" s="1" t="s">
        <v>13971</v>
      </c>
      <c r="QOY1" s="1" t="s">
        <v>13972</v>
      </c>
      <c r="QOZ1" s="1" t="s">
        <v>13973</v>
      </c>
      <c r="QPA1" s="1" t="s">
        <v>13974</v>
      </c>
      <c r="QPB1" s="1" t="s">
        <v>13975</v>
      </c>
      <c r="QPC1" s="1" t="s">
        <v>13976</v>
      </c>
      <c r="QPD1" s="1" t="s">
        <v>13977</v>
      </c>
      <c r="QPE1" s="1" t="s">
        <v>13978</v>
      </c>
      <c r="QPF1" s="1" t="s">
        <v>13979</v>
      </c>
      <c r="QPG1" s="1" t="s">
        <v>13980</v>
      </c>
      <c r="QPH1" s="1" t="s">
        <v>13981</v>
      </c>
      <c r="QPI1" s="1" t="s">
        <v>13982</v>
      </c>
      <c r="QPJ1" s="1" t="s">
        <v>13983</v>
      </c>
      <c r="QPK1" s="1" t="s">
        <v>13984</v>
      </c>
      <c r="QPL1" s="1" t="s">
        <v>13985</v>
      </c>
      <c r="QPM1" s="1" t="s">
        <v>13986</v>
      </c>
      <c r="QPN1" s="1" t="s">
        <v>13987</v>
      </c>
      <c r="QPO1" s="1" t="s">
        <v>13988</v>
      </c>
      <c r="QPP1" s="1" t="s">
        <v>13989</v>
      </c>
      <c r="QPQ1" s="1" t="s">
        <v>13990</v>
      </c>
      <c r="QPR1" s="1" t="s">
        <v>13991</v>
      </c>
      <c r="QPS1" s="1" t="s">
        <v>13992</v>
      </c>
      <c r="QPT1" s="1" t="s">
        <v>13993</v>
      </c>
      <c r="QPU1" s="1" t="s">
        <v>13994</v>
      </c>
      <c r="QPV1" s="1" t="s">
        <v>13995</v>
      </c>
      <c r="QPW1" s="1" t="s">
        <v>13996</v>
      </c>
      <c r="QPX1" s="1" t="s">
        <v>13997</v>
      </c>
      <c r="QPY1" s="1" t="s">
        <v>13998</v>
      </c>
      <c r="QPZ1" s="1" t="s">
        <v>13999</v>
      </c>
      <c r="QQA1" s="1" t="s">
        <v>14000</v>
      </c>
      <c r="QQB1" s="1" t="s">
        <v>14001</v>
      </c>
      <c r="QQC1" s="1" t="s">
        <v>14002</v>
      </c>
      <c r="QQD1" s="1" t="s">
        <v>14003</v>
      </c>
      <c r="QQE1" s="1" t="s">
        <v>14004</v>
      </c>
      <c r="QQF1" s="1" t="s">
        <v>14005</v>
      </c>
      <c r="QQG1" s="1" t="s">
        <v>14006</v>
      </c>
      <c r="QQH1" s="1" t="s">
        <v>14007</v>
      </c>
      <c r="QQI1" s="1" t="s">
        <v>14008</v>
      </c>
      <c r="QQJ1" s="1" t="s">
        <v>14009</v>
      </c>
      <c r="QQK1" s="1" t="s">
        <v>14010</v>
      </c>
      <c r="QQL1" s="1" t="s">
        <v>14011</v>
      </c>
      <c r="QQM1" s="1" t="s">
        <v>14012</v>
      </c>
      <c r="QQN1" s="1" t="s">
        <v>14013</v>
      </c>
      <c r="QQO1" s="1" t="s">
        <v>14014</v>
      </c>
      <c r="QQP1" s="1" t="s">
        <v>14015</v>
      </c>
      <c r="QQQ1" s="1" t="s">
        <v>14016</v>
      </c>
      <c r="QQR1" s="1" t="s">
        <v>14017</v>
      </c>
      <c r="QQS1" s="1" t="s">
        <v>14018</v>
      </c>
      <c r="QQT1" s="1" t="s">
        <v>14019</v>
      </c>
      <c r="QQU1" s="1" t="s">
        <v>14020</v>
      </c>
      <c r="QQV1" s="1" t="s">
        <v>14021</v>
      </c>
      <c r="QQW1" s="1" t="s">
        <v>14022</v>
      </c>
      <c r="QQX1" s="1" t="s">
        <v>14023</v>
      </c>
      <c r="QQY1" s="1" t="s">
        <v>14024</v>
      </c>
      <c r="QQZ1" s="1" t="s">
        <v>14025</v>
      </c>
      <c r="QRA1" s="1" t="s">
        <v>14026</v>
      </c>
      <c r="QRB1" s="1" t="s">
        <v>14027</v>
      </c>
      <c r="QRC1" s="1" t="s">
        <v>14028</v>
      </c>
      <c r="QRD1" s="1" t="s">
        <v>14029</v>
      </c>
      <c r="QRE1" s="1" t="s">
        <v>14030</v>
      </c>
      <c r="QRF1" s="1" t="s">
        <v>14031</v>
      </c>
      <c r="QRG1" s="1" t="s">
        <v>14032</v>
      </c>
      <c r="QRH1" s="1" t="s">
        <v>14033</v>
      </c>
      <c r="QRI1" s="1" t="s">
        <v>14034</v>
      </c>
      <c r="QRJ1" s="1" t="s">
        <v>14035</v>
      </c>
      <c r="QRK1" s="1" t="s">
        <v>14036</v>
      </c>
      <c r="QRL1" s="1" t="s">
        <v>14037</v>
      </c>
      <c r="QRM1" s="1" t="s">
        <v>14038</v>
      </c>
      <c r="QRN1" s="1" t="s">
        <v>14039</v>
      </c>
      <c r="QRO1" s="1" t="s">
        <v>14040</v>
      </c>
      <c r="QRP1" s="1" t="s">
        <v>14041</v>
      </c>
      <c r="QRQ1" s="1" t="s">
        <v>14042</v>
      </c>
      <c r="QRR1" s="1" t="s">
        <v>14043</v>
      </c>
      <c r="QRS1" s="1" t="s">
        <v>14044</v>
      </c>
      <c r="QRT1" s="1" t="s">
        <v>14045</v>
      </c>
      <c r="QRU1" s="1" t="s">
        <v>14046</v>
      </c>
      <c r="QRV1" s="1" t="s">
        <v>14047</v>
      </c>
      <c r="QRW1" s="1" t="s">
        <v>14048</v>
      </c>
      <c r="QRX1" s="1" t="s">
        <v>14049</v>
      </c>
      <c r="QRY1" s="1" t="s">
        <v>14050</v>
      </c>
      <c r="QRZ1" s="1" t="s">
        <v>14051</v>
      </c>
      <c r="QSA1" s="1" t="s">
        <v>14052</v>
      </c>
      <c r="QSB1" s="1" t="s">
        <v>14053</v>
      </c>
      <c r="QSC1" s="1" t="s">
        <v>14054</v>
      </c>
      <c r="QSD1" s="1" t="s">
        <v>14055</v>
      </c>
      <c r="QSE1" s="1" t="s">
        <v>14056</v>
      </c>
      <c r="QSF1" s="1" t="s">
        <v>14057</v>
      </c>
      <c r="QSG1" s="1" t="s">
        <v>14058</v>
      </c>
      <c r="QSH1" s="1" t="s">
        <v>14059</v>
      </c>
      <c r="QSI1" s="1" t="s">
        <v>14060</v>
      </c>
      <c r="QSJ1" s="1" t="s">
        <v>14061</v>
      </c>
      <c r="QSK1" s="1" t="s">
        <v>14062</v>
      </c>
      <c r="QSL1" s="1" t="s">
        <v>14063</v>
      </c>
      <c r="QSM1" s="1" t="s">
        <v>14064</v>
      </c>
      <c r="QSN1" s="1" t="s">
        <v>14065</v>
      </c>
      <c r="QSO1" s="1" t="s">
        <v>14066</v>
      </c>
      <c r="QSP1" s="1" t="s">
        <v>14067</v>
      </c>
      <c r="QSQ1" s="1" t="s">
        <v>14068</v>
      </c>
      <c r="QSR1" s="1" t="s">
        <v>14069</v>
      </c>
      <c r="QSS1" s="1" t="s">
        <v>14070</v>
      </c>
      <c r="QST1" s="1" t="s">
        <v>14071</v>
      </c>
      <c r="QSU1" s="1" t="s">
        <v>14072</v>
      </c>
      <c r="QSV1" s="1" t="s">
        <v>14073</v>
      </c>
      <c r="QSW1" s="1" t="s">
        <v>14074</v>
      </c>
      <c r="QSX1" s="1" t="s">
        <v>14075</v>
      </c>
      <c r="QSY1" s="1" t="s">
        <v>14076</v>
      </c>
      <c r="QSZ1" s="1" t="s">
        <v>14077</v>
      </c>
      <c r="QTA1" s="1" t="s">
        <v>14078</v>
      </c>
      <c r="QTB1" s="1" t="s">
        <v>14079</v>
      </c>
      <c r="QTC1" s="1" t="s">
        <v>14080</v>
      </c>
      <c r="QTD1" s="1" t="s">
        <v>14081</v>
      </c>
      <c r="QTE1" s="1" t="s">
        <v>14082</v>
      </c>
      <c r="QTF1" s="1" t="s">
        <v>14083</v>
      </c>
      <c r="QTG1" s="1" t="s">
        <v>14084</v>
      </c>
      <c r="QTH1" s="1" t="s">
        <v>14085</v>
      </c>
      <c r="QTI1" s="1" t="s">
        <v>14086</v>
      </c>
      <c r="QTJ1" s="1" t="s">
        <v>14087</v>
      </c>
      <c r="QTK1" s="1" t="s">
        <v>14088</v>
      </c>
      <c r="QTL1" s="1" t="s">
        <v>14089</v>
      </c>
      <c r="QTM1" s="1" t="s">
        <v>14090</v>
      </c>
      <c r="QTN1" s="1" t="s">
        <v>14091</v>
      </c>
      <c r="QTO1" s="1" t="s">
        <v>14092</v>
      </c>
      <c r="QTP1" s="1" t="s">
        <v>14093</v>
      </c>
      <c r="QTQ1" s="1" t="s">
        <v>14094</v>
      </c>
      <c r="QTR1" s="1" t="s">
        <v>14095</v>
      </c>
      <c r="QTS1" s="1" t="s">
        <v>14096</v>
      </c>
      <c r="QTT1" s="1" t="s">
        <v>14097</v>
      </c>
      <c r="QTU1" s="1" t="s">
        <v>14098</v>
      </c>
      <c r="QTV1" s="1" t="s">
        <v>14099</v>
      </c>
      <c r="QTW1" s="1" t="s">
        <v>14100</v>
      </c>
      <c r="QTX1" s="1" t="s">
        <v>14101</v>
      </c>
      <c r="QTY1" s="1" t="s">
        <v>14102</v>
      </c>
      <c r="QTZ1" s="1" t="s">
        <v>14103</v>
      </c>
      <c r="QUA1" s="1" t="s">
        <v>14104</v>
      </c>
      <c r="QUB1" s="1" t="s">
        <v>14105</v>
      </c>
      <c r="QUC1" s="1" t="s">
        <v>14106</v>
      </c>
      <c r="QUD1" s="1" t="s">
        <v>14107</v>
      </c>
      <c r="QUE1" s="1" t="s">
        <v>14108</v>
      </c>
      <c r="QUF1" s="1" t="s">
        <v>14109</v>
      </c>
      <c r="QUG1" s="1" t="s">
        <v>14110</v>
      </c>
      <c r="QUH1" s="1" t="s">
        <v>14111</v>
      </c>
      <c r="QUI1" s="1" t="s">
        <v>14112</v>
      </c>
      <c r="QUJ1" s="1" t="s">
        <v>14113</v>
      </c>
      <c r="QUK1" s="1" t="s">
        <v>14114</v>
      </c>
      <c r="QUL1" s="1" t="s">
        <v>14115</v>
      </c>
      <c r="QUM1" s="1" t="s">
        <v>14116</v>
      </c>
      <c r="QUN1" s="1" t="s">
        <v>14117</v>
      </c>
      <c r="QUO1" s="1" t="s">
        <v>14118</v>
      </c>
      <c r="QUP1" s="1" t="s">
        <v>14119</v>
      </c>
      <c r="QUQ1" s="1" t="s">
        <v>14120</v>
      </c>
      <c r="QUR1" s="1" t="s">
        <v>14121</v>
      </c>
      <c r="QUS1" s="1" t="s">
        <v>14122</v>
      </c>
      <c r="QUT1" s="1" t="s">
        <v>14123</v>
      </c>
      <c r="QUU1" s="1" t="s">
        <v>14124</v>
      </c>
      <c r="QUV1" s="1" t="s">
        <v>14125</v>
      </c>
      <c r="QUW1" s="1" t="s">
        <v>14126</v>
      </c>
      <c r="QUX1" s="1" t="s">
        <v>14127</v>
      </c>
      <c r="QUY1" s="1" t="s">
        <v>14128</v>
      </c>
      <c r="QUZ1" s="1" t="s">
        <v>14129</v>
      </c>
      <c r="QVA1" s="1" t="s">
        <v>14130</v>
      </c>
      <c r="QVB1" s="1" t="s">
        <v>14131</v>
      </c>
      <c r="QVC1" s="1" t="s">
        <v>14132</v>
      </c>
      <c r="QVD1" s="1" t="s">
        <v>14133</v>
      </c>
      <c r="QVE1" s="1" t="s">
        <v>14134</v>
      </c>
      <c r="QVF1" s="1" t="s">
        <v>14135</v>
      </c>
      <c r="QVG1" s="1" t="s">
        <v>14136</v>
      </c>
      <c r="QVH1" s="1" t="s">
        <v>14137</v>
      </c>
      <c r="QVI1" s="1" t="s">
        <v>14138</v>
      </c>
      <c r="QVJ1" s="1" t="s">
        <v>14139</v>
      </c>
      <c r="QVK1" s="1" t="s">
        <v>14140</v>
      </c>
      <c r="QVL1" s="1" t="s">
        <v>14141</v>
      </c>
      <c r="QVM1" s="1" t="s">
        <v>14142</v>
      </c>
      <c r="QVN1" s="1" t="s">
        <v>14143</v>
      </c>
      <c r="QVO1" s="1" t="s">
        <v>14144</v>
      </c>
      <c r="QVP1" s="1" t="s">
        <v>14145</v>
      </c>
      <c r="QVQ1" s="1" t="s">
        <v>14146</v>
      </c>
      <c r="QVR1" s="1" t="s">
        <v>14147</v>
      </c>
      <c r="QVS1" s="1" t="s">
        <v>14148</v>
      </c>
      <c r="QVT1" s="1" t="s">
        <v>14149</v>
      </c>
      <c r="QVU1" s="1" t="s">
        <v>14150</v>
      </c>
      <c r="QVV1" s="1" t="s">
        <v>14151</v>
      </c>
      <c r="QVW1" s="1" t="s">
        <v>14152</v>
      </c>
      <c r="QVX1" s="1" t="s">
        <v>14153</v>
      </c>
      <c r="QVY1" s="1" t="s">
        <v>14154</v>
      </c>
      <c r="QVZ1" s="1" t="s">
        <v>14155</v>
      </c>
      <c r="QWA1" s="1" t="s">
        <v>14156</v>
      </c>
      <c r="QWB1" s="1" t="s">
        <v>14157</v>
      </c>
      <c r="QWC1" s="1" t="s">
        <v>14158</v>
      </c>
      <c r="QWD1" s="1" t="s">
        <v>14159</v>
      </c>
      <c r="QWE1" s="1" t="s">
        <v>14160</v>
      </c>
      <c r="QWF1" s="1" t="s">
        <v>14161</v>
      </c>
      <c r="QWG1" s="1" t="s">
        <v>14162</v>
      </c>
      <c r="QWH1" s="1" t="s">
        <v>14163</v>
      </c>
      <c r="QWI1" s="1" t="s">
        <v>14164</v>
      </c>
      <c r="QWJ1" s="1" t="s">
        <v>14165</v>
      </c>
      <c r="QWK1" s="1" t="s">
        <v>14166</v>
      </c>
      <c r="QWL1" s="1" t="s">
        <v>14167</v>
      </c>
      <c r="QWM1" s="1" t="s">
        <v>14168</v>
      </c>
      <c r="QWN1" s="1" t="s">
        <v>14169</v>
      </c>
      <c r="QWO1" s="1" t="s">
        <v>14170</v>
      </c>
      <c r="QWP1" s="1" t="s">
        <v>14171</v>
      </c>
      <c r="QWQ1" s="1" t="s">
        <v>14172</v>
      </c>
      <c r="QWR1" s="1" t="s">
        <v>14173</v>
      </c>
      <c r="QWS1" s="1" t="s">
        <v>14174</v>
      </c>
      <c r="QWT1" s="1" t="s">
        <v>14175</v>
      </c>
      <c r="QWU1" s="1" t="s">
        <v>14176</v>
      </c>
      <c r="QWV1" s="1" t="s">
        <v>14177</v>
      </c>
      <c r="QWW1" s="1" t="s">
        <v>14178</v>
      </c>
      <c r="QWX1" s="1" t="s">
        <v>14179</v>
      </c>
      <c r="QWY1" s="1" t="s">
        <v>14180</v>
      </c>
      <c r="QWZ1" s="1" t="s">
        <v>14181</v>
      </c>
      <c r="QXA1" s="1" t="s">
        <v>14182</v>
      </c>
      <c r="QXB1" s="1" t="s">
        <v>14183</v>
      </c>
      <c r="QXC1" s="1" t="s">
        <v>14184</v>
      </c>
      <c r="QXD1" s="1" t="s">
        <v>14185</v>
      </c>
      <c r="QXE1" s="1" t="s">
        <v>14186</v>
      </c>
      <c r="QXF1" s="1" t="s">
        <v>14187</v>
      </c>
      <c r="QXG1" s="1" t="s">
        <v>14188</v>
      </c>
      <c r="QXH1" s="1" t="s">
        <v>14189</v>
      </c>
      <c r="QXI1" s="1" t="s">
        <v>14190</v>
      </c>
      <c r="QXJ1" s="1" t="s">
        <v>14191</v>
      </c>
      <c r="QXK1" s="1" t="s">
        <v>14192</v>
      </c>
      <c r="QXL1" s="1" t="s">
        <v>14193</v>
      </c>
      <c r="QXM1" s="1" t="s">
        <v>14194</v>
      </c>
      <c r="QXN1" s="1" t="s">
        <v>14195</v>
      </c>
      <c r="QXO1" s="1" t="s">
        <v>14196</v>
      </c>
      <c r="QXP1" s="1" t="s">
        <v>14197</v>
      </c>
      <c r="QXQ1" s="1" t="s">
        <v>14198</v>
      </c>
      <c r="QXR1" s="1" t="s">
        <v>14199</v>
      </c>
      <c r="QXS1" s="1" t="s">
        <v>14200</v>
      </c>
      <c r="QXT1" s="1" t="s">
        <v>14201</v>
      </c>
      <c r="QXU1" s="1" t="s">
        <v>14202</v>
      </c>
      <c r="QXV1" s="1" t="s">
        <v>14203</v>
      </c>
      <c r="QXW1" s="1" t="s">
        <v>14204</v>
      </c>
      <c r="QXX1" s="1" t="s">
        <v>14205</v>
      </c>
      <c r="QXY1" s="1" t="s">
        <v>14206</v>
      </c>
      <c r="QXZ1" s="1" t="s">
        <v>14207</v>
      </c>
      <c r="QYA1" s="1" t="s">
        <v>14208</v>
      </c>
      <c r="QYB1" s="1" t="s">
        <v>14209</v>
      </c>
      <c r="QYC1" s="1" t="s">
        <v>14210</v>
      </c>
      <c r="QYD1" s="1" t="s">
        <v>14211</v>
      </c>
      <c r="QYE1" s="1" t="s">
        <v>14212</v>
      </c>
      <c r="QYF1" s="1" t="s">
        <v>14213</v>
      </c>
      <c r="QYG1" s="1" t="s">
        <v>14214</v>
      </c>
      <c r="QYH1" s="1" t="s">
        <v>14215</v>
      </c>
      <c r="QYI1" s="1" t="s">
        <v>14216</v>
      </c>
      <c r="QYJ1" s="1" t="s">
        <v>14217</v>
      </c>
      <c r="QYK1" s="1" t="s">
        <v>14218</v>
      </c>
      <c r="QYL1" s="1" t="s">
        <v>14219</v>
      </c>
      <c r="QYM1" s="1" t="s">
        <v>14220</v>
      </c>
      <c r="QYN1" s="1" t="s">
        <v>14221</v>
      </c>
      <c r="QYO1" s="1" t="s">
        <v>14222</v>
      </c>
      <c r="QYP1" s="1" t="s">
        <v>14223</v>
      </c>
      <c r="QYQ1" s="1" t="s">
        <v>14224</v>
      </c>
      <c r="QYR1" s="1" t="s">
        <v>14225</v>
      </c>
      <c r="QYS1" s="1" t="s">
        <v>14226</v>
      </c>
      <c r="QYT1" s="1" t="s">
        <v>14227</v>
      </c>
      <c r="QYU1" s="1" t="s">
        <v>14228</v>
      </c>
      <c r="QYV1" s="1" t="s">
        <v>14229</v>
      </c>
      <c r="QYW1" s="1" t="s">
        <v>14230</v>
      </c>
      <c r="QYX1" s="1" t="s">
        <v>14231</v>
      </c>
      <c r="QYY1" s="1" t="s">
        <v>14232</v>
      </c>
      <c r="QYZ1" s="1" t="s">
        <v>14233</v>
      </c>
      <c r="QZA1" s="1" t="s">
        <v>14234</v>
      </c>
      <c r="QZB1" s="1" t="s">
        <v>14235</v>
      </c>
      <c r="QZC1" s="1" t="s">
        <v>14236</v>
      </c>
      <c r="QZD1" s="1" t="s">
        <v>14237</v>
      </c>
      <c r="QZE1" s="1" t="s">
        <v>14238</v>
      </c>
      <c r="QZF1" s="1" t="s">
        <v>14239</v>
      </c>
      <c r="QZG1" s="1" t="s">
        <v>14240</v>
      </c>
      <c r="QZH1" s="1" t="s">
        <v>14241</v>
      </c>
      <c r="QZI1" s="1" t="s">
        <v>14242</v>
      </c>
      <c r="QZJ1" s="1" t="s">
        <v>14243</v>
      </c>
      <c r="QZK1" s="1" t="s">
        <v>14244</v>
      </c>
      <c r="QZL1" s="1" t="s">
        <v>14245</v>
      </c>
      <c r="QZM1" s="1" t="s">
        <v>14246</v>
      </c>
      <c r="QZN1" s="1" t="s">
        <v>14247</v>
      </c>
      <c r="QZO1" s="1" t="s">
        <v>14248</v>
      </c>
      <c r="QZP1" s="1" t="s">
        <v>14249</v>
      </c>
      <c r="QZQ1" s="1" t="s">
        <v>14250</v>
      </c>
      <c r="QZR1" s="1" t="s">
        <v>14251</v>
      </c>
      <c r="QZS1" s="1" t="s">
        <v>14252</v>
      </c>
      <c r="QZT1" s="1" t="s">
        <v>14253</v>
      </c>
      <c r="QZU1" s="1" t="s">
        <v>14254</v>
      </c>
      <c r="QZV1" s="1" t="s">
        <v>14255</v>
      </c>
      <c r="QZW1" s="1" t="s">
        <v>14256</v>
      </c>
      <c r="QZX1" s="1" t="s">
        <v>14257</v>
      </c>
      <c r="QZY1" s="1" t="s">
        <v>14258</v>
      </c>
      <c r="QZZ1" s="1" t="s">
        <v>14259</v>
      </c>
      <c r="RAA1" s="1" t="s">
        <v>14260</v>
      </c>
      <c r="RAB1" s="1" t="s">
        <v>14261</v>
      </c>
      <c r="RAC1" s="1" t="s">
        <v>14262</v>
      </c>
      <c r="RAD1" s="1" t="s">
        <v>14263</v>
      </c>
      <c r="RAE1" s="1" t="s">
        <v>14264</v>
      </c>
      <c r="RAF1" s="1" t="s">
        <v>14265</v>
      </c>
      <c r="RAG1" s="1" t="s">
        <v>14266</v>
      </c>
      <c r="RAH1" s="1" t="s">
        <v>14267</v>
      </c>
      <c r="RAI1" s="1" t="s">
        <v>14268</v>
      </c>
      <c r="RAJ1" s="1" t="s">
        <v>14269</v>
      </c>
      <c r="RAK1" s="1" t="s">
        <v>14270</v>
      </c>
      <c r="RAL1" s="1" t="s">
        <v>14271</v>
      </c>
      <c r="RAM1" s="1" t="s">
        <v>14272</v>
      </c>
      <c r="RAN1" s="1" t="s">
        <v>14273</v>
      </c>
      <c r="RAO1" s="1" t="s">
        <v>14274</v>
      </c>
      <c r="RAP1" s="1" t="s">
        <v>14275</v>
      </c>
      <c r="RAQ1" s="1" t="s">
        <v>14276</v>
      </c>
      <c r="RAR1" s="1" t="s">
        <v>14277</v>
      </c>
      <c r="RAS1" s="1" t="s">
        <v>14278</v>
      </c>
      <c r="RAT1" s="1" t="s">
        <v>14279</v>
      </c>
      <c r="RAU1" s="1" t="s">
        <v>14280</v>
      </c>
      <c r="RAV1" s="1" t="s">
        <v>14281</v>
      </c>
      <c r="RAW1" s="1" t="s">
        <v>14282</v>
      </c>
      <c r="RAX1" s="1" t="s">
        <v>14283</v>
      </c>
      <c r="RAY1" s="1" t="s">
        <v>14284</v>
      </c>
      <c r="RAZ1" s="1" t="s">
        <v>14285</v>
      </c>
      <c r="RBA1" s="1" t="s">
        <v>14286</v>
      </c>
      <c r="RBB1" s="1" t="s">
        <v>14287</v>
      </c>
      <c r="RBC1" s="1" t="s">
        <v>14288</v>
      </c>
      <c r="RBD1" s="1" t="s">
        <v>14289</v>
      </c>
      <c r="RBE1" s="1" t="s">
        <v>14290</v>
      </c>
      <c r="RBF1" s="1" t="s">
        <v>14291</v>
      </c>
      <c r="RBG1" s="1" t="s">
        <v>14292</v>
      </c>
      <c r="RBH1" s="1" t="s">
        <v>14293</v>
      </c>
      <c r="RBI1" s="1" t="s">
        <v>14294</v>
      </c>
      <c r="RBJ1" s="1" t="s">
        <v>14295</v>
      </c>
      <c r="RBK1" s="1" t="s">
        <v>14296</v>
      </c>
      <c r="RBL1" s="1" t="s">
        <v>14297</v>
      </c>
      <c r="RBM1" s="1" t="s">
        <v>14298</v>
      </c>
      <c r="RBN1" s="1" t="s">
        <v>14299</v>
      </c>
      <c r="RBO1" s="1" t="s">
        <v>14300</v>
      </c>
      <c r="RBP1" s="1" t="s">
        <v>14301</v>
      </c>
      <c r="RBQ1" s="1" t="s">
        <v>14302</v>
      </c>
      <c r="RBR1" s="1" t="s">
        <v>14303</v>
      </c>
      <c r="RBS1" s="1" t="s">
        <v>14304</v>
      </c>
      <c r="RBT1" s="1" t="s">
        <v>14305</v>
      </c>
      <c r="RBU1" s="1" t="s">
        <v>14306</v>
      </c>
      <c r="RBV1" s="1" t="s">
        <v>14307</v>
      </c>
      <c r="RBW1" s="1" t="s">
        <v>14308</v>
      </c>
      <c r="RBX1" s="1" t="s">
        <v>14309</v>
      </c>
      <c r="RBY1" s="1" t="s">
        <v>14310</v>
      </c>
      <c r="RBZ1" s="1" t="s">
        <v>14311</v>
      </c>
      <c r="RCA1" s="1" t="s">
        <v>14312</v>
      </c>
      <c r="RCB1" s="1" t="s">
        <v>14313</v>
      </c>
      <c r="RCC1" s="1" t="s">
        <v>14314</v>
      </c>
      <c r="RCD1" s="1" t="s">
        <v>14315</v>
      </c>
      <c r="RCE1" s="1" t="s">
        <v>14316</v>
      </c>
      <c r="RCF1" s="1" t="s">
        <v>14317</v>
      </c>
      <c r="RCG1" s="1" t="s">
        <v>14318</v>
      </c>
      <c r="RCH1" s="1" t="s">
        <v>14319</v>
      </c>
      <c r="RCI1" s="1" t="s">
        <v>14320</v>
      </c>
      <c r="RCJ1" s="1" t="s">
        <v>14321</v>
      </c>
      <c r="RCK1" s="1" t="s">
        <v>14322</v>
      </c>
      <c r="RCL1" s="1" t="s">
        <v>14323</v>
      </c>
      <c r="RCM1" s="1" t="s">
        <v>14324</v>
      </c>
      <c r="RCN1" s="1" t="s">
        <v>14325</v>
      </c>
      <c r="RCO1" s="1" t="s">
        <v>14326</v>
      </c>
      <c r="RCP1" s="1" t="s">
        <v>14327</v>
      </c>
      <c r="RCQ1" s="1" t="s">
        <v>14328</v>
      </c>
      <c r="RCR1" s="1" t="s">
        <v>14329</v>
      </c>
      <c r="RCS1" s="1" t="s">
        <v>14330</v>
      </c>
      <c r="RCT1" s="1" t="s">
        <v>14331</v>
      </c>
      <c r="RCU1" s="1" t="s">
        <v>14332</v>
      </c>
      <c r="RCV1" s="1" t="s">
        <v>14333</v>
      </c>
      <c r="RCW1" s="1" t="s">
        <v>14334</v>
      </c>
      <c r="RCX1" s="1" t="s">
        <v>14335</v>
      </c>
      <c r="RCY1" s="1" t="s">
        <v>14336</v>
      </c>
      <c r="RCZ1" s="1" t="s">
        <v>14337</v>
      </c>
      <c r="RDA1" s="1" t="s">
        <v>14338</v>
      </c>
      <c r="RDB1" s="1" t="s">
        <v>14339</v>
      </c>
      <c r="RDC1" s="1" t="s">
        <v>14340</v>
      </c>
      <c r="RDD1" s="1" t="s">
        <v>14341</v>
      </c>
      <c r="RDE1" s="1" t="s">
        <v>14342</v>
      </c>
      <c r="RDF1" s="1" t="s">
        <v>14343</v>
      </c>
      <c r="RDG1" s="1" t="s">
        <v>14344</v>
      </c>
      <c r="RDH1" s="1" t="s">
        <v>14345</v>
      </c>
      <c r="RDI1" s="1" t="s">
        <v>14346</v>
      </c>
      <c r="RDJ1" s="1" t="s">
        <v>14347</v>
      </c>
      <c r="RDK1" s="1" t="s">
        <v>14348</v>
      </c>
      <c r="RDL1" s="1" t="s">
        <v>14349</v>
      </c>
      <c r="RDM1" s="1" t="s">
        <v>14350</v>
      </c>
      <c r="RDN1" s="1" t="s">
        <v>14351</v>
      </c>
      <c r="RDO1" s="1" t="s">
        <v>14352</v>
      </c>
      <c r="RDP1" s="1" t="s">
        <v>14353</v>
      </c>
      <c r="RDQ1" s="1" t="s">
        <v>14354</v>
      </c>
      <c r="RDR1" s="1" t="s">
        <v>14355</v>
      </c>
      <c r="RDS1" s="1" t="s">
        <v>14356</v>
      </c>
      <c r="RDT1" s="1" t="s">
        <v>14357</v>
      </c>
      <c r="RDU1" s="1" t="s">
        <v>14358</v>
      </c>
      <c r="RDV1" s="1" t="s">
        <v>14359</v>
      </c>
      <c r="RDW1" s="1" t="s">
        <v>14360</v>
      </c>
      <c r="RDX1" s="1" t="s">
        <v>14361</v>
      </c>
      <c r="RDY1" s="1" t="s">
        <v>14362</v>
      </c>
      <c r="RDZ1" s="1" t="s">
        <v>14363</v>
      </c>
      <c r="REA1" s="1" t="s">
        <v>14364</v>
      </c>
      <c r="REB1" s="1" t="s">
        <v>14365</v>
      </c>
      <c r="REC1" s="1" t="s">
        <v>14366</v>
      </c>
      <c r="RED1" s="1" t="s">
        <v>14367</v>
      </c>
      <c r="REE1" s="1" t="s">
        <v>14368</v>
      </c>
      <c r="REF1" s="1" t="s">
        <v>14369</v>
      </c>
      <c r="REG1" s="1" t="s">
        <v>14370</v>
      </c>
      <c r="REH1" s="1" t="s">
        <v>14371</v>
      </c>
      <c r="REI1" s="1" t="s">
        <v>14372</v>
      </c>
      <c r="REJ1" s="1" t="s">
        <v>14373</v>
      </c>
      <c r="REK1" s="1" t="s">
        <v>14374</v>
      </c>
      <c r="REL1" s="1" t="s">
        <v>14375</v>
      </c>
      <c r="REM1" s="1" t="s">
        <v>14376</v>
      </c>
      <c r="REN1" s="1" t="s">
        <v>14377</v>
      </c>
      <c r="REO1" s="1" t="s">
        <v>14378</v>
      </c>
      <c r="REP1" s="1" t="s">
        <v>14379</v>
      </c>
      <c r="REQ1" s="1" t="s">
        <v>14380</v>
      </c>
      <c r="RER1" s="1" t="s">
        <v>14381</v>
      </c>
      <c r="RES1" s="1" t="s">
        <v>14382</v>
      </c>
      <c r="RET1" s="1" t="s">
        <v>14383</v>
      </c>
      <c r="REU1" s="1" t="s">
        <v>14384</v>
      </c>
      <c r="REV1" s="1" t="s">
        <v>14385</v>
      </c>
      <c r="REW1" s="1" t="s">
        <v>14386</v>
      </c>
      <c r="REX1" s="1" t="s">
        <v>14387</v>
      </c>
      <c r="REY1" s="1" t="s">
        <v>14388</v>
      </c>
      <c r="REZ1" s="1" t="s">
        <v>14389</v>
      </c>
      <c r="RFA1" s="1" t="s">
        <v>14390</v>
      </c>
      <c r="RFB1" s="1" t="s">
        <v>14391</v>
      </c>
      <c r="RFC1" s="1" t="s">
        <v>14392</v>
      </c>
      <c r="RFD1" s="1" t="s">
        <v>14393</v>
      </c>
      <c r="RFE1" s="1" t="s">
        <v>14394</v>
      </c>
      <c r="RFF1" s="1" t="s">
        <v>14395</v>
      </c>
      <c r="RFG1" s="1" t="s">
        <v>14396</v>
      </c>
      <c r="RFH1" s="1" t="s">
        <v>14397</v>
      </c>
      <c r="RFI1" s="1" t="s">
        <v>14398</v>
      </c>
      <c r="RFJ1" s="1" t="s">
        <v>14399</v>
      </c>
      <c r="RFK1" s="1" t="s">
        <v>14400</v>
      </c>
      <c r="RFL1" s="1" t="s">
        <v>14401</v>
      </c>
      <c r="RFM1" s="1" t="s">
        <v>14402</v>
      </c>
      <c r="RFN1" s="1" t="s">
        <v>14403</v>
      </c>
      <c r="RFO1" s="1" t="s">
        <v>14404</v>
      </c>
      <c r="RFP1" s="1" t="s">
        <v>14405</v>
      </c>
      <c r="RFQ1" s="1" t="s">
        <v>14406</v>
      </c>
      <c r="RFR1" s="1" t="s">
        <v>14407</v>
      </c>
      <c r="RFS1" s="1" t="s">
        <v>14408</v>
      </c>
      <c r="RFT1" s="1" t="s">
        <v>14409</v>
      </c>
      <c r="RFU1" s="1" t="s">
        <v>14410</v>
      </c>
      <c r="RFV1" s="1" t="s">
        <v>14411</v>
      </c>
      <c r="RFW1" s="1" t="s">
        <v>14412</v>
      </c>
      <c r="RFX1" s="1" t="s">
        <v>14413</v>
      </c>
      <c r="RFY1" s="1" t="s">
        <v>14414</v>
      </c>
      <c r="RFZ1" s="1" t="s">
        <v>14415</v>
      </c>
      <c r="RGA1" s="1" t="s">
        <v>14416</v>
      </c>
      <c r="RGB1" s="1" t="s">
        <v>14417</v>
      </c>
      <c r="RGC1" s="1" t="s">
        <v>14418</v>
      </c>
      <c r="RGD1" s="1" t="s">
        <v>14419</v>
      </c>
      <c r="RGE1" s="1" t="s">
        <v>14420</v>
      </c>
      <c r="RGF1" s="1" t="s">
        <v>14421</v>
      </c>
      <c r="RGG1" s="1" t="s">
        <v>14422</v>
      </c>
      <c r="RGH1" s="1" t="s">
        <v>14423</v>
      </c>
      <c r="RGI1" s="1" t="s">
        <v>14424</v>
      </c>
      <c r="RGJ1" s="1" t="s">
        <v>14425</v>
      </c>
      <c r="RGK1" s="1" t="s">
        <v>14426</v>
      </c>
      <c r="RGL1" s="1" t="s">
        <v>14427</v>
      </c>
      <c r="RGM1" s="1" t="s">
        <v>14428</v>
      </c>
      <c r="RGN1" s="1" t="s">
        <v>14429</v>
      </c>
      <c r="RGO1" s="1" t="s">
        <v>14430</v>
      </c>
      <c r="RGP1" s="1" t="s">
        <v>14431</v>
      </c>
      <c r="RGQ1" s="1" t="s">
        <v>14432</v>
      </c>
      <c r="RGR1" s="1" t="s">
        <v>14433</v>
      </c>
      <c r="RGS1" s="1" t="s">
        <v>14434</v>
      </c>
      <c r="RGT1" s="1" t="s">
        <v>14435</v>
      </c>
      <c r="RGU1" s="1" t="s">
        <v>14436</v>
      </c>
      <c r="RGV1" s="1" t="s">
        <v>14437</v>
      </c>
      <c r="RGW1" s="1" t="s">
        <v>14438</v>
      </c>
      <c r="RGX1" s="1" t="s">
        <v>14439</v>
      </c>
      <c r="RGY1" s="1" t="s">
        <v>14440</v>
      </c>
      <c r="RGZ1" s="1" t="s">
        <v>14441</v>
      </c>
      <c r="RHA1" s="1" t="s">
        <v>14442</v>
      </c>
      <c r="RHB1" s="1" t="s">
        <v>14443</v>
      </c>
      <c r="RHC1" s="1" t="s">
        <v>14444</v>
      </c>
      <c r="RHD1" s="1" t="s">
        <v>14445</v>
      </c>
      <c r="RHE1" s="1" t="s">
        <v>14446</v>
      </c>
      <c r="RHF1" s="1" t="s">
        <v>14447</v>
      </c>
      <c r="RHG1" s="1" t="s">
        <v>14448</v>
      </c>
      <c r="RHH1" s="1" t="s">
        <v>14449</v>
      </c>
      <c r="RHI1" s="1" t="s">
        <v>14450</v>
      </c>
      <c r="RHJ1" s="1" t="s">
        <v>14451</v>
      </c>
      <c r="RHK1" s="1" t="s">
        <v>14452</v>
      </c>
      <c r="RHL1" s="1" t="s">
        <v>14453</v>
      </c>
      <c r="RHM1" s="1" t="s">
        <v>14454</v>
      </c>
      <c r="RHN1" s="1" t="s">
        <v>14455</v>
      </c>
      <c r="RHO1" s="1" t="s">
        <v>14456</v>
      </c>
      <c r="RHP1" s="1" t="s">
        <v>14457</v>
      </c>
      <c r="RHQ1" s="1" t="s">
        <v>14458</v>
      </c>
      <c r="RHR1" s="1" t="s">
        <v>14459</v>
      </c>
      <c r="RHS1" s="1" t="s">
        <v>14460</v>
      </c>
      <c r="RHT1" s="1" t="s">
        <v>14461</v>
      </c>
      <c r="RHU1" s="1" t="s">
        <v>14462</v>
      </c>
      <c r="RHV1" s="1" t="s">
        <v>14463</v>
      </c>
      <c r="RHW1" s="1" t="s">
        <v>14464</v>
      </c>
      <c r="RHX1" s="1" t="s">
        <v>14465</v>
      </c>
      <c r="RHY1" s="1" t="s">
        <v>14466</v>
      </c>
      <c r="RHZ1" s="1" t="s">
        <v>14467</v>
      </c>
      <c r="RIA1" s="1" t="s">
        <v>14468</v>
      </c>
      <c r="RIB1" s="1" t="s">
        <v>14469</v>
      </c>
      <c r="RIC1" s="1" t="s">
        <v>14470</v>
      </c>
      <c r="RID1" s="1" t="s">
        <v>14471</v>
      </c>
      <c r="RIE1" s="1" t="s">
        <v>14472</v>
      </c>
      <c r="RIF1" s="1" t="s">
        <v>14473</v>
      </c>
      <c r="RIG1" s="1" t="s">
        <v>14474</v>
      </c>
      <c r="RIH1" s="1" t="s">
        <v>14475</v>
      </c>
      <c r="RII1" s="1" t="s">
        <v>14476</v>
      </c>
      <c r="RIJ1" s="1" t="s">
        <v>14477</v>
      </c>
      <c r="RIK1" s="1" t="s">
        <v>14478</v>
      </c>
      <c r="RIL1" s="1" t="s">
        <v>14479</v>
      </c>
      <c r="RIM1" s="1" t="s">
        <v>14480</v>
      </c>
      <c r="RIN1" s="1" t="s">
        <v>14481</v>
      </c>
      <c r="RIO1" s="1" t="s">
        <v>14482</v>
      </c>
      <c r="RIP1" s="1" t="s">
        <v>14483</v>
      </c>
      <c r="RIQ1" s="1" t="s">
        <v>14484</v>
      </c>
      <c r="RIR1" s="1" t="s">
        <v>14485</v>
      </c>
      <c r="RIS1" s="1" t="s">
        <v>14486</v>
      </c>
      <c r="RIT1" s="1" t="s">
        <v>14487</v>
      </c>
      <c r="RIU1" s="1" t="s">
        <v>14488</v>
      </c>
      <c r="RIV1" s="1" t="s">
        <v>14489</v>
      </c>
      <c r="RIW1" s="1" t="s">
        <v>14490</v>
      </c>
      <c r="RIX1" s="1" t="s">
        <v>14491</v>
      </c>
      <c r="RIY1" s="1" t="s">
        <v>14492</v>
      </c>
      <c r="RIZ1" s="1" t="s">
        <v>14493</v>
      </c>
      <c r="RJA1" s="1" t="s">
        <v>14494</v>
      </c>
      <c r="RJB1" s="1" t="s">
        <v>14495</v>
      </c>
      <c r="RJC1" s="1" t="s">
        <v>14496</v>
      </c>
      <c r="RJD1" s="1" t="s">
        <v>14497</v>
      </c>
      <c r="RJE1" s="1" t="s">
        <v>14498</v>
      </c>
      <c r="RJF1" s="1" t="s">
        <v>14499</v>
      </c>
      <c r="RJG1" s="1" t="s">
        <v>14500</v>
      </c>
      <c r="RJH1" s="1" t="s">
        <v>14501</v>
      </c>
      <c r="RJI1" s="1" t="s">
        <v>14502</v>
      </c>
      <c r="RJJ1" s="1" t="s">
        <v>14503</v>
      </c>
      <c r="RJK1" s="1" t="s">
        <v>14504</v>
      </c>
      <c r="RJL1" s="1" t="s">
        <v>14505</v>
      </c>
      <c r="RJM1" s="1" t="s">
        <v>14506</v>
      </c>
      <c r="RJN1" s="1" t="s">
        <v>14507</v>
      </c>
      <c r="RJO1" s="1" t="s">
        <v>14508</v>
      </c>
      <c r="RJP1" s="1" t="s">
        <v>14509</v>
      </c>
      <c r="RJQ1" s="1" t="s">
        <v>14510</v>
      </c>
      <c r="RJR1" s="1" t="s">
        <v>14511</v>
      </c>
      <c r="RJS1" s="1" t="s">
        <v>14512</v>
      </c>
      <c r="RJT1" s="1" t="s">
        <v>14513</v>
      </c>
      <c r="RJU1" s="1" t="s">
        <v>14514</v>
      </c>
      <c r="RJV1" s="1" t="s">
        <v>14515</v>
      </c>
      <c r="RJW1" s="1" t="s">
        <v>14516</v>
      </c>
      <c r="RJX1" s="1" t="s">
        <v>14517</v>
      </c>
      <c r="RJY1" s="1" t="s">
        <v>14518</v>
      </c>
      <c r="RJZ1" s="1" t="s">
        <v>14519</v>
      </c>
      <c r="RKA1" s="1" t="s">
        <v>14520</v>
      </c>
      <c r="RKB1" s="1" t="s">
        <v>14521</v>
      </c>
      <c r="RKC1" s="1" t="s">
        <v>14522</v>
      </c>
      <c r="RKD1" s="1" t="s">
        <v>14523</v>
      </c>
      <c r="RKE1" s="1" t="s">
        <v>14524</v>
      </c>
      <c r="RKF1" s="1" t="s">
        <v>14525</v>
      </c>
      <c r="RKG1" s="1" t="s">
        <v>14526</v>
      </c>
      <c r="RKH1" s="1" t="s">
        <v>14527</v>
      </c>
      <c r="RKI1" s="1" t="s">
        <v>14528</v>
      </c>
      <c r="RKJ1" s="1" t="s">
        <v>14529</v>
      </c>
      <c r="RKK1" s="1" t="s">
        <v>14530</v>
      </c>
      <c r="RKL1" s="1" t="s">
        <v>14531</v>
      </c>
      <c r="RKM1" s="1" t="s">
        <v>14532</v>
      </c>
      <c r="RKN1" s="1" t="s">
        <v>14533</v>
      </c>
      <c r="RKO1" s="1" t="s">
        <v>14534</v>
      </c>
      <c r="RKP1" s="1" t="s">
        <v>14535</v>
      </c>
      <c r="RKQ1" s="1" t="s">
        <v>14536</v>
      </c>
      <c r="RKR1" s="1" t="s">
        <v>14537</v>
      </c>
      <c r="RKS1" s="1" t="s">
        <v>14538</v>
      </c>
      <c r="RKT1" s="1" t="s">
        <v>14539</v>
      </c>
      <c r="RKU1" s="1" t="s">
        <v>14540</v>
      </c>
      <c r="RKV1" s="1" t="s">
        <v>14541</v>
      </c>
      <c r="RKW1" s="1" t="s">
        <v>14542</v>
      </c>
      <c r="RKX1" s="1" t="s">
        <v>14543</v>
      </c>
      <c r="RKY1" s="1" t="s">
        <v>14544</v>
      </c>
      <c r="RKZ1" s="1" t="s">
        <v>14545</v>
      </c>
      <c r="RLA1" s="1" t="s">
        <v>14546</v>
      </c>
      <c r="RLB1" s="1" t="s">
        <v>14547</v>
      </c>
      <c r="RLC1" s="1" t="s">
        <v>14548</v>
      </c>
      <c r="RLD1" s="1" t="s">
        <v>14549</v>
      </c>
      <c r="RLE1" s="1" t="s">
        <v>14550</v>
      </c>
      <c r="RLF1" s="1" t="s">
        <v>14551</v>
      </c>
      <c r="RLG1" s="1" t="s">
        <v>14552</v>
      </c>
      <c r="RLH1" s="1" t="s">
        <v>14553</v>
      </c>
      <c r="RLI1" s="1" t="s">
        <v>14554</v>
      </c>
      <c r="RLJ1" s="1" t="s">
        <v>14555</v>
      </c>
      <c r="RLK1" s="1" t="s">
        <v>14556</v>
      </c>
      <c r="RLL1" s="1" t="s">
        <v>14557</v>
      </c>
      <c r="RLM1" s="1" t="s">
        <v>14558</v>
      </c>
      <c r="RLN1" s="1" t="s">
        <v>14559</v>
      </c>
      <c r="RLO1" s="1" t="s">
        <v>14560</v>
      </c>
      <c r="RLP1" s="1" t="s">
        <v>14561</v>
      </c>
      <c r="RLQ1" s="1" t="s">
        <v>14562</v>
      </c>
      <c r="RLR1" s="1" t="s">
        <v>14563</v>
      </c>
      <c r="RLS1" s="1" t="s">
        <v>14564</v>
      </c>
      <c r="RLT1" s="1" t="s">
        <v>14565</v>
      </c>
      <c r="RLU1" s="1" t="s">
        <v>14566</v>
      </c>
      <c r="RLV1" s="1" t="s">
        <v>14567</v>
      </c>
      <c r="RLW1" s="1" t="s">
        <v>14568</v>
      </c>
      <c r="RLX1" s="1" t="s">
        <v>14569</v>
      </c>
      <c r="RLY1" s="1" t="s">
        <v>14570</v>
      </c>
      <c r="RLZ1" s="1" t="s">
        <v>14571</v>
      </c>
      <c r="RMA1" s="1" t="s">
        <v>14572</v>
      </c>
      <c r="RMB1" s="1" t="s">
        <v>14573</v>
      </c>
      <c r="RMC1" s="1" t="s">
        <v>14574</v>
      </c>
      <c r="RMD1" s="1" t="s">
        <v>14575</v>
      </c>
      <c r="RME1" s="1" t="s">
        <v>14576</v>
      </c>
      <c r="RMF1" s="1" t="s">
        <v>14577</v>
      </c>
      <c r="RMG1" s="1" t="s">
        <v>14578</v>
      </c>
      <c r="RMH1" s="1" t="s">
        <v>14579</v>
      </c>
      <c r="RMI1" s="1" t="s">
        <v>14580</v>
      </c>
      <c r="RMJ1" s="1" t="s">
        <v>14581</v>
      </c>
      <c r="RMK1" s="1" t="s">
        <v>14582</v>
      </c>
      <c r="RML1" s="1" t="s">
        <v>14583</v>
      </c>
      <c r="RMM1" s="1" t="s">
        <v>14584</v>
      </c>
      <c r="RMN1" s="1" t="s">
        <v>14585</v>
      </c>
      <c r="RMO1" s="1" t="s">
        <v>14586</v>
      </c>
      <c r="RMP1" s="1" t="s">
        <v>14587</v>
      </c>
      <c r="RMQ1" s="1" t="s">
        <v>14588</v>
      </c>
      <c r="RMR1" s="1" t="s">
        <v>14589</v>
      </c>
      <c r="RMS1" s="1" t="s">
        <v>14590</v>
      </c>
      <c r="RMT1" s="1" t="s">
        <v>14591</v>
      </c>
      <c r="RMU1" s="1" t="s">
        <v>14592</v>
      </c>
      <c r="RMV1" s="1" t="s">
        <v>14593</v>
      </c>
      <c r="RMW1" s="1" t="s">
        <v>14594</v>
      </c>
      <c r="RMX1" s="1" t="s">
        <v>14595</v>
      </c>
      <c r="RMY1" s="1" t="s">
        <v>14596</v>
      </c>
      <c r="RMZ1" s="1" t="s">
        <v>14597</v>
      </c>
      <c r="RNA1" s="1" t="s">
        <v>14598</v>
      </c>
      <c r="RNB1" s="1" t="s">
        <v>14599</v>
      </c>
      <c r="RNC1" s="1" t="s">
        <v>14600</v>
      </c>
      <c r="RND1" s="1" t="s">
        <v>14601</v>
      </c>
      <c r="RNE1" s="1" t="s">
        <v>14602</v>
      </c>
      <c r="RNF1" s="1" t="s">
        <v>14603</v>
      </c>
      <c r="RNG1" s="1" t="s">
        <v>14604</v>
      </c>
      <c r="RNH1" s="1" t="s">
        <v>14605</v>
      </c>
      <c r="RNI1" s="1" t="s">
        <v>14606</v>
      </c>
      <c r="RNJ1" s="1" t="s">
        <v>14607</v>
      </c>
      <c r="RNK1" s="1" t="s">
        <v>14608</v>
      </c>
      <c r="RNL1" s="1" t="s">
        <v>14609</v>
      </c>
      <c r="RNM1" s="1" t="s">
        <v>14610</v>
      </c>
      <c r="RNN1" s="1" t="s">
        <v>14611</v>
      </c>
      <c r="RNO1" s="1" t="s">
        <v>14612</v>
      </c>
      <c r="RNP1" s="1" t="s">
        <v>14613</v>
      </c>
      <c r="RNQ1" s="1" t="s">
        <v>14614</v>
      </c>
      <c r="RNR1" s="1" t="s">
        <v>14615</v>
      </c>
      <c r="RNS1" s="1" t="s">
        <v>14616</v>
      </c>
      <c r="RNT1" s="1" t="s">
        <v>14617</v>
      </c>
      <c r="RNU1" s="1" t="s">
        <v>14618</v>
      </c>
      <c r="RNV1" s="1" t="s">
        <v>14619</v>
      </c>
      <c r="RNW1" s="1" t="s">
        <v>14620</v>
      </c>
      <c r="RNX1" s="1" t="s">
        <v>14621</v>
      </c>
      <c r="RNY1" s="1" t="s">
        <v>14622</v>
      </c>
      <c r="RNZ1" s="1" t="s">
        <v>14623</v>
      </c>
      <c r="ROA1" s="1" t="s">
        <v>14624</v>
      </c>
      <c r="ROB1" s="1" t="s">
        <v>14625</v>
      </c>
      <c r="ROC1" s="1" t="s">
        <v>14626</v>
      </c>
      <c r="ROD1" s="1" t="s">
        <v>14627</v>
      </c>
      <c r="ROE1" s="1" t="s">
        <v>14628</v>
      </c>
      <c r="ROF1" s="1" t="s">
        <v>14629</v>
      </c>
      <c r="ROG1" s="1" t="s">
        <v>14630</v>
      </c>
      <c r="ROH1" s="1" t="s">
        <v>14631</v>
      </c>
      <c r="ROI1" s="1" t="s">
        <v>14632</v>
      </c>
      <c r="ROJ1" s="1" t="s">
        <v>14633</v>
      </c>
      <c r="ROK1" s="1" t="s">
        <v>14634</v>
      </c>
      <c r="ROL1" s="1" t="s">
        <v>14635</v>
      </c>
      <c r="ROM1" s="1" t="s">
        <v>14636</v>
      </c>
      <c r="RON1" s="1" t="s">
        <v>14637</v>
      </c>
      <c r="ROO1" s="1" t="s">
        <v>14638</v>
      </c>
      <c r="ROP1" s="1" t="s">
        <v>14639</v>
      </c>
      <c r="ROQ1" s="1" t="s">
        <v>14640</v>
      </c>
      <c r="ROR1" s="1" t="s">
        <v>14641</v>
      </c>
      <c r="ROS1" s="1" t="s">
        <v>14642</v>
      </c>
      <c r="ROT1" s="1" t="s">
        <v>14643</v>
      </c>
      <c r="ROU1" s="1" t="s">
        <v>14644</v>
      </c>
      <c r="ROV1" s="1" t="s">
        <v>14645</v>
      </c>
      <c r="ROW1" s="1" t="s">
        <v>14646</v>
      </c>
      <c r="ROX1" s="1" t="s">
        <v>14647</v>
      </c>
      <c r="ROY1" s="1" t="s">
        <v>14648</v>
      </c>
      <c r="ROZ1" s="1" t="s">
        <v>14649</v>
      </c>
      <c r="RPA1" s="1" t="s">
        <v>14650</v>
      </c>
      <c r="RPB1" s="1" t="s">
        <v>14651</v>
      </c>
      <c r="RPC1" s="1" t="s">
        <v>14652</v>
      </c>
      <c r="RPD1" s="1" t="s">
        <v>14653</v>
      </c>
      <c r="RPE1" s="1" t="s">
        <v>14654</v>
      </c>
      <c r="RPF1" s="1" t="s">
        <v>14655</v>
      </c>
      <c r="RPG1" s="1" t="s">
        <v>14656</v>
      </c>
      <c r="RPH1" s="1" t="s">
        <v>14657</v>
      </c>
      <c r="RPI1" s="1" t="s">
        <v>14658</v>
      </c>
      <c r="RPJ1" s="1" t="s">
        <v>14659</v>
      </c>
      <c r="RPK1" s="1" t="s">
        <v>14660</v>
      </c>
      <c r="RPL1" s="1" t="s">
        <v>14661</v>
      </c>
      <c r="RPM1" s="1" t="s">
        <v>14662</v>
      </c>
      <c r="RPN1" s="1" t="s">
        <v>14663</v>
      </c>
      <c r="RPO1" s="1" t="s">
        <v>14664</v>
      </c>
      <c r="RPP1" s="1" t="s">
        <v>14665</v>
      </c>
      <c r="RPQ1" s="1" t="s">
        <v>14666</v>
      </c>
      <c r="RPR1" s="1" t="s">
        <v>14667</v>
      </c>
      <c r="RPS1" s="1" t="s">
        <v>14668</v>
      </c>
      <c r="RPT1" s="1" t="s">
        <v>14669</v>
      </c>
      <c r="RPU1" s="1" t="s">
        <v>14670</v>
      </c>
      <c r="RPV1" s="1" t="s">
        <v>14671</v>
      </c>
      <c r="RPW1" s="1" t="s">
        <v>14672</v>
      </c>
      <c r="RPX1" s="1" t="s">
        <v>14673</v>
      </c>
      <c r="RPY1" s="1" t="s">
        <v>14674</v>
      </c>
      <c r="RPZ1" s="1" t="s">
        <v>14675</v>
      </c>
      <c r="RQA1" s="1" t="s">
        <v>14676</v>
      </c>
      <c r="RQB1" s="1" t="s">
        <v>14677</v>
      </c>
      <c r="RQC1" s="1" t="s">
        <v>14678</v>
      </c>
      <c r="RQD1" s="1" t="s">
        <v>14679</v>
      </c>
      <c r="RQE1" s="1" t="s">
        <v>14680</v>
      </c>
      <c r="RQF1" s="1" t="s">
        <v>14681</v>
      </c>
      <c r="RQG1" s="1" t="s">
        <v>14682</v>
      </c>
      <c r="RQH1" s="1" t="s">
        <v>14683</v>
      </c>
      <c r="RQI1" s="1" t="s">
        <v>14684</v>
      </c>
      <c r="RQJ1" s="1" t="s">
        <v>14685</v>
      </c>
      <c r="RQK1" s="1" t="s">
        <v>14686</v>
      </c>
      <c r="RQL1" s="1" t="s">
        <v>14687</v>
      </c>
      <c r="RQM1" s="1" t="s">
        <v>14688</v>
      </c>
      <c r="RQN1" s="1" t="s">
        <v>14689</v>
      </c>
      <c r="RQO1" s="1" t="s">
        <v>14690</v>
      </c>
      <c r="RQP1" s="1" t="s">
        <v>14691</v>
      </c>
      <c r="RQQ1" s="1" t="s">
        <v>14692</v>
      </c>
      <c r="RQR1" s="1" t="s">
        <v>14693</v>
      </c>
      <c r="RQS1" s="1" t="s">
        <v>14694</v>
      </c>
      <c r="RQT1" s="1" t="s">
        <v>14695</v>
      </c>
      <c r="RQU1" s="1" t="s">
        <v>14696</v>
      </c>
      <c r="RQV1" s="1" t="s">
        <v>14697</v>
      </c>
      <c r="RQW1" s="1" t="s">
        <v>14698</v>
      </c>
      <c r="RQX1" s="1" t="s">
        <v>14699</v>
      </c>
      <c r="RQY1" s="1" t="s">
        <v>14700</v>
      </c>
      <c r="RQZ1" s="1" t="s">
        <v>14701</v>
      </c>
      <c r="RRA1" s="1" t="s">
        <v>14702</v>
      </c>
      <c r="RRB1" s="1" t="s">
        <v>14703</v>
      </c>
      <c r="RRC1" s="1" t="s">
        <v>14704</v>
      </c>
      <c r="RRD1" s="1" t="s">
        <v>14705</v>
      </c>
      <c r="RRE1" s="1" t="s">
        <v>14706</v>
      </c>
      <c r="RRF1" s="1" t="s">
        <v>14707</v>
      </c>
      <c r="RRG1" s="1" t="s">
        <v>14708</v>
      </c>
      <c r="RRH1" s="1" t="s">
        <v>14709</v>
      </c>
      <c r="RRI1" s="1" t="s">
        <v>14710</v>
      </c>
      <c r="RRJ1" s="1" t="s">
        <v>14711</v>
      </c>
      <c r="RRK1" s="1" t="s">
        <v>14712</v>
      </c>
      <c r="RRL1" s="1" t="s">
        <v>14713</v>
      </c>
      <c r="RRM1" s="1" t="s">
        <v>14714</v>
      </c>
      <c r="RRN1" s="1" t="s">
        <v>14715</v>
      </c>
      <c r="RRO1" s="1" t="s">
        <v>14716</v>
      </c>
      <c r="RRP1" s="1" t="s">
        <v>14717</v>
      </c>
      <c r="RRQ1" s="1" t="s">
        <v>14718</v>
      </c>
      <c r="RRR1" s="1" t="s">
        <v>14719</v>
      </c>
      <c r="RRS1" s="1" t="s">
        <v>14720</v>
      </c>
      <c r="RRT1" s="1" t="s">
        <v>14721</v>
      </c>
      <c r="RRU1" s="1" t="s">
        <v>14722</v>
      </c>
      <c r="RRV1" s="1" t="s">
        <v>14723</v>
      </c>
      <c r="RRW1" s="1" t="s">
        <v>14724</v>
      </c>
      <c r="RRX1" s="1" t="s">
        <v>14725</v>
      </c>
      <c r="RRY1" s="1" t="s">
        <v>14726</v>
      </c>
      <c r="RRZ1" s="1" t="s">
        <v>14727</v>
      </c>
      <c r="RSA1" s="1" t="s">
        <v>14728</v>
      </c>
      <c r="RSB1" s="1" t="s">
        <v>14729</v>
      </c>
      <c r="RSC1" s="1" t="s">
        <v>14730</v>
      </c>
      <c r="RSD1" s="1" t="s">
        <v>14731</v>
      </c>
      <c r="RSE1" s="1" t="s">
        <v>14732</v>
      </c>
      <c r="RSF1" s="1" t="s">
        <v>14733</v>
      </c>
      <c r="RSG1" s="1" t="s">
        <v>14734</v>
      </c>
      <c r="RSH1" s="1" t="s">
        <v>14735</v>
      </c>
      <c r="RSI1" s="1" t="s">
        <v>14736</v>
      </c>
      <c r="RSJ1" s="1" t="s">
        <v>14737</v>
      </c>
      <c r="RSK1" s="1" t="s">
        <v>14738</v>
      </c>
      <c r="RSL1" s="1" t="s">
        <v>14739</v>
      </c>
      <c r="RSM1" s="1" t="s">
        <v>14740</v>
      </c>
      <c r="RSN1" s="1" t="s">
        <v>14741</v>
      </c>
      <c r="RSO1" s="1" t="s">
        <v>14742</v>
      </c>
      <c r="RSP1" s="1" t="s">
        <v>14743</v>
      </c>
      <c r="RSQ1" s="1" t="s">
        <v>14744</v>
      </c>
      <c r="RSR1" s="1" t="s">
        <v>14745</v>
      </c>
      <c r="RSS1" s="1" t="s">
        <v>14746</v>
      </c>
      <c r="RST1" s="1" t="s">
        <v>14747</v>
      </c>
      <c r="RSU1" s="1" t="s">
        <v>14748</v>
      </c>
      <c r="RSV1" s="1" t="s">
        <v>14749</v>
      </c>
      <c r="RSW1" s="1" t="s">
        <v>14750</v>
      </c>
      <c r="RSX1" s="1" t="s">
        <v>14751</v>
      </c>
      <c r="RSY1" s="1" t="s">
        <v>14752</v>
      </c>
      <c r="RSZ1" s="1" t="s">
        <v>14753</v>
      </c>
      <c r="RTA1" s="1" t="s">
        <v>14754</v>
      </c>
      <c r="RTB1" s="1" t="s">
        <v>14755</v>
      </c>
      <c r="RTC1" s="1" t="s">
        <v>14756</v>
      </c>
      <c r="RTD1" s="1" t="s">
        <v>14757</v>
      </c>
      <c r="RTE1" s="1" t="s">
        <v>14758</v>
      </c>
      <c r="RTF1" s="1" t="s">
        <v>14759</v>
      </c>
      <c r="RTG1" s="1" t="s">
        <v>14760</v>
      </c>
      <c r="RTH1" s="1" t="s">
        <v>14761</v>
      </c>
      <c r="RTI1" s="1" t="s">
        <v>14762</v>
      </c>
      <c r="RTJ1" s="1" t="s">
        <v>14763</v>
      </c>
      <c r="RTK1" s="1" t="s">
        <v>14764</v>
      </c>
      <c r="RTL1" s="1" t="s">
        <v>14765</v>
      </c>
      <c r="RTM1" s="1" t="s">
        <v>14766</v>
      </c>
      <c r="RTN1" s="1" t="s">
        <v>14767</v>
      </c>
      <c r="RTO1" s="1" t="s">
        <v>14768</v>
      </c>
      <c r="RTP1" s="1" t="s">
        <v>14769</v>
      </c>
      <c r="RTQ1" s="1" t="s">
        <v>14770</v>
      </c>
      <c r="RTR1" s="1" t="s">
        <v>14771</v>
      </c>
      <c r="RTS1" s="1" t="s">
        <v>14772</v>
      </c>
      <c r="RTT1" s="1" t="s">
        <v>14773</v>
      </c>
      <c r="RTU1" s="1" t="s">
        <v>14774</v>
      </c>
      <c r="RTV1" s="1" t="s">
        <v>14775</v>
      </c>
      <c r="RTW1" s="1" t="s">
        <v>14776</v>
      </c>
      <c r="RTX1" s="1" t="s">
        <v>14777</v>
      </c>
      <c r="RTY1" s="1" t="s">
        <v>14778</v>
      </c>
      <c r="RTZ1" s="1" t="s">
        <v>14779</v>
      </c>
      <c r="RUA1" s="1" t="s">
        <v>14780</v>
      </c>
      <c r="RUB1" s="1" t="s">
        <v>14781</v>
      </c>
      <c r="RUC1" s="1" t="s">
        <v>14782</v>
      </c>
      <c r="RUD1" s="1" t="s">
        <v>14783</v>
      </c>
      <c r="RUE1" s="1" t="s">
        <v>14784</v>
      </c>
      <c r="RUF1" s="1" t="s">
        <v>14785</v>
      </c>
      <c r="RUG1" s="1" t="s">
        <v>14786</v>
      </c>
      <c r="RUH1" s="1" t="s">
        <v>14787</v>
      </c>
      <c r="RUI1" s="1" t="s">
        <v>14788</v>
      </c>
      <c r="RUJ1" s="1" t="s">
        <v>14789</v>
      </c>
      <c r="RUK1" s="1" t="s">
        <v>14790</v>
      </c>
      <c r="RUL1" s="1" t="s">
        <v>14791</v>
      </c>
      <c r="RUM1" s="1" t="s">
        <v>14792</v>
      </c>
      <c r="RUN1" s="1" t="s">
        <v>14793</v>
      </c>
      <c r="RUO1" s="1" t="s">
        <v>14794</v>
      </c>
      <c r="RUP1" s="1" t="s">
        <v>14795</v>
      </c>
      <c r="RUQ1" s="1" t="s">
        <v>14796</v>
      </c>
      <c r="RUR1" s="1" t="s">
        <v>14797</v>
      </c>
      <c r="RUS1" s="1" t="s">
        <v>14798</v>
      </c>
      <c r="RUT1" s="1" t="s">
        <v>14799</v>
      </c>
      <c r="RUU1" s="1" t="s">
        <v>14800</v>
      </c>
      <c r="RUV1" s="1" t="s">
        <v>14801</v>
      </c>
      <c r="RUW1" s="1" t="s">
        <v>14802</v>
      </c>
      <c r="RUX1" s="1" t="s">
        <v>14803</v>
      </c>
      <c r="RUY1" s="1" t="s">
        <v>14804</v>
      </c>
      <c r="RUZ1" s="1" t="s">
        <v>14805</v>
      </c>
      <c r="RVA1" s="1" t="s">
        <v>14806</v>
      </c>
      <c r="RVB1" s="1" t="s">
        <v>14807</v>
      </c>
      <c r="RVC1" s="1" t="s">
        <v>14808</v>
      </c>
      <c r="RVD1" s="1" t="s">
        <v>14809</v>
      </c>
      <c r="RVE1" s="1" t="s">
        <v>14810</v>
      </c>
      <c r="RVF1" s="1" t="s">
        <v>14811</v>
      </c>
      <c r="RVG1" s="1" t="s">
        <v>14812</v>
      </c>
      <c r="RVH1" s="1" t="s">
        <v>14813</v>
      </c>
      <c r="RVI1" s="1" t="s">
        <v>14814</v>
      </c>
      <c r="RVJ1" s="1" t="s">
        <v>14815</v>
      </c>
      <c r="RVK1" s="1" t="s">
        <v>14816</v>
      </c>
      <c r="RVL1" s="1" t="s">
        <v>14817</v>
      </c>
      <c r="RVM1" s="1" t="s">
        <v>14818</v>
      </c>
      <c r="RVN1" s="1" t="s">
        <v>14819</v>
      </c>
      <c r="RVO1" s="1" t="s">
        <v>14820</v>
      </c>
      <c r="RVP1" s="1" t="s">
        <v>14821</v>
      </c>
      <c r="RVQ1" s="1" t="s">
        <v>14822</v>
      </c>
      <c r="RVR1" s="1" t="s">
        <v>14823</v>
      </c>
      <c r="RVS1" s="1" t="s">
        <v>14824</v>
      </c>
      <c r="RVT1" s="1" t="s">
        <v>14825</v>
      </c>
      <c r="RVU1" s="1" t="s">
        <v>14826</v>
      </c>
      <c r="RVV1" s="1" t="s">
        <v>14827</v>
      </c>
      <c r="RVW1" s="1" t="s">
        <v>14828</v>
      </c>
      <c r="RVX1" s="1" t="s">
        <v>14829</v>
      </c>
      <c r="RVY1" s="1" t="s">
        <v>14830</v>
      </c>
      <c r="RVZ1" s="1" t="s">
        <v>14831</v>
      </c>
      <c r="RWA1" s="1" t="s">
        <v>14832</v>
      </c>
      <c r="RWB1" s="1" t="s">
        <v>14833</v>
      </c>
      <c r="RWC1" s="1" t="s">
        <v>14834</v>
      </c>
      <c r="RWD1" s="1" t="s">
        <v>14835</v>
      </c>
      <c r="RWE1" s="1" t="s">
        <v>14836</v>
      </c>
      <c r="RWF1" s="1" t="s">
        <v>14837</v>
      </c>
      <c r="RWG1" s="1" t="s">
        <v>14838</v>
      </c>
      <c r="RWH1" s="1" t="s">
        <v>14839</v>
      </c>
      <c r="RWI1" s="1" t="s">
        <v>14840</v>
      </c>
      <c r="RWJ1" s="1" t="s">
        <v>14841</v>
      </c>
      <c r="RWK1" s="1" t="s">
        <v>14842</v>
      </c>
      <c r="RWL1" s="1" t="s">
        <v>14843</v>
      </c>
      <c r="RWM1" s="1" t="s">
        <v>14844</v>
      </c>
      <c r="RWN1" s="1" t="s">
        <v>14845</v>
      </c>
      <c r="RWO1" s="1" t="s">
        <v>14846</v>
      </c>
      <c r="RWP1" s="1" t="s">
        <v>14847</v>
      </c>
      <c r="RWQ1" s="1" t="s">
        <v>14848</v>
      </c>
      <c r="RWR1" s="1" t="s">
        <v>14849</v>
      </c>
      <c r="RWS1" s="1" t="s">
        <v>14850</v>
      </c>
      <c r="RWT1" s="1" t="s">
        <v>14851</v>
      </c>
      <c r="RWU1" s="1" t="s">
        <v>14852</v>
      </c>
      <c r="RWV1" s="1" t="s">
        <v>14853</v>
      </c>
      <c r="RWW1" s="1" t="s">
        <v>14854</v>
      </c>
      <c r="RWX1" s="1" t="s">
        <v>14855</v>
      </c>
      <c r="RWY1" s="1" t="s">
        <v>14856</v>
      </c>
      <c r="RWZ1" s="1" t="s">
        <v>14857</v>
      </c>
      <c r="RXA1" s="1" t="s">
        <v>14858</v>
      </c>
      <c r="RXB1" s="1" t="s">
        <v>14859</v>
      </c>
      <c r="RXC1" s="1" t="s">
        <v>14860</v>
      </c>
      <c r="RXD1" s="1" t="s">
        <v>14861</v>
      </c>
      <c r="RXE1" s="1" t="s">
        <v>14862</v>
      </c>
      <c r="RXF1" s="1" t="s">
        <v>14863</v>
      </c>
      <c r="RXG1" s="1" t="s">
        <v>14864</v>
      </c>
      <c r="RXH1" s="1" t="s">
        <v>14865</v>
      </c>
      <c r="RXI1" s="1" t="s">
        <v>14866</v>
      </c>
      <c r="RXJ1" s="1" t="s">
        <v>14867</v>
      </c>
      <c r="RXK1" s="1" t="s">
        <v>14868</v>
      </c>
      <c r="RXL1" s="1" t="s">
        <v>14869</v>
      </c>
      <c r="RXM1" s="1" t="s">
        <v>14870</v>
      </c>
      <c r="RXN1" s="1" t="s">
        <v>14871</v>
      </c>
      <c r="RXO1" s="1" t="s">
        <v>14872</v>
      </c>
      <c r="RXP1" s="1" t="s">
        <v>14873</v>
      </c>
      <c r="RXQ1" s="1" t="s">
        <v>14874</v>
      </c>
      <c r="RXR1" s="1" t="s">
        <v>14875</v>
      </c>
      <c r="RXS1" s="1" t="s">
        <v>14876</v>
      </c>
      <c r="RXT1" s="1" t="s">
        <v>14877</v>
      </c>
      <c r="RXU1" s="1" t="s">
        <v>14878</v>
      </c>
      <c r="RXV1" s="1" t="s">
        <v>14879</v>
      </c>
      <c r="RXW1" s="1" t="s">
        <v>14880</v>
      </c>
      <c r="RXX1" s="1" t="s">
        <v>14881</v>
      </c>
      <c r="RXY1" s="1" t="s">
        <v>14882</v>
      </c>
      <c r="RXZ1" s="1" t="s">
        <v>14883</v>
      </c>
      <c r="RYA1" s="1" t="s">
        <v>14884</v>
      </c>
      <c r="RYB1" s="1" t="s">
        <v>14885</v>
      </c>
      <c r="RYC1" s="1" t="s">
        <v>14886</v>
      </c>
      <c r="RYD1" s="1" t="s">
        <v>14887</v>
      </c>
      <c r="RYE1" s="1" t="s">
        <v>14888</v>
      </c>
      <c r="RYF1" s="1" t="s">
        <v>14889</v>
      </c>
      <c r="RYG1" s="1" t="s">
        <v>14890</v>
      </c>
      <c r="RYH1" s="1" t="s">
        <v>14891</v>
      </c>
      <c r="RYI1" s="1" t="s">
        <v>14892</v>
      </c>
      <c r="RYJ1" s="1" t="s">
        <v>14893</v>
      </c>
      <c r="RYK1" s="1" t="s">
        <v>14894</v>
      </c>
      <c r="RYL1" s="1" t="s">
        <v>14895</v>
      </c>
      <c r="RYM1" s="1" t="s">
        <v>14896</v>
      </c>
      <c r="RYN1" s="1" t="s">
        <v>14897</v>
      </c>
      <c r="RYO1" s="1" t="s">
        <v>14898</v>
      </c>
      <c r="RYP1" s="1" t="s">
        <v>14899</v>
      </c>
      <c r="RYQ1" s="1" t="s">
        <v>14900</v>
      </c>
      <c r="RYR1" s="1" t="s">
        <v>14901</v>
      </c>
      <c r="RYS1" s="1" t="s">
        <v>14902</v>
      </c>
      <c r="RYT1" s="1" t="s">
        <v>14903</v>
      </c>
      <c r="RYU1" s="1" t="s">
        <v>14904</v>
      </c>
      <c r="RYV1" s="1" t="s">
        <v>14905</v>
      </c>
      <c r="RYW1" s="1" t="s">
        <v>14906</v>
      </c>
      <c r="RYX1" s="1" t="s">
        <v>14907</v>
      </c>
      <c r="RYY1" s="1" t="s">
        <v>14908</v>
      </c>
      <c r="RYZ1" s="1" t="s">
        <v>14909</v>
      </c>
      <c r="RZA1" s="1" t="s">
        <v>14910</v>
      </c>
      <c r="RZB1" s="1" t="s">
        <v>14911</v>
      </c>
      <c r="RZC1" s="1" t="s">
        <v>14912</v>
      </c>
      <c r="RZD1" s="1" t="s">
        <v>14913</v>
      </c>
      <c r="RZE1" s="1" t="s">
        <v>14914</v>
      </c>
      <c r="RZF1" s="1" t="s">
        <v>14915</v>
      </c>
      <c r="RZG1" s="1" t="s">
        <v>14916</v>
      </c>
      <c r="RZH1" s="1" t="s">
        <v>14917</v>
      </c>
      <c r="RZI1" s="1" t="s">
        <v>14918</v>
      </c>
      <c r="RZJ1" s="1" t="s">
        <v>14919</v>
      </c>
      <c r="RZK1" s="1" t="s">
        <v>14920</v>
      </c>
      <c r="RZL1" s="1" t="s">
        <v>14921</v>
      </c>
      <c r="RZM1" s="1" t="s">
        <v>14922</v>
      </c>
      <c r="RZN1" s="1" t="s">
        <v>14923</v>
      </c>
      <c r="RZO1" s="1" t="s">
        <v>14924</v>
      </c>
      <c r="RZP1" s="1" t="s">
        <v>14925</v>
      </c>
      <c r="RZQ1" s="1" t="s">
        <v>14926</v>
      </c>
      <c r="RZR1" s="1" t="s">
        <v>14927</v>
      </c>
      <c r="RZS1" s="1" t="s">
        <v>14928</v>
      </c>
      <c r="RZT1" s="1" t="s">
        <v>14929</v>
      </c>
      <c r="RZU1" s="1" t="s">
        <v>14930</v>
      </c>
      <c r="RZV1" s="1" t="s">
        <v>14931</v>
      </c>
      <c r="RZW1" s="1" t="s">
        <v>14932</v>
      </c>
      <c r="RZX1" s="1" t="s">
        <v>14933</v>
      </c>
      <c r="RZY1" s="1" t="s">
        <v>14934</v>
      </c>
      <c r="RZZ1" s="1" t="s">
        <v>14935</v>
      </c>
      <c r="SAA1" s="1" t="s">
        <v>14936</v>
      </c>
      <c r="SAB1" s="1" t="s">
        <v>14937</v>
      </c>
      <c r="SAC1" s="1" t="s">
        <v>14938</v>
      </c>
      <c r="SAD1" s="1" t="s">
        <v>14939</v>
      </c>
      <c r="SAE1" s="1" t="s">
        <v>14940</v>
      </c>
      <c r="SAF1" s="1" t="s">
        <v>14941</v>
      </c>
      <c r="SAG1" s="1" t="s">
        <v>14942</v>
      </c>
      <c r="SAH1" s="1" t="s">
        <v>14943</v>
      </c>
      <c r="SAI1" s="1" t="s">
        <v>14944</v>
      </c>
      <c r="SAJ1" s="1" t="s">
        <v>14945</v>
      </c>
      <c r="SAK1" s="1" t="s">
        <v>14946</v>
      </c>
      <c r="SAL1" s="1" t="s">
        <v>14947</v>
      </c>
      <c r="SAM1" s="1" t="s">
        <v>14948</v>
      </c>
      <c r="SAN1" s="1" t="s">
        <v>14949</v>
      </c>
      <c r="SAO1" s="1" t="s">
        <v>14950</v>
      </c>
      <c r="SAP1" s="1" t="s">
        <v>14951</v>
      </c>
      <c r="SAQ1" s="1" t="s">
        <v>14952</v>
      </c>
      <c r="SAR1" s="1" t="s">
        <v>14953</v>
      </c>
      <c r="SAS1" s="1" t="s">
        <v>14954</v>
      </c>
      <c r="SAT1" s="1" t="s">
        <v>14955</v>
      </c>
      <c r="SAU1" s="1" t="s">
        <v>14956</v>
      </c>
      <c r="SAV1" s="1" t="s">
        <v>14957</v>
      </c>
      <c r="SAW1" s="1" t="s">
        <v>14958</v>
      </c>
      <c r="SAX1" s="1" t="s">
        <v>14959</v>
      </c>
      <c r="SAY1" s="1" t="s">
        <v>14960</v>
      </c>
      <c r="SAZ1" s="1" t="s">
        <v>14961</v>
      </c>
      <c r="SBA1" s="1" t="s">
        <v>14962</v>
      </c>
      <c r="SBB1" s="1" t="s">
        <v>14963</v>
      </c>
      <c r="SBC1" s="1" t="s">
        <v>14964</v>
      </c>
      <c r="SBD1" s="1" t="s">
        <v>14965</v>
      </c>
      <c r="SBE1" s="1" t="s">
        <v>14966</v>
      </c>
      <c r="SBF1" s="1" t="s">
        <v>14967</v>
      </c>
      <c r="SBG1" s="1" t="s">
        <v>14968</v>
      </c>
      <c r="SBH1" s="1" t="s">
        <v>14969</v>
      </c>
      <c r="SBI1" s="1" t="s">
        <v>14970</v>
      </c>
      <c r="SBJ1" s="1" t="s">
        <v>14971</v>
      </c>
      <c r="SBK1" s="1" t="s">
        <v>14972</v>
      </c>
      <c r="SBL1" s="1" t="s">
        <v>14973</v>
      </c>
      <c r="SBM1" s="1" t="s">
        <v>14974</v>
      </c>
      <c r="SBN1" s="1" t="s">
        <v>14975</v>
      </c>
      <c r="SBO1" s="1" t="s">
        <v>14976</v>
      </c>
      <c r="SBP1" s="1" t="s">
        <v>14977</v>
      </c>
      <c r="SBQ1" s="1" t="s">
        <v>14978</v>
      </c>
      <c r="SBR1" s="1" t="s">
        <v>14979</v>
      </c>
      <c r="SBS1" s="1" t="s">
        <v>14980</v>
      </c>
      <c r="SBT1" s="1" t="s">
        <v>14981</v>
      </c>
      <c r="SBU1" s="1" t="s">
        <v>14982</v>
      </c>
      <c r="SBV1" s="1" t="s">
        <v>14983</v>
      </c>
      <c r="SBW1" s="1" t="s">
        <v>14984</v>
      </c>
      <c r="SBX1" s="1" t="s">
        <v>14985</v>
      </c>
      <c r="SBY1" s="1" t="s">
        <v>14986</v>
      </c>
      <c r="SBZ1" s="1" t="s">
        <v>14987</v>
      </c>
      <c r="SCA1" s="1" t="s">
        <v>14988</v>
      </c>
      <c r="SCB1" s="1" t="s">
        <v>14989</v>
      </c>
      <c r="SCC1" s="1" t="s">
        <v>14990</v>
      </c>
      <c r="SCD1" s="1" t="s">
        <v>14991</v>
      </c>
      <c r="SCE1" s="1" t="s">
        <v>14992</v>
      </c>
      <c r="SCF1" s="1" t="s">
        <v>14993</v>
      </c>
      <c r="SCG1" s="1" t="s">
        <v>14994</v>
      </c>
      <c r="SCH1" s="1" t="s">
        <v>14995</v>
      </c>
      <c r="SCI1" s="1" t="s">
        <v>14996</v>
      </c>
      <c r="SCJ1" s="1" t="s">
        <v>14997</v>
      </c>
      <c r="SCK1" s="1" t="s">
        <v>14998</v>
      </c>
      <c r="SCL1" s="1" t="s">
        <v>14999</v>
      </c>
      <c r="SCM1" s="1" t="s">
        <v>15000</v>
      </c>
      <c r="SCN1" s="1" t="s">
        <v>15001</v>
      </c>
      <c r="SCO1" s="1" t="s">
        <v>15002</v>
      </c>
      <c r="SCP1" s="1" t="s">
        <v>15003</v>
      </c>
      <c r="SCQ1" s="1" t="s">
        <v>15004</v>
      </c>
      <c r="SCR1" s="1" t="s">
        <v>15005</v>
      </c>
      <c r="SCS1" s="1" t="s">
        <v>15006</v>
      </c>
      <c r="SCT1" s="1" t="s">
        <v>15007</v>
      </c>
      <c r="SCU1" s="1" t="s">
        <v>15008</v>
      </c>
      <c r="SCV1" s="1" t="s">
        <v>15009</v>
      </c>
      <c r="SCW1" s="1" t="s">
        <v>15010</v>
      </c>
      <c r="SCX1" s="1" t="s">
        <v>15011</v>
      </c>
      <c r="SCY1" s="1" t="s">
        <v>15012</v>
      </c>
      <c r="SCZ1" s="1" t="s">
        <v>15013</v>
      </c>
      <c r="SDA1" s="1" t="s">
        <v>15014</v>
      </c>
      <c r="SDB1" s="1" t="s">
        <v>15015</v>
      </c>
      <c r="SDC1" s="1" t="s">
        <v>15016</v>
      </c>
      <c r="SDD1" s="1" t="s">
        <v>15017</v>
      </c>
      <c r="SDE1" s="1" t="s">
        <v>15018</v>
      </c>
      <c r="SDF1" s="1" t="s">
        <v>15019</v>
      </c>
      <c r="SDG1" s="1" t="s">
        <v>15020</v>
      </c>
      <c r="SDH1" s="1" t="s">
        <v>15021</v>
      </c>
      <c r="SDI1" s="1" t="s">
        <v>15022</v>
      </c>
      <c r="SDJ1" s="1" t="s">
        <v>15023</v>
      </c>
      <c r="SDK1" s="1" t="s">
        <v>15024</v>
      </c>
      <c r="SDL1" s="1" t="s">
        <v>15025</v>
      </c>
      <c r="SDM1" s="1" t="s">
        <v>15026</v>
      </c>
      <c r="SDN1" s="1" t="s">
        <v>15027</v>
      </c>
      <c r="SDO1" s="1" t="s">
        <v>15028</v>
      </c>
      <c r="SDP1" s="1" t="s">
        <v>15029</v>
      </c>
      <c r="SDQ1" s="1" t="s">
        <v>15030</v>
      </c>
      <c r="SDR1" s="1" t="s">
        <v>15031</v>
      </c>
      <c r="SDS1" s="1" t="s">
        <v>15032</v>
      </c>
      <c r="SDT1" s="1" t="s">
        <v>15033</v>
      </c>
      <c r="SDU1" s="1" t="s">
        <v>15034</v>
      </c>
      <c r="SDV1" s="1" t="s">
        <v>15035</v>
      </c>
      <c r="SDW1" s="1" t="s">
        <v>15036</v>
      </c>
      <c r="SDX1" s="1" t="s">
        <v>15037</v>
      </c>
      <c r="SDY1" s="1" t="s">
        <v>15038</v>
      </c>
      <c r="SDZ1" s="1" t="s">
        <v>15039</v>
      </c>
      <c r="SEA1" s="1" t="s">
        <v>15040</v>
      </c>
      <c r="SEB1" s="1" t="s">
        <v>15041</v>
      </c>
      <c r="SEC1" s="1" t="s">
        <v>15042</v>
      </c>
      <c r="SED1" s="1" t="s">
        <v>15043</v>
      </c>
      <c r="SEE1" s="1" t="s">
        <v>15044</v>
      </c>
      <c r="SEF1" s="1" t="s">
        <v>15045</v>
      </c>
      <c r="SEG1" s="1" t="s">
        <v>15046</v>
      </c>
      <c r="SEH1" s="1" t="s">
        <v>15047</v>
      </c>
      <c r="SEI1" s="1" t="s">
        <v>15048</v>
      </c>
      <c r="SEJ1" s="1" t="s">
        <v>15049</v>
      </c>
      <c r="SEK1" s="1" t="s">
        <v>15050</v>
      </c>
      <c r="SEL1" s="1" t="s">
        <v>15051</v>
      </c>
      <c r="SEM1" s="1" t="s">
        <v>15052</v>
      </c>
      <c r="SEN1" s="1" t="s">
        <v>15053</v>
      </c>
      <c r="SEO1" s="1" t="s">
        <v>15054</v>
      </c>
      <c r="SEP1" s="1" t="s">
        <v>15055</v>
      </c>
      <c r="SEQ1" s="1" t="s">
        <v>15056</v>
      </c>
      <c r="SER1" s="1" t="s">
        <v>15057</v>
      </c>
      <c r="SES1" s="1" t="s">
        <v>15058</v>
      </c>
      <c r="SET1" s="1" t="s">
        <v>15059</v>
      </c>
      <c r="SEU1" s="1" t="s">
        <v>15060</v>
      </c>
      <c r="SEV1" s="1" t="s">
        <v>15061</v>
      </c>
      <c r="SEW1" s="1" t="s">
        <v>15062</v>
      </c>
      <c r="SEX1" s="1" t="s">
        <v>15063</v>
      </c>
      <c r="SEY1" s="1" t="s">
        <v>15064</v>
      </c>
      <c r="SEZ1" s="1" t="s">
        <v>15065</v>
      </c>
      <c r="SFA1" s="1" t="s">
        <v>15066</v>
      </c>
      <c r="SFB1" s="1" t="s">
        <v>15067</v>
      </c>
      <c r="SFC1" s="1" t="s">
        <v>15068</v>
      </c>
      <c r="SFD1" s="1" t="s">
        <v>15069</v>
      </c>
      <c r="SFE1" s="1" t="s">
        <v>15070</v>
      </c>
      <c r="SFF1" s="1" t="s">
        <v>15071</v>
      </c>
      <c r="SFG1" s="1" t="s">
        <v>15072</v>
      </c>
      <c r="SFH1" s="1" t="s">
        <v>15073</v>
      </c>
      <c r="SFI1" s="1" t="s">
        <v>15074</v>
      </c>
      <c r="SFJ1" s="1" t="s">
        <v>15075</v>
      </c>
      <c r="SFK1" s="1" t="s">
        <v>15076</v>
      </c>
      <c r="SFL1" s="1" t="s">
        <v>15077</v>
      </c>
      <c r="SFM1" s="1" t="s">
        <v>15078</v>
      </c>
      <c r="SFN1" s="1" t="s">
        <v>15079</v>
      </c>
      <c r="SFO1" s="1" t="s">
        <v>15080</v>
      </c>
      <c r="SFP1" s="1" t="s">
        <v>15081</v>
      </c>
      <c r="SFQ1" s="1" t="s">
        <v>15082</v>
      </c>
      <c r="SFR1" s="1" t="s">
        <v>15083</v>
      </c>
      <c r="SFS1" s="1" t="s">
        <v>15084</v>
      </c>
      <c r="SFT1" s="1" t="s">
        <v>15085</v>
      </c>
      <c r="SFU1" s="1" t="s">
        <v>15086</v>
      </c>
      <c r="SFV1" s="1" t="s">
        <v>15087</v>
      </c>
      <c r="SFW1" s="1" t="s">
        <v>15088</v>
      </c>
      <c r="SFX1" s="1" t="s">
        <v>15089</v>
      </c>
      <c r="SFY1" s="1" t="s">
        <v>15090</v>
      </c>
      <c r="SFZ1" s="1" t="s">
        <v>15091</v>
      </c>
      <c r="SGA1" s="1" t="s">
        <v>15092</v>
      </c>
      <c r="SGB1" s="1" t="s">
        <v>15093</v>
      </c>
      <c r="SGC1" s="1" t="s">
        <v>15094</v>
      </c>
      <c r="SGD1" s="1" t="s">
        <v>15095</v>
      </c>
      <c r="SGE1" s="1" t="s">
        <v>15096</v>
      </c>
      <c r="SGF1" s="1" t="s">
        <v>15097</v>
      </c>
      <c r="SGG1" s="1" t="s">
        <v>15098</v>
      </c>
      <c r="SGH1" s="1" t="s">
        <v>15099</v>
      </c>
      <c r="SGI1" s="1" t="s">
        <v>15100</v>
      </c>
      <c r="SGJ1" s="1" t="s">
        <v>15101</v>
      </c>
      <c r="SGK1" s="1" t="s">
        <v>15102</v>
      </c>
      <c r="SGL1" s="1" t="s">
        <v>15103</v>
      </c>
      <c r="SGM1" s="1" t="s">
        <v>15104</v>
      </c>
      <c r="SGN1" s="1" t="s">
        <v>15105</v>
      </c>
      <c r="SGO1" s="1" t="s">
        <v>15106</v>
      </c>
      <c r="SGP1" s="1" t="s">
        <v>15107</v>
      </c>
      <c r="SGQ1" s="1" t="s">
        <v>15108</v>
      </c>
      <c r="SGR1" s="1" t="s">
        <v>15109</v>
      </c>
      <c r="SGS1" s="1" t="s">
        <v>15110</v>
      </c>
      <c r="SGT1" s="1" t="s">
        <v>15111</v>
      </c>
      <c r="SGU1" s="1" t="s">
        <v>15112</v>
      </c>
      <c r="SGV1" s="1" t="s">
        <v>15113</v>
      </c>
      <c r="SGW1" s="1" t="s">
        <v>15114</v>
      </c>
      <c r="SGX1" s="1" t="s">
        <v>15115</v>
      </c>
      <c r="SGY1" s="1" t="s">
        <v>15116</v>
      </c>
      <c r="SGZ1" s="1" t="s">
        <v>15117</v>
      </c>
      <c r="SHA1" s="1" t="s">
        <v>15118</v>
      </c>
      <c r="SHB1" s="1" t="s">
        <v>15119</v>
      </c>
      <c r="SHC1" s="1" t="s">
        <v>15120</v>
      </c>
      <c r="SHD1" s="1" t="s">
        <v>15121</v>
      </c>
      <c r="SHE1" s="1" t="s">
        <v>15122</v>
      </c>
      <c r="SHF1" s="1" t="s">
        <v>15123</v>
      </c>
      <c r="SHG1" s="1" t="s">
        <v>15124</v>
      </c>
      <c r="SHH1" s="1" t="s">
        <v>15125</v>
      </c>
      <c r="SHI1" s="1" t="s">
        <v>15126</v>
      </c>
      <c r="SHJ1" s="1" t="s">
        <v>15127</v>
      </c>
      <c r="SHK1" s="1" t="s">
        <v>15128</v>
      </c>
      <c r="SHL1" s="1" t="s">
        <v>15129</v>
      </c>
      <c r="SHM1" s="1" t="s">
        <v>15130</v>
      </c>
      <c r="SHN1" s="1" t="s">
        <v>15131</v>
      </c>
      <c r="SHO1" s="1" t="s">
        <v>15132</v>
      </c>
      <c r="SHP1" s="1" t="s">
        <v>15133</v>
      </c>
      <c r="SHQ1" s="1" t="s">
        <v>15134</v>
      </c>
      <c r="SHR1" s="1" t="s">
        <v>15135</v>
      </c>
      <c r="SHS1" s="1" t="s">
        <v>15136</v>
      </c>
      <c r="SHT1" s="1" t="s">
        <v>15137</v>
      </c>
      <c r="SHU1" s="1" t="s">
        <v>15138</v>
      </c>
      <c r="SHV1" s="1" t="s">
        <v>15139</v>
      </c>
      <c r="SHW1" s="1" t="s">
        <v>15140</v>
      </c>
      <c r="SHX1" s="1" t="s">
        <v>15141</v>
      </c>
      <c r="SHY1" s="1" t="s">
        <v>15142</v>
      </c>
      <c r="SHZ1" s="1" t="s">
        <v>15143</v>
      </c>
      <c r="SIA1" s="1" t="s">
        <v>15144</v>
      </c>
      <c r="SIB1" s="1" t="s">
        <v>15145</v>
      </c>
      <c r="SIC1" s="1" t="s">
        <v>15146</v>
      </c>
      <c r="SID1" s="1" t="s">
        <v>15147</v>
      </c>
      <c r="SIE1" s="1" t="s">
        <v>15148</v>
      </c>
      <c r="SIF1" s="1" t="s">
        <v>15149</v>
      </c>
      <c r="SIG1" s="1" t="s">
        <v>15150</v>
      </c>
      <c r="SIH1" s="1" t="s">
        <v>15151</v>
      </c>
      <c r="SII1" s="1" t="s">
        <v>15152</v>
      </c>
      <c r="SIJ1" s="1" t="s">
        <v>15153</v>
      </c>
      <c r="SIK1" s="1" t="s">
        <v>15154</v>
      </c>
      <c r="SIL1" s="1" t="s">
        <v>15155</v>
      </c>
      <c r="SIM1" s="1" t="s">
        <v>15156</v>
      </c>
      <c r="SIN1" s="1" t="s">
        <v>15157</v>
      </c>
      <c r="SIO1" s="1" t="s">
        <v>15158</v>
      </c>
      <c r="SIP1" s="1" t="s">
        <v>15159</v>
      </c>
      <c r="SIQ1" s="1" t="s">
        <v>15160</v>
      </c>
      <c r="SIR1" s="1" t="s">
        <v>15161</v>
      </c>
      <c r="SIS1" s="1" t="s">
        <v>15162</v>
      </c>
      <c r="SIT1" s="1" t="s">
        <v>15163</v>
      </c>
      <c r="SIU1" s="1" t="s">
        <v>15164</v>
      </c>
      <c r="SIV1" s="1" t="s">
        <v>15165</v>
      </c>
      <c r="SIW1" s="1" t="s">
        <v>15166</v>
      </c>
      <c r="SIX1" s="1" t="s">
        <v>15167</v>
      </c>
      <c r="SIY1" s="1" t="s">
        <v>15168</v>
      </c>
      <c r="SIZ1" s="1" t="s">
        <v>15169</v>
      </c>
      <c r="SJA1" s="1" t="s">
        <v>15170</v>
      </c>
      <c r="SJB1" s="1" t="s">
        <v>15171</v>
      </c>
      <c r="SJC1" s="1" t="s">
        <v>15172</v>
      </c>
      <c r="SJD1" s="1" t="s">
        <v>15173</v>
      </c>
      <c r="SJE1" s="1" t="s">
        <v>15174</v>
      </c>
      <c r="SJF1" s="1" t="s">
        <v>15175</v>
      </c>
      <c r="SJG1" s="1" t="s">
        <v>15176</v>
      </c>
      <c r="SJH1" s="1" t="s">
        <v>15177</v>
      </c>
      <c r="SJI1" s="1" t="s">
        <v>15178</v>
      </c>
      <c r="SJJ1" s="1" t="s">
        <v>15179</v>
      </c>
      <c r="SJK1" s="1" t="s">
        <v>15180</v>
      </c>
      <c r="SJL1" s="1" t="s">
        <v>15181</v>
      </c>
      <c r="SJM1" s="1" t="s">
        <v>15182</v>
      </c>
      <c r="SJN1" s="1" t="s">
        <v>15183</v>
      </c>
      <c r="SJO1" s="1" t="s">
        <v>15184</v>
      </c>
      <c r="SJP1" s="1" t="s">
        <v>15185</v>
      </c>
      <c r="SJQ1" s="1" t="s">
        <v>15186</v>
      </c>
      <c r="SJR1" s="1" t="s">
        <v>15187</v>
      </c>
      <c r="SJS1" s="1" t="s">
        <v>15188</v>
      </c>
      <c r="SJT1" s="1" t="s">
        <v>15189</v>
      </c>
      <c r="SJU1" s="1" t="s">
        <v>15190</v>
      </c>
      <c r="SJV1" s="1" t="s">
        <v>15191</v>
      </c>
      <c r="SJW1" s="1" t="s">
        <v>15192</v>
      </c>
      <c r="SJX1" s="1" t="s">
        <v>15193</v>
      </c>
      <c r="SJY1" s="1" t="s">
        <v>15194</v>
      </c>
      <c r="SJZ1" s="1" t="s">
        <v>15195</v>
      </c>
      <c r="SKA1" s="1" t="s">
        <v>15196</v>
      </c>
      <c r="SKB1" s="1" t="s">
        <v>15197</v>
      </c>
      <c r="SKC1" s="1" t="s">
        <v>15198</v>
      </c>
      <c r="SKD1" s="1" t="s">
        <v>15199</v>
      </c>
      <c r="SKE1" s="1" t="s">
        <v>15200</v>
      </c>
      <c r="SKF1" s="1" t="s">
        <v>15201</v>
      </c>
      <c r="SKG1" s="1" t="s">
        <v>15202</v>
      </c>
      <c r="SKH1" s="1" t="s">
        <v>15203</v>
      </c>
      <c r="SKI1" s="1" t="s">
        <v>15204</v>
      </c>
      <c r="SKJ1" s="1" t="s">
        <v>15205</v>
      </c>
      <c r="SKK1" s="1" t="s">
        <v>15206</v>
      </c>
      <c r="SKL1" s="1" t="s">
        <v>15207</v>
      </c>
      <c r="SKM1" s="1" t="s">
        <v>15208</v>
      </c>
      <c r="SKN1" s="1" t="s">
        <v>15209</v>
      </c>
      <c r="SKO1" s="1" t="s">
        <v>15210</v>
      </c>
      <c r="SKP1" s="1" t="s">
        <v>15211</v>
      </c>
      <c r="SKQ1" s="1" t="s">
        <v>15212</v>
      </c>
      <c r="SKR1" s="1" t="s">
        <v>15213</v>
      </c>
      <c r="SKS1" s="1" t="s">
        <v>15214</v>
      </c>
      <c r="SKT1" s="1" t="s">
        <v>15215</v>
      </c>
      <c r="SKU1" s="1" t="s">
        <v>15216</v>
      </c>
      <c r="SKV1" s="1" t="s">
        <v>15217</v>
      </c>
      <c r="SKW1" s="1" t="s">
        <v>15218</v>
      </c>
      <c r="SKX1" s="1" t="s">
        <v>15219</v>
      </c>
      <c r="SKY1" s="1" t="s">
        <v>15220</v>
      </c>
      <c r="SKZ1" s="1" t="s">
        <v>15221</v>
      </c>
      <c r="SLA1" s="1" t="s">
        <v>15222</v>
      </c>
      <c r="SLB1" s="1" t="s">
        <v>15223</v>
      </c>
      <c r="SLC1" s="1" t="s">
        <v>15224</v>
      </c>
      <c r="SLD1" s="1" t="s">
        <v>15225</v>
      </c>
      <c r="SLE1" s="1" t="s">
        <v>15226</v>
      </c>
      <c r="SLF1" s="1" t="s">
        <v>15227</v>
      </c>
      <c r="SLG1" s="1" t="s">
        <v>15228</v>
      </c>
      <c r="SLH1" s="1" t="s">
        <v>15229</v>
      </c>
      <c r="SLI1" s="1" t="s">
        <v>15230</v>
      </c>
      <c r="SLJ1" s="1" t="s">
        <v>15231</v>
      </c>
      <c r="SLK1" s="1" t="s">
        <v>15232</v>
      </c>
      <c r="SLL1" s="1" t="s">
        <v>15233</v>
      </c>
      <c r="SLM1" s="1" t="s">
        <v>15234</v>
      </c>
      <c r="SLN1" s="1" t="s">
        <v>15235</v>
      </c>
      <c r="SLO1" s="1" t="s">
        <v>15236</v>
      </c>
      <c r="SLP1" s="1" t="s">
        <v>15237</v>
      </c>
      <c r="SLQ1" s="1" t="s">
        <v>15238</v>
      </c>
      <c r="SLR1" s="1" t="s">
        <v>15239</v>
      </c>
      <c r="SLS1" s="1" t="s">
        <v>15240</v>
      </c>
      <c r="SLT1" s="1" t="s">
        <v>15241</v>
      </c>
      <c r="SLU1" s="1" t="s">
        <v>15242</v>
      </c>
      <c r="SLV1" s="1" t="s">
        <v>15243</v>
      </c>
      <c r="SLW1" s="1" t="s">
        <v>15244</v>
      </c>
      <c r="SLX1" s="1" t="s">
        <v>15245</v>
      </c>
      <c r="SLY1" s="1" t="s">
        <v>15246</v>
      </c>
      <c r="SLZ1" s="1" t="s">
        <v>15247</v>
      </c>
      <c r="SMA1" s="1" t="s">
        <v>15248</v>
      </c>
      <c r="SMB1" s="1" t="s">
        <v>15249</v>
      </c>
      <c r="SMC1" s="1" t="s">
        <v>15250</v>
      </c>
      <c r="SMD1" s="1" t="s">
        <v>15251</v>
      </c>
      <c r="SME1" s="1" t="s">
        <v>15252</v>
      </c>
      <c r="SMF1" s="1" t="s">
        <v>15253</v>
      </c>
      <c r="SMG1" s="1" t="s">
        <v>15254</v>
      </c>
      <c r="SMH1" s="1" t="s">
        <v>15255</v>
      </c>
      <c r="SMI1" s="1" t="s">
        <v>15256</v>
      </c>
      <c r="SMJ1" s="1" t="s">
        <v>15257</v>
      </c>
      <c r="SMK1" s="1" t="s">
        <v>15258</v>
      </c>
      <c r="SML1" s="1" t="s">
        <v>15259</v>
      </c>
      <c r="SMM1" s="1" t="s">
        <v>15260</v>
      </c>
      <c r="SMN1" s="1" t="s">
        <v>15261</v>
      </c>
      <c r="SMO1" s="1" t="s">
        <v>15262</v>
      </c>
      <c r="SMP1" s="1" t="s">
        <v>15263</v>
      </c>
      <c r="SMQ1" s="1" t="s">
        <v>15264</v>
      </c>
      <c r="SMR1" s="1" t="s">
        <v>15265</v>
      </c>
      <c r="SMS1" s="1" t="s">
        <v>15266</v>
      </c>
      <c r="SMT1" s="1" t="s">
        <v>15267</v>
      </c>
      <c r="SMU1" s="1" t="s">
        <v>15268</v>
      </c>
      <c r="SMV1" s="1" t="s">
        <v>15269</v>
      </c>
      <c r="SMW1" s="1" t="s">
        <v>15270</v>
      </c>
      <c r="SMX1" s="1" t="s">
        <v>15271</v>
      </c>
      <c r="SMY1" s="1" t="s">
        <v>15272</v>
      </c>
      <c r="SMZ1" s="1" t="s">
        <v>15273</v>
      </c>
      <c r="SNA1" s="1" t="s">
        <v>15274</v>
      </c>
      <c r="SNB1" s="1" t="s">
        <v>15275</v>
      </c>
      <c r="SNC1" s="1" t="s">
        <v>15276</v>
      </c>
      <c r="SND1" s="1" t="s">
        <v>15277</v>
      </c>
      <c r="SNE1" s="1" t="s">
        <v>15278</v>
      </c>
      <c r="SNF1" s="1" t="s">
        <v>15279</v>
      </c>
      <c r="SNG1" s="1" t="s">
        <v>15280</v>
      </c>
      <c r="SNH1" s="1" t="s">
        <v>15281</v>
      </c>
      <c r="SNI1" s="1" t="s">
        <v>15282</v>
      </c>
      <c r="SNJ1" s="1" t="s">
        <v>15283</v>
      </c>
      <c r="SNK1" s="1" t="s">
        <v>15284</v>
      </c>
      <c r="SNL1" s="1" t="s">
        <v>15285</v>
      </c>
      <c r="SNM1" s="1" t="s">
        <v>15286</v>
      </c>
      <c r="SNN1" s="1" t="s">
        <v>15287</v>
      </c>
      <c r="SNO1" s="1" t="s">
        <v>15288</v>
      </c>
      <c r="SNP1" s="1" t="s">
        <v>15289</v>
      </c>
      <c r="SNQ1" s="1" t="s">
        <v>15290</v>
      </c>
      <c r="SNR1" s="1" t="s">
        <v>15291</v>
      </c>
      <c r="SNS1" s="1" t="s">
        <v>15292</v>
      </c>
      <c r="SNT1" s="1" t="s">
        <v>15293</v>
      </c>
      <c r="SNU1" s="1" t="s">
        <v>15294</v>
      </c>
      <c r="SNV1" s="1" t="s">
        <v>15295</v>
      </c>
      <c r="SNW1" s="1" t="s">
        <v>15296</v>
      </c>
      <c r="SNX1" s="1" t="s">
        <v>15297</v>
      </c>
      <c r="SNY1" s="1" t="s">
        <v>15298</v>
      </c>
      <c r="SNZ1" s="1" t="s">
        <v>15299</v>
      </c>
      <c r="SOA1" s="1" t="s">
        <v>15300</v>
      </c>
      <c r="SOB1" s="1" t="s">
        <v>15301</v>
      </c>
      <c r="SOC1" s="1" t="s">
        <v>15302</v>
      </c>
      <c r="SOD1" s="1" t="s">
        <v>15303</v>
      </c>
      <c r="SOE1" s="1" t="s">
        <v>15304</v>
      </c>
      <c r="SOF1" s="1" t="s">
        <v>15305</v>
      </c>
      <c r="SOG1" s="1" t="s">
        <v>15306</v>
      </c>
      <c r="SOH1" s="1" t="s">
        <v>15307</v>
      </c>
      <c r="SOI1" s="1" t="s">
        <v>15308</v>
      </c>
      <c r="SOJ1" s="1" t="s">
        <v>15309</v>
      </c>
      <c r="SOK1" s="1" t="s">
        <v>15310</v>
      </c>
      <c r="SOL1" s="1" t="s">
        <v>15311</v>
      </c>
      <c r="SOM1" s="1" t="s">
        <v>15312</v>
      </c>
      <c r="SON1" s="1" t="s">
        <v>15313</v>
      </c>
      <c r="SOO1" s="1" t="s">
        <v>15314</v>
      </c>
      <c r="SOP1" s="1" t="s">
        <v>15315</v>
      </c>
      <c r="SOQ1" s="1" t="s">
        <v>15316</v>
      </c>
      <c r="SOR1" s="1" t="s">
        <v>15317</v>
      </c>
      <c r="SOS1" s="1" t="s">
        <v>15318</v>
      </c>
      <c r="SOT1" s="1" t="s">
        <v>15319</v>
      </c>
      <c r="SOU1" s="1" t="s">
        <v>15320</v>
      </c>
      <c r="SOV1" s="1" t="s">
        <v>15321</v>
      </c>
      <c r="SOW1" s="1" t="s">
        <v>15322</v>
      </c>
      <c r="SOX1" s="1" t="s">
        <v>15323</v>
      </c>
      <c r="SOY1" s="1" t="s">
        <v>15324</v>
      </c>
      <c r="SOZ1" s="1" t="s">
        <v>15325</v>
      </c>
      <c r="SPA1" s="1" t="s">
        <v>15326</v>
      </c>
      <c r="SPB1" s="1" t="s">
        <v>15327</v>
      </c>
      <c r="SPC1" s="1" t="s">
        <v>15328</v>
      </c>
      <c r="SPD1" s="1" t="s">
        <v>15329</v>
      </c>
      <c r="SPE1" s="1" t="s">
        <v>15330</v>
      </c>
      <c r="SPF1" s="1" t="s">
        <v>15331</v>
      </c>
      <c r="SPG1" s="1" t="s">
        <v>15332</v>
      </c>
      <c r="SPH1" s="1" t="s">
        <v>15333</v>
      </c>
      <c r="SPI1" s="1" t="s">
        <v>15334</v>
      </c>
      <c r="SPJ1" s="1" t="s">
        <v>15335</v>
      </c>
      <c r="SPK1" s="1" t="s">
        <v>15336</v>
      </c>
      <c r="SPL1" s="1" t="s">
        <v>15337</v>
      </c>
      <c r="SPM1" s="1" t="s">
        <v>15338</v>
      </c>
      <c r="SPN1" s="1" t="s">
        <v>15339</v>
      </c>
      <c r="SPO1" s="1" t="s">
        <v>15340</v>
      </c>
      <c r="SPP1" s="1" t="s">
        <v>15341</v>
      </c>
      <c r="SPQ1" s="1" t="s">
        <v>15342</v>
      </c>
      <c r="SPR1" s="1" t="s">
        <v>15343</v>
      </c>
      <c r="SPS1" s="1" t="s">
        <v>15344</v>
      </c>
      <c r="SPT1" s="1" t="s">
        <v>15345</v>
      </c>
      <c r="SPU1" s="1" t="s">
        <v>15346</v>
      </c>
      <c r="SPV1" s="1" t="s">
        <v>15347</v>
      </c>
      <c r="SPW1" s="1" t="s">
        <v>15348</v>
      </c>
      <c r="SPX1" s="1" t="s">
        <v>15349</v>
      </c>
      <c r="SPY1" s="1" t="s">
        <v>15350</v>
      </c>
      <c r="SPZ1" s="1" t="s">
        <v>15351</v>
      </c>
      <c r="SQA1" s="1" t="s">
        <v>15352</v>
      </c>
      <c r="SQB1" s="1" t="s">
        <v>15353</v>
      </c>
      <c r="SQC1" s="1" t="s">
        <v>15354</v>
      </c>
      <c r="SQD1" s="1" t="s">
        <v>15355</v>
      </c>
      <c r="SQE1" s="1" t="s">
        <v>15356</v>
      </c>
      <c r="SQF1" s="1" t="s">
        <v>15357</v>
      </c>
      <c r="SQG1" s="1" t="s">
        <v>15358</v>
      </c>
      <c r="SQH1" s="1" t="s">
        <v>15359</v>
      </c>
      <c r="SQI1" s="1" t="s">
        <v>15360</v>
      </c>
      <c r="SQJ1" s="1" t="s">
        <v>15361</v>
      </c>
      <c r="SQK1" s="1" t="s">
        <v>15362</v>
      </c>
      <c r="SQL1" s="1" t="s">
        <v>15363</v>
      </c>
      <c r="SQM1" s="1" t="s">
        <v>15364</v>
      </c>
      <c r="SQN1" s="1" t="s">
        <v>15365</v>
      </c>
      <c r="SQO1" s="1" t="s">
        <v>15366</v>
      </c>
      <c r="SQP1" s="1" t="s">
        <v>15367</v>
      </c>
      <c r="SQQ1" s="1" t="s">
        <v>15368</v>
      </c>
      <c r="SQR1" s="1" t="s">
        <v>15369</v>
      </c>
      <c r="SQS1" s="1" t="s">
        <v>15370</v>
      </c>
      <c r="SQT1" s="1" t="s">
        <v>15371</v>
      </c>
      <c r="SQU1" s="1" t="s">
        <v>15372</v>
      </c>
      <c r="SQV1" s="1" t="s">
        <v>15373</v>
      </c>
      <c r="SQW1" s="1" t="s">
        <v>15374</v>
      </c>
      <c r="SQX1" s="1" t="s">
        <v>15375</v>
      </c>
      <c r="SQY1" s="1" t="s">
        <v>15376</v>
      </c>
      <c r="SQZ1" s="1" t="s">
        <v>15377</v>
      </c>
      <c r="SRA1" s="1" t="s">
        <v>15378</v>
      </c>
      <c r="SRB1" s="1" t="s">
        <v>15379</v>
      </c>
      <c r="SRC1" s="1" t="s">
        <v>15380</v>
      </c>
      <c r="SRD1" s="1" t="s">
        <v>15381</v>
      </c>
      <c r="SRE1" s="1" t="s">
        <v>15382</v>
      </c>
      <c r="SRF1" s="1" t="s">
        <v>15383</v>
      </c>
      <c r="SRG1" s="1" t="s">
        <v>15384</v>
      </c>
      <c r="SRH1" s="1" t="s">
        <v>15385</v>
      </c>
      <c r="SRI1" s="1" t="s">
        <v>15386</v>
      </c>
      <c r="SRJ1" s="1" t="s">
        <v>15387</v>
      </c>
      <c r="SRK1" s="1" t="s">
        <v>15388</v>
      </c>
      <c r="SRL1" s="1" t="s">
        <v>15389</v>
      </c>
      <c r="SRM1" s="1" t="s">
        <v>15390</v>
      </c>
      <c r="SRN1" s="1" t="s">
        <v>15391</v>
      </c>
      <c r="SRO1" s="1" t="s">
        <v>15392</v>
      </c>
      <c r="SRP1" s="1" t="s">
        <v>15393</v>
      </c>
      <c r="SRQ1" s="1" t="s">
        <v>15394</v>
      </c>
      <c r="SRR1" s="1" t="s">
        <v>15395</v>
      </c>
      <c r="SRS1" s="1" t="s">
        <v>15396</v>
      </c>
      <c r="SRT1" s="1" t="s">
        <v>15397</v>
      </c>
      <c r="SRU1" s="1" t="s">
        <v>15398</v>
      </c>
      <c r="SRV1" s="1" t="s">
        <v>15399</v>
      </c>
      <c r="SRW1" s="1" t="s">
        <v>15400</v>
      </c>
      <c r="SRX1" s="1" t="s">
        <v>15401</v>
      </c>
      <c r="SRY1" s="1" t="s">
        <v>15402</v>
      </c>
      <c r="SRZ1" s="1" t="s">
        <v>15403</v>
      </c>
      <c r="SSA1" s="1" t="s">
        <v>15404</v>
      </c>
      <c r="SSB1" s="1" t="s">
        <v>15405</v>
      </c>
      <c r="SSC1" s="1" t="s">
        <v>15406</v>
      </c>
      <c r="SSD1" s="1" t="s">
        <v>15407</v>
      </c>
      <c r="SSE1" s="1" t="s">
        <v>15408</v>
      </c>
      <c r="SSF1" s="1" t="s">
        <v>15409</v>
      </c>
      <c r="SSG1" s="1" t="s">
        <v>15410</v>
      </c>
      <c r="SSH1" s="1" t="s">
        <v>15411</v>
      </c>
      <c r="SSI1" s="1" t="s">
        <v>15412</v>
      </c>
      <c r="SSJ1" s="1" t="s">
        <v>15413</v>
      </c>
      <c r="SSK1" s="1" t="s">
        <v>15414</v>
      </c>
      <c r="SSL1" s="1" t="s">
        <v>15415</v>
      </c>
      <c r="SSM1" s="1" t="s">
        <v>15416</v>
      </c>
      <c r="SSN1" s="1" t="s">
        <v>15417</v>
      </c>
      <c r="SSO1" s="1" t="s">
        <v>15418</v>
      </c>
      <c r="SSP1" s="1" t="s">
        <v>15419</v>
      </c>
      <c r="SSQ1" s="1" t="s">
        <v>15420</v>
      </c>
      <c r="SSR1" s="1" t="s">
        <v>15421</v>
      </c>
      <c r="SSS1" s="1" t="s">
        <v>15422</v>
      </c>
      <c r="SST1" s="1" t="s">
        <v>15423</v>
      </c>
      <c r="SSU1" s="1" t="s">
        <v>15424</v>
      </c>
      <c r="SSV1" s="1" t="s">
        <v>15425</v>
      </c>
      <c r="SSW1" s="1" t="s">
        <v>15426</v>
      </c>
      <c r="SSX1" s="1" t="s">
        <v>15427</v>
      </c>
      <c r="SSY1" s="1" t="s">
        <v>15428</v>
      </c>
      <c r="SSZ1" s="1" t="s">
        <v>15429</v>
      </c>
      <c r="STA1" s="1" t="s">
        <v>15430</v>
      </c>
      <c r="STB1" s="1" t="s">
        <v>15431</v>
      </c>
      <c r="STC1" s="1" t="s">
        <v>15432</v>
      </c>
      <c r="STD1" s="1" t="s">
        <v>15433</v>
      </c>
      <c r="STE1" s="1" t="s">
        <v>15434</v>
      </c>
      <c r="STF1" s="1" t="s">
        <v>15435</v>
      </c>
      <c r="STG1" s="1" t="s">
        <v>15436</v>
      </c>
      <c r="STH1" s="1" t="s">
        <v>15437</v>
      </c>
      <c r="STI1" s="1" t="s">
        <v>15438</v>
      </c>
      <c r="STJ1" s="1" t="s">
        <v>15439</v>
      </c>
      <c r="STK1" s="1" t="s">
        <v>15440</v>
      </c>
      <c r="STL1" s="1" t="s">
        <v>15441</v>
      </c>
      <c r="STM1" s="1" t="s">
        <v>15442</v>
      </c>
      <c r="STN1" s="1" t="s">
        <v>15443</v>
      </c>
      <c r="STO1" s="1" t="s">
        <v>15444</v>
      </c>
      <c r="STP1" s="1" t="s">
        <v>15445</v>
      </c>
      <c r="STQ1" s="1" t="s">
        <v>15446</v>
      </c>
      <c r="STR1" s="1" t="s">
        <v>15447</v>
      </c>
      <c r="STS1" s="1" t="s">
        <v>15448</v>
      </c>
      <c r="STT1" s="1" t="s">
        <v>15449</v>
      </c>
      <c r="STU1" s="1" t="s">
        <v>15450</v>
      </c>
      <c r="STV1" s="1" t="s">
        <v>15451</v>
      </c>
      <c r="STW1" s="1" t="s">
        <v>15452</v>
      </c>
      <c r="STX1" s="1" t="s">
        <v>15453</v>
      </c>
      <c r="STY1" s="1" t="s">
        <v>15454</v>
      </c>
      <c r="STZ1" s="1" t="s">
        <v>15455</v>
      </c>
      <c r="SUA1" s="1" t="s">
        <v>15456</v>
      </c>
      <c r="SUB1" s="1" t="s">
        <v>15457</v>
      </c>
      <c r="SUC1" s="1" t="s">
        <v>15458</v>
      </c>
      <c r="SUD1" s="1" t="s">
        <v>15459</v>
      </c>
      <c r="SUE1" s="1" t="s">
        <v>15460</v>
      </c>
      <c r="SUF1" s="1" t="s">
        <v>15461</v>
      </c>
      <c r="SUG1" s="1" t="s">
        <v>15462</v>
      </c>
      <c r="SUH1" s="1" t="s">
        <v>15463</v>
      </c>
      <c r="SUI1" s="1" t="s">
        <v>15464</v>
      </c>
      <c r="SUJ1" s="1" t="s">
        <v>15465</v>
      </c>
      <c r="SUK1" s="1" t="s">
        <v>15466</v>
      </c>
      <c r="SUL1" s="1" t="s">
        <v>15467</v>
      </c>
      <c r="SUM1" s="1" t="s">
        <v>15468</v>
      </c>
      <c r="SUN1" s="1" t="s">
        <v>15469</v>
      </c>
      <c r="SUO1" s="1" t="s">
        <v>15470</v>
      </c>
      <c r="SUP1" s="1" t="s">
        <v>15471</v>
      </c>
      <c r="SUQ1" s="1" t="s">
        <v>15472</v>
      </c>
      <c r="SUR1" s="1" t="s">
        <v>15473</v>
      </c>
      <c r="SUS1" s="1" t="s">
        <v>15474</v>
      </c>
      <c r="SUT1" s="1" t="s">
        <v>15475</v>
      </c>
      <c r="SUU1" s="1" t="s">
        <v>15476</v>
      </c>
      <c r="SUV1" s="1" t="s">
        <v>15477</v>
      </c>
      <c r="SUW1" s="1" t="s">
        <v>15478</v>
      </c>
      <c r="SUX1" s="1" t="s">
        <v>15479</v>
      </c>
      <c r="SUY1" s="1" t="s">
        <v>15480</v>
      </c>
      <c r="SUZ1" s="1" t="s">
        <v>15481</v>
      </c>
      <c r="SVA1" s="1" t="s">
        <v>15482</v>
      </c>
      <c r="SVB1" s="1" t="s">
        <v>15483</v>
      </c>
      <c r="SVC1" s="1" t="s">
        <v>15484</v>
      </c>
      <c r="SVD1" s="1" t="s">
        <v>15485</v>
      </c>
      <c r="SVE1" s="1" t="s">
        <v>15486</v>
      </c>
      <c r="SVF1" s="1" t="s">
        <v>15487</v>
      </c>
      <c r="SVG1" s="1" t="s">
        <v>15488</v>
      </c>
      <c r="SVH1" s="1" t="s">
        <v>15489</v>
      </c>
      <c r="SVI1" s="1" t="s">
        <v>15490</v>
      </c>
      <c r="SVJ1" s="1" t="s">
        <v>15491</v>
      </c>
      <c r="SVK1" s="1" t="s">
        <v>15492</v>
      </c>
      <c r="SVL1" s="1" t="s">
        <v>15493</v>
      </c>
      <c r="SVM1" s="1" t="s">
        <v>15494</v>
      </c>
      <c r="SVN1" s="1" t="s">
        <v>15495</v>
      </c>
      <c r="SVO1" s="1" t="s">
        <v>15496</v>
      </c>
      <c r="SVP1" s="1" t="s">
        <v>15497</v>
      </c>
      <c r="SVQ1" s="1" t="s">
        <v>15498</v>
      </c>
      <c r="SVR1" s="1" t="s">
        <v>15499</v>
      </c>
      <c r="SVS1" s="1" t="s">
        <v>15500</v>
      </c>
      <c r="SVT1" s="1" t="s">
        <v>15501</v>
      </c>
      <c r="SVU1" s="1" t="s">
        <v>15502</v>
      </c>
      <c r="SVV1" s="1" t="s">
        <v>15503</v>
      </c>
      <c r="SVW1" s="1" t="s">
        <v>15504</v>
      </c>
      <c r="SVX1" s="1" t="s">
        <v>15505</v>
      </c>
      <c r="SVY1" s="1" t="s">
        <v>15506</v>
      </c>
      <c r="SVZ1" s="1" t="s">
        <v>15507</v>
      </c>
      <c r="SWA1" s="1" t="s">
        <v>15508</v>
      </c>
      <c r="SWB1" s="1" t="s">
        <v>15509</v>
      </c>
      <c r="SWC1" s="1" t="s">
        <v>15510</v>
      </c>
      <c r="SWD1" s="1" t="s">
        <v>15511</v>
      </c>
      <c r="SWE1" s="1" t="s">
        <v>15512</v>
      </c>
      <c r="SWF1" s="1" t="s">
        <v>15513</v>
      </c>
      <c r="SWG1" s="1" t="s">
        <v>15514</v>
      </c>
      <c r="SWH1" s="1" t="s">
        <v>15515</v>
      </c>
      <c r="SWI1" s="1" t="s">
        <v>15516</v>
      </c>
      <c r="SWJ1" s="1" t="s">
        <v>15517</v>
      </c>
      <c r="SWK1" s="1" t="s">
        <v>15518</v>
      </c>
      <c r="SWL1" s="1" t="s">
        <v>15519</v>
      </c>
      <c r="SWM1" s="1" t="s">
        <v>15520</v>
      </c>
      <c r="SWN1" s="1" t="s">
        <v>15521</v>
      </c>
      <c r="SWO1" s="1" t="s">
        <v>15522</v>
      </c>
      <c r="SWP1" s="1" t="s">
        <v>15523</v>
      </c>
      <c r="SWQ1" s="1" t="s">
        <v>15524</v>
      </c>
      <c r="SWR1" s="1" t="s">
        <v>15525</v>
      </c>
      <c r="SWS1" s="1" t="s">
        <v>15526</v>
      </c>
      <c r="SWT1" s="1" t="s">
        <v>15527</v>
      </c>
      <c r="SWU1" s="1" t="s">
        <v>15528</v>
      </c>
      <c r="SWV1" s="1" t="s">
        <v>15529</v>
      </c>
      <c r="SWW1" s="1" t="s">
        <v>15530</v>
      </c>
      <c r="SWX1" s="1" t="s">
        <v>15531</v>
      </c>
      <c r="SWY1" s="1" t="s">
        <v>15532</v>
      </c>
      <c r="SWZ1" s="1" t="s">
        <v>15533</v>
      </c>
      <c r="SXA1" s="1" t="s">
        <v>15534</v>
      </c>
      <c r="SXB1" s="1" t="s">
        <v>15535</v>
      </c>
      <c r="SXC1" s="1" t="s">
        <v>15536</v>
      </c>
      <c r="SXD1" s="1" t="s">
        <v>15537</v>
      </c>
      <c r="SXE1" s="1" t="s">
        <v>15538</v>
      </c>
      <c r="SXF1" s="1" t="s">
        <v>15539</v>
      </c>
      <c r="SXG1" s="1" t="s">
        <v>15540</v>
      </c>
      <c r="SXH1" s="1" t="s">
        <v>15541</v>
      </c>
      <c r="SXI1" s="1" t="s">
        <v>15542</v>
      </c>
      <c r="SXJ1" s="1" t="s">
        <v>15543</v>
      </c>
      <c r="SXK1" s="1" t="s">
        <v>15544</v>
      </c>
      <c r="SXL1" s="1" t="s">
        <v>15545</v>
      </c>
      <c r="SXM1" s="1" t="s">
        <v>15546</v>
      </c>
      <c r="SXN1" s="1" t="s">
        <v>15547</v>
      </c>
      <c r="SXO1" s="1" t="s">
        <v>15548</v>
      </c>
      <c r="SXP1" s="1" t="s">
        <v>15549</v>
      </c>
      <c r="SXQ1" s="1" t="s">
        <v>15550</v>
      </c>
      <c r="SXR1" s="1" t="s">
        <v>15551</v>
      </c>
      <c r="SXS1" s="1" t="s">
        <v>15552</v>
      </c>
      <c r="SXT1" s="1" t="s">
        <v>15553</v>
      </c>
      <c r="SXU1" s="1" t="s">
        <v>15554</v>
      </c>
      <c r="SXV1" s="1" t="s">
        <v>15555</v>
      </c>
      <c r="SXW1" s="1" t="s">
        <v>15556</v>
      </c>
      <c r="SXX1" s="1" t="s">
        <v>15557</v>
      </c>
      <c r="SXY1" s="1" t="s">
        <v>15558</v>
      </c>
      <c r="SXZ1" s="1" t="s">
        <v>15559</v>
      </c>
      <c r="SYA1" s="1" t="s">
        <v>15560</v>
      </c>
      <c r="SYB1" s="1" t="s">
        <v>15561</v>
      </c>
      <c r="SYC1" s="1" t="s">
        <v>15562</v>
      </c>
      <c r="SYD1" s="1" t="s">
        <v>15563</v>
      </c>
      <c r="SYE1" s="1" t="s">
        <v>15564</v>
      </c>
      <c r="SYF1" s="1" t="s">
        <v>15565</v>
      </c>
      <c r="SYG1" s="1" t="s">
        <v>15566</v>
      </c>
      <c r="SYH1" s="1" t="s">
        <v>15567</v>
      </c>
      <c r="SYI1" s="1" t="s">
        <v>15568</v>
      </c>
      <c r="SYJ1" s="1" t="s">
        <v>15569</v>
      </c>
      <c r="SYK1" s="1" t="s">
        <v>15570</v>
      </c>
      <c r="SYL1" s="1" t="s">
        <v>15571</v>
      </c>
      <c r="SYM1" s="1" t="s">
        <v>15572</v>
      </c>
      <c r="SYN1" s="1" t="s">
        <v>15573</v>
      </c>
      <c r="SYO1" s="1" t="s">
        <v>15574</v>
      </c>
      <c r="SYP1" s="1" t="s">
        <v>15575</v>
      </c>
      <c r="SYQ1" s="1" t="s">
        <v>15576</v>
      </c>
      <c r="SYR1" s="1" t="s">
        <v>15577</v>
      </c>
      <c r="SYS1" s="1" t="s">
        <v>15578</v>
      </c>
      <c r="SYT1" s="1" t="s">
        <v>15579</v>
      </c>
      <c r="SYU1" s="1" t="s">
        <v>15580</v>
      </c>
      <c r="SYV1" s="1" t="s">
        <v>15581</v>
      </c>
      <c r="SYW1" s="1" t="s">
        <v>15582</v>
      </c>
      <c r="SYX1" s="1" t="s">
        <v>15583</v>
      </c>
      <c r="SYY1" s="1" t="s">
        <v>15584</v>
      </c>
      <c r="SYZ1" s="1" t="s">
        <v>15585</v>
      </c>
      <c r="SZA1" s="1" t="s">
        <v>15586</v>
      </c>
      <c r="SZB1" s="1" t="s">
        <v>15587</v>
      </c>
      <c r="SZC1" s="1" t="s">
        <v>15588</v>
      </c>
      <c r="SZD1" s="1" t="s">
        <v>15589</v>
      </c>
      <c r="SZE1" s="1" t="s">
        <v>15590</v>
      </c>
      <c r="SZF1" s="1" t="s">
        <v>15591</v>
      </c>
      <c r="SZG1" s="1" t="s">
        <v>15592</v>
      </c>
      <c r="SZH1" s="1" t="s">
        <v>15593</v>
      </c>
      <c r="SZI1" s="1" t="s">
        <v>15594</v>
      </c>
      <c r="SZJ1" s="1" t="s">
        <v>15595</v>
      </c>
      <c r="SZK1" s="1" t="s">
        <v>15596</v>
      </c>
      <c r="SZL1" s="1" t="s">
        <v>15597</v>
      </c>
      <c r="SZM1" s="1" t="s">
        <v>15598</v>
      </c>
      <c r="SZN1" s="1" t="s">
        <v>15599</v>
      </c>
      <c r="SZO1" s="1" t="s">
        <v>15600</v>
      </c>
      <c r="SZP1" s="1" t="s">
        <v>15601</v>
      </c>
      <c r="SZQ1" s="1" t="s">
        <v>15602</v>
      </c>
      <c r="SZR1" s="1" t="s">
        <v>15603</v>
      </c>
      <c r="SZS1" s="1" t="s">
        <v>15604</v>
      </c>
      <c r="SZT1" s="1" t="s">
        <v>15605</v>
      </c>
      <c r="SZU1" s="1" t="s">
        <v>15606</v>
      </c>
      <c r="SZV1" s="1" t="s">
        <v>15607</v>
      </c>
      <c r="SZW1" s="1" t="s">
        <v>15608</v>
      </c>
      <c r="SZX1" s="1" t="s">
        <v>15609</v>
      </c>
      <c r="SZY1" s="1" t="s">
        <v>15610</v>
      </c>
      <c r="SZZ1" s="1" t="s">
        <v>15611</v>
      </c>
      <c r="TAA1" s="1" t="s">
        <v>15612</v>
      </c>
      <c r="TAB1" s="1" t="s">
        <v>15613</v>
      </c>
      <c r="TAC1" s="1" t="s">
        <v>15614</v>
      </c>
      <c r="TAD1" s="1" t="s">
        <v>15615</v>
      </c>
      <c r="TAE1" s="1" t="s">
        <v>15616</v>
      </c>
      <c r="TAF1" s="1" t="s">
        <v>15617</v>
      </c>
      <c r="TAG1" s="1" t="s">
        <v>15618</v>
      </c>
      <c r="TAH1" s="1" t="s">
        <v>15619</v>
      </c>
      <c r="TAI1" s="1" t="s">
        <v>15620</v>
      </c>
      <c r="TAJ1" s="1" t="s">
        <v>15621</v>
      </c>
      <c r="TAK1" s="1" t="s">
        <v>15622</v>
      </c>
      <c r="TAL1" s="1" t="s">
        <v>15623</v>
      </c>
      <c r="TAM1" s="1" t="s">
        <v>15624</v>
      </c>
      <c r="TAN1" s="1" t="s">
        <v>15625</v>
      </c>
      <c r="TAO1" s="1" t="s">
        <v>15626</v>
      </c>
      <c r="TAP1" s="1" t="s">
        <v>15627</v>
      </c>
      <c r="TAQ1" s="1" t="s">
        <v>15628</v>
      </c>
      <c r="TAR1" s="1" t="s">
        <v>15629</v>
      </c>
      <c r="TAS1" s="1" t="s">
        <v>15630</v>
      </c>
      <c r="TAT1" s="1" t="s">
        <v>15631</v>
      </c>
      <c r="TAU1" s="1" t="s">
        <v>15632</v>
      </c>
      <c r="TAV1" s="1" t="s">
        <v>15633</v>
      </c>
      <c r="TAW1" s="1" t="s">
        <v>15634</v>
      </c>
      <c r="TAX1" s="1" t="s">
        <v>15635</v>
      </c>
      <c r="TAY1" s="1" t="s">
        <v>15636</v>
      </c>
      <c r="TAZ1" s="1" t="s">
        <v>15637</v>
      </c>
      <c r="TBA1" s="1" t="s">
        <v>15638</v>
      </c>
      <c r="TBB1" s="1" t="s">
        <v>15639</v>
      </c>
      <c r="TBC1" s="1" t="s">
        <v>15640</v>
      </c>
      <c r="TBD1" s="1" t="s">
        <v>15641</v>
      </c>
      <c r="TBE1" s="1" t="s">
        <v>15642</v>
      </c>
      <c r="TBF1" s="1" t="s">
        <v>15643</v>
      </c>
      <c r="TBG1" s="1" t="s">
        <v>15644</v>
      </c>
      <c r="TBH1" s="1" t="s">
        <v>15645</v>
      </c>
      <c r="TBI1" s="1" t="s">
        <v>15646</v>
      </c>
      <c r="TBJ1" s="1" t="s">
        <v>15647</v>
      </c>
      <c r="TBK1" s="1" t="s">
        <v>15648</v>
      </c>
      <c r="TBL1" s="1" t="s">
        <v>15649</v>
      </c>
      <c r="TBM1" s="1" t="s">
        <v>15650</v>
      </c>
      <c r="TBN1" s="1" t="s">
        <v>15651</v>
      </c>
      <c r="TBO1" s="1" t="s">
        <v>15652</v>
      </c>
      <c r="TBP1" s="1" t="s">
        <v>15653</v>
      </c>
      <c r="TBQ1" s="1" t="s">
        <v>15654</v>
      </c>
      <c r="TBR1" s="1" t="s">
        <v>15655</v>
      </c>
      <c r="TBS1" s="1" t="s">
        <v>15656</v>
      </c>
      <c r="TBT1" s="1" t="s">
        <v>15657</v>
      </c>
      <c r="TBU1" s="1" t="s">
        <v>15658</v>
      </c>
      <c r="TBV1" s="1" t="s">
        <v>15659</v>
      </c>
      <c r="TBW1" s="1" t="s">
        <v>15660</v>
      </c>
      <c r="TBX1" s="1" t="s">
        <v>15661</v>
      </c>
      <c r="TBY1" s="1" t="s">
        <v>15662</v>
      </c>
      <c r="TBZ1" s="1" t="s">
        <v>15663</v>
      </c>
      <c r="TCA1" s="1" t="s">
        <v>15664</v>
      </c>
      <c r="TCB1" s="1" t="s">
        <v>15665</v>
      </c>
      <c r="TCC1" s="1" t="s">
        <v>15666</v>
      </c>
      <c r="TCD1" s="1" t="s">
        <v>15667</v>
      </c>
      <c r="TCE1" s="1" t="s">
        <v>15668</v>
      </c>
      <c r="TCF1" s="1" t="s">
        <v>15669</v>
      </c>
      <c r="TCG1" s="1" t="s">
        <v>15670</v>
      </c>
      <c r="TCH1" s="1" t="s">
        <v>15671</v>
      </c>
      <c r="TCI1" s="1" t="s">
        <v>15672</v>
      </c>
      <c r="TCJ1" s="1" t="s">
        <v>15673</v>
      </c>
      <c r="TCK1" s="1" t="s">
        <v>15674</v>
      </c>
      <c r="TCL1" s="1" t="s">
        <v>15675</v>
      </c>
      <c r="TCM1" s="1" t="s">
        <v>15676</v>
      </c>
      <c r="TCN1" s="1" t="s">
        <v>15677</v>
      </c>
      <c r="TCO1" s="1" t="s">
        <v>15678</v>
      </c>
      <c r="TCP1" s="1" t="s">
        <v>15679</v>
      </c>
      <c r="TCQ1" s="1" t="s">
        <v>15680</v>
      </c>
      <c r="TCR1" s="1" t="s">
        <v>15681</v>
      </c>
      <c r="TCS1" s="1" t="s">
        <v>15682</v>
      </c>
      <c r="TCT1" s="1" t="s">
        <v>15683</v>
      </c>
      <c r="TCU1" s="1" t="s">
        <v>15684</v>
      </c>
      <c r="TCV1" s="1" t="s">
        <v>15685</v>
      </c>
      <c r="TCW1" s="1" t="s">
        <v>15686</v>
      </c>
      <c r="TCX1" s="1" t="s">
        <v>15687</v>
      </c>
      <c r="TCY1" s="1" t="s">
        <v>15688</v>
      </c>
      <c r="TCZ1" s="1" t="s">
        <v>15689</v>
      </c>
      <c r="TDA1" s="1" t="s">
        <v>15690</v>
      </c>
      <c r="TDB1" s="1" t="s">
        <v>15691</v>
      </c>
      <c r="TDC1" s="1" t="s">
        <v>15692</v>
      </c>
      <c r="TDD1" s="1" t="s">
        <v>15693</v>
      </c>
      <c r="TDE1" s="1" t="s">
        <v>15694</v>
      </c>
      <c r="TDF1" s="1" t="s">
        <v>15695</v>
      </c>
      <c r="TDG1" s="1" t="s">
        <v>15696</v>
      </c>
      <c r="TDH1" s="1" t="s">
        <v>15697</v>
      </c>
      <c r="TDI1" s="1" t="s">
        <v>15698</v>
      </c>
      <c r="TDJ1" s="1" t="s">
        <v>15699</v>
      </c>
      <c r="TDK1" s="1" t="s">
        <v>15700</v>
      </c>
      <c r="TDL1" s="1" t="s">
        <v>15701</v>
      </c>
      <c r="TDM1" s="1" t="s">
        <v>15702</v>
      </c>
      <c r="TDN1" s="1" t="s">
        <v>15703</v>
      </c>
      <c r="TDO1" s="1" t="s">
        <v>15704</v>
      </c>
      <c r="TDP1" s="1" t="s">
        <v>15705</v>
      </c>
      <c r="TDQ1" s="1" t="s">
        <v>15706</v>
      </c>
      <c r="TDR1" s="1" t="s">
        <v>15707</v>
      </c>
      <c r="TDS1" s="1" t="s">
        <v>15708</v>
      </c>
      <c r="TDT1" s="1" t="s">
        <v>15709</v>
      </c>
      <c r="TDU1" s="1" t="s">
        <v>15710</v>
      </c>
      <c r="TDV1" s="1" t="s">
        <v>15711</v>
      </c>
      <c r="TDW1" s="1" t="s">
        <v>15712</v>
      </c>
      <c r="TDX1" s="1" t="s">
        <v>15713</v>
      </c>
      <c r="TDY1" s="1" t="s">
        <v>15714</v>
      </c>
      <c r="TDZ1" s="1" t="s">
        <v>15715</v>
      </c>
      <c r="TEA1" s="1" t="s">
        <v>15716</v>
      </c>
      <c r="TEB1" s="1" t="s">
        <v>15717</v>
      </c>
      <c r="TEC1" s="1" t="s">
        <v>15718</v>
      </c>
      <c r="TED1" s="1" t="s">
        <v>15719</v>
      </c>
      <c r="TEE1" s="1" t="s">
        <v>15720</v>
      </c>
      <c r="TEF1" s="1" t="s">
        <v>15721</v>
      </c>
      <c r="TEG1" s="1" t="s">
        <v>15722</v>
      </c>
      <c r="TEH1" s="1" t="s">
        <v>15723</v>
      </c>
      <c r="TEI1" s="1" t="s">
        <v>15724</v>
      </c>
      <c r="TEJ1" s="1" t="s">
        <v>15725</v>
      </c>
      <c r="TEK1" s="1" t="s">
        <v>15726</v>
      </c>
      <c r="TEL1" s="1" t="s">
        <v>15727</v>
      </c>
      <c r="TEM1" s="1" t="s">
        <v>15728</v>
      </c>
      <c r="TEN1" s="1" t="s">
        <v>15729</v>
      </c>
      <c r="TEO1" s="1" t="s">
        <v>15730</v>
      </c>
      <c r="TEP1" s="1" t="s">
        <v>15731</v>
      </c>
      <c r="TEQ1" s="1" t="s">
        <v>15732</v>
      </c>
      <c r="TER1" s="1" t="s">
        <v>15733</v>
      </c>
      <c r="TES1" s="1" t="s">
        <v>15734</v>
      </c>
      <c r="TET1" s="1" t="s">
        <v>15735</v>
      </c>
      <c r="TEU1" s="1" t="s">
        <v>15736</v>
      </c>
      <c r="TEV1" s="1" t="s">
        <v>15737</v>
      </c>
      <c r="TEW1" s="1" t="s">
        <v>15738</v>
      </c>
      <c r="TEX1" s="1" t="s">
        <v>15739</v>
      </c>
      <c r="TEY1" s="1" t="s">
        <v>15740</v>
      </c>
      <c r="TEZ1" s="1" t="s">
        <v>15741</v>
      </c>
      <c r="TFA1" s="1" t="s">
        <v>15742</v>
      </c>
      <c r="TFB1" s="1" t="s">
        <v>15743</v>
      </c>
      <c r="TFC1" s="1" t="s">
        <v>15744</v>
      </c>
      <c r="TFD1" s="1" t="s">
        <v>15745</v>
      </c>
      <c r="TFE1" s="1" t="s">
        <v>15746</v>
      </c>
      <c r="TFF1" s="1" t="s">
        <v>15747</v>
      </c>
      <c r="TFG1" s="1" t="s">
        <v>15748</v>
      </c>
      <c r="TFH1" s="1" t="s">
        <v>15749</v>
      </c>
      <c r="TFI1" s="1" t="s">
        <v>15750</v>
      </c>
      <c r="TFJ1" s="1" t="s">
        <v>15751</v>
      </c>
      <c r="TFK1" s="1" t="s">
        <v>15752</v>
      </c>
      <c r="TFL1" s="1" t="s">
        <v>15753</v>
      </c>
      <c r="TFM1" s="1" t="s">
        <v>15754</v>
      </c>
      <c r="TFN1" s="1" t="s">
        <v>15755</v>
      </c>
      <c r="TFO1" s="1" t="s">
        <v>15756</v>
      </c>
      <c r="TFP1" s="1" t="s">
        <v>15757</v>
      </c>
      <c r="TFQ1" s="1" t="s">
        <v>15758</v>
      </c>
      <c r="TFR1" s="1" t="s">
        <v>15759</v>
      </c>
      <c r="TFS1" s="1" t="s">
        <v>15760</v>
      </c>
      <c r="TFT1" s="1" t="s">
        <v>15761</v>
      </c>
      <c r="TFU1" s="1" t="s">
        <v>15762</v>
      </c>
      <c r="TFV1" s="1" t="s">
        <v>15763</v>
      </c>
      <c r="TFW1" s="1" t="s">
        <v>15764</v>
      </c>
      <c r="TFX1" s="1" t="s">
        <v>15765</v>
      </c>
      <c r="TFY1" s="1" t="s">
        <v>15766</v>
      </c>
      <c r="TFZ1" s="1" t="s">
        <v>15767</v>
      </c>
      <c r="TGA1" s="1" t="s">
        <v>15768</v>
      </c>
      <c r="TGB1" s="1" t="s">
        <v>15769</v>
      </c>
      <c r="TGC1" s="1" t="s">
        <v>15770</v>
      </c>
      <c r="TGD1" s="1" t="s">
        <v>15771</v>
      </c>
      <c r="TGE1" s="1" t="s">
        <v>15772</v>
      </c>
      <c r="TGF1" s="1" t="s">
        <v>15773</v>
      </c>
      <c r="TGG1" s="1" t="s">
        <v>15774</v>
      </c>
      <c r="TGH1" s="1" t="s">
        <v>15775</v>
      </c>
      <c r="TGI1" s="1" t="s">
        <v>15776</v>
      </c>
      <c r="TGJ1" s="1" t="s">
        <v>15777</v>
      </c>
      <c r="TGK1" s="1" t="s">
        <v>15778</v>
      </c>
      <c r="TGL1" s="1" t="s">
        <v>15779</v>
      </c>
      <c r="TGM1" s="1" t="s">
        <v>15780</v>
      </c>
      <c r="TGN1" s="1" t="s">
        <v>15781</v>
      </c>
      <c r="TGO1" s="1" t="s">
        <v>15782</v>
      </c>
      <c r="TGP1" s="1" t="s">
        <v>15783</v>
      </c>
      <c r="TGQ1" s="1" t="s">
        <v>15784</v>
      </c>
      <c r="TGR1" s="1" t="s">
        <v>15785</v>
      </c>
      <c r="TGS1" s="1" t="s">
        <v>15786</v>
      </c>
      <c r="TGT1" s="1" t="s">
        <v>15787</v>
      </c>
      <c r="TGU1" s="1" t="s">
        <v>15788</v>
      </c>
      <c r="TGV1" s="1" t="s">
        <v>15789</v>
      </c>
      <c r="TGW1" s="1" t="s">
        <v>15790</v>
      </c>
      <c r="TGX1" s="1" t="s">
        <v>15791</v>
      </c>
      <c r="TGY1" s="1" t="s">
        <v>15792</v>
      </c>
      <c r="TGZ1" s="1" t="s">
        <v>15793</v>
      </c>
      <c r="THA1" s="1" t="s">
        <v>15794</v>
      </c>
      <c r="THB1" s="1" t="s">
        <v>15795</v>
      </c>
      <c r="THC1" s="1" t="s">
        <v>15796</v>
      </c>
      <c r="THD1" s="1" t="s">
        <v>15797</v>
      </c>
      <c r="THE1" s="1" t="s">
        <v>15798</v>
      </c>
      <c r="THF1" s="1" t="s">
        <v>15799</v>
      </c>
      <c r="THG1" s="1" t="s">
        <v>15800</v>
      </c>
      <c r="THH1" s="1" t="s">
        <v>15801</v>
      </c>
      <c r="THI1" s="1" t="s">
        <v>15802</v>
      </c>
      <c r="THJ1" s="1" t="s">
        <v>15803</v>
      </c>
      <c r="THK1" s="1" t="s">
        <v>15804</v>
      </c>
      <c r="THL1" s="1" t="s">
        <v>15805</v>
      </c>
      <c r="THM1" s="1" t="s">
        <v>15806</v>
      </c>
      <c r="THN1" s="1" t="s">
        <v>15807</v>
      </c>
      <c r="THO1" s="1" t="s">
        <v>15808</v>
      </c>
      <c r="THP1" s="1" t="s">
        <v>15809</v>
      </c>
      <c r="THQ1" s="1" t="s">
        <v>15810</v>
      </c>
      <c r="THR1" s="1" t="s">
        <v>15811</v>
      </c>
      <c r="THS1" s="1" t="s">
        <v>15812</v>
      </c>
      <c r="THT1" s="1" t="s">
        <v>15813</v>
      </c>
      <c r="THU1" s="1" t="s">
        <v>15814</v>
      </c>
      <c r="THV1" s="1" t="s">
        <v>15815</v>
      </c>
      <c r="THW1" s="1" t="s">
        <v>15816</v>
      </c>
      <c r="THX1" s="1" t="s">
        <v>15817</v>
      </c>
      <c r="THY1" s="1" t="s">
        <v>15818</v>
      </c>
      <c r="THZ1" s="1" t="s">
        <v>15819</v>
      </c>
      <c r="TIA1" s="1" t="s">
        <v>15820</v>
      </c>
      <c r="TIB1" s="1" t="s">
        <v>15821</v>
      </c>
      <c r="TIC1" s="1" t="s">
        <v>15822</v>
      </c>
      <c r="TID1" s="1" t="s">
        <v>15823</v>
      </c>
      <c r="TIE1" s="1" t="s">
        <v>15824</v>
      </c>
      <c r="TIF1" s="1" t="s">
        <v>15825</v>
      </c>
      <c r="TIG1" s="1" t="s">
        <v>15826</v>
      </c>
      <c r="TIH1" s="1" t="s">
        <v>15827</v>
      </c>
      <c r="TII1" s="1" t="s">
        <v>15828</v>
      </c>
      <c r="TIJ1" s="1" t="s">
        <v>15829</v>
      </c>
      <c r="TIK1" s="1" t="s">
        <v>15830</v>
      </c>
      <c r="TIL1" s="1" t="s">
        <v>15831</v>
      </c>
      <c r="TIM1" s="1" t="s">
        <v>15832</v>
      </c>
      <c r="TIN1" s="1" t="s">
        <v>15833</v>
      </c>
      <c r="TIO1" s="1" t="s">
        <v>15834</v>
      </c>
      <c r="TIP1" s="1" t="s">
        <v>15835</v>
      </c>
      <c r="TIQ1" s="1" t="s">
        <v>15836</v>
      </c>
      <c r="TIR1" s="1" t="s">
        <v>15837</v>
      </c>
      <c r="TIS1" s="1" t="s">
        <v>15838</v>
      </c>
      <c r="TIT1" s="1" t="s">
        <v>15839</v>
      </c>
      <c r="TIU1" s="1" t="s">
        <v>15840</v>
      </c>
      <c r="TIV1" s="1" t="s">
        <v>15841</v>
      </c>
      <c r="TIW1" s="1" t="s">
        <v>15842</v>
      </c>
      <c r="TIX1" s="1" t="s">
        <v>15843</v>
      </c>
      <c r="TIY1" s="1" t="s">
        <v>15844</v>
      </c>
      <c r="TIZ1" s="1" t="s">
        <v>15845</v>
      </c>
      <c r="TJA1" s="1" t="s">
        <v>15846</v>
      </c>
      <c r="TJB1" s="1" t="s">
        <v>15847</v>
      </c>
      <c r="TJC1" s="1" t="s">
        <v>15848</v>
      </c>
      <c r="TJD1" s="1" t="s">
        <v>15849</v>
      </c>
      <c r="TJE1" s="1" t="s">
        <v>15850</v>
      </c>
      <c r="TJF1" s="1" t="s">
        <v>15851</v>
      </c>
      <c r="TJG1" s="1" t="s">
        <v>15852</v>
      </c>
      <c r="TJH1" s="1" t="s">
        <v>15853</v>
      </c>
      <c r="TJI1" s="1" t="s">
        <v>15854</v>
      </c>
      <c r="TJJ1" s="1" t="s">
        <v>15855</v>
      </c>
      <c r="TJK1" s="1" t="s">
        <v>15856</v>
      </c>
      <c r="TJL1" s="1" t="s">
        <v>15857</v>
      </c>
      <c r="TJM1" s="1" t="s">
        <v>15858</v>
      </c>
      <c r="TJN1" s="1" t="s">
        <v>15859</v>
      </c>
      <c r="TJO1" s="1" t="s">
        <v>15860</v>
      </c>
      <c r="TJP1" s="1" t="s">
        <v>15861</v>
      </c>
      <c r="TJQ1" s="1" t="s">
        <v>15862</v>
      </c>
      <c r="TJR1" s="1" t="s">
        <v>15863</v>
      </c>
      <c r="TJS1" s="1" t="s">
        <v>15864</v>
      </c>
      <c r="TJT1" s="1" t="s">
        <v>15865</v>
      </c>
      <c r="TJU1" s="1" t="s">
        <v>15866</v>
      </c>
      <c r="TJV1" s="1" t="s">
        <v>15867</v>
      </c>
      <c r="TJW1" s="1" t="s">
        <v>15868</v>
      </c>
      <c r="TJX1" s="1" t="s">
        <v>15869</v>
      </c>
      <c r="TJY1" s="1" t="s">
        <v>15870</v>
      </c>
      <c r="TJZ1" s="1" t="s">
        <v>15871</v>
      </c>
      <c r="TKA1" s="1" t="s">
        <v>15872</v>
      </c>
      <c r="TKB1" s="1" t="s">
        <v>15873</v>
      </c>
      <c r="TKC1" s="1" t="s">
        <v>15874</v>
      </c>
      <c r="TKD1" s="1" t="s">
        <v>15875</v>
      </c>
      <c r="TKE1" s="1" t="s">
        <v>15876</v>
      </c>
      <c r="TKF1" s="1" t="s">
        <v>15877</v>
      </c>
      <c r="TKG1" s="1" t="s">
        <v>15878</v>
      </c>
      <c r="TKH1" s="1" t="s">
        <v>15879</v>
      </c>
      <c r="TKI1" s="1" t="s">
        <v>15880</v>
      </c>
      <c r="TKJ1" s="1" t="s">
        <v>15881</v>
      </c>
      <c r="TKK1" s="1" t="s">
        <v>15882</v>
      </c>
      <c r="TKL1" s="1" t="s">
        <v>15883</v>
      </c>
      <c r="TKM1" s="1" t="s">
        <v>15884</v>
      </c>
      <c r="TKN1" s="1" t="s">
        <v>15885</v>
      </c>
      <c r="TKO1" s="1" t="s">
        <v>15886</v>
      </c>
      <c r="TKP1" s="1" t="s">
        <v>15887</v>
      </c>
      <c r="TKQ1" s="1" t="s">
        <v>15888</v>
      </c>
      <c r="TKR1" s="1" t="s">
        <v>15889</v>
      </c>
      <c r="TKS1" s="1" t="s">
        <v>15890</v>
      </c>
      <c r="TKT1" s="1" t="s">
        <v>15891</v>
      </c>
      <c r="TKU1" s="1" t="s">
        <v>15892</v>
      </c>
      <c r="TKV1" s="1" t="s">
        <v>15893</v>
      </c>
      <c r="TKW1" s="1" t="s">
        <v>15894</v>
      </c>
      <c r="TKX1" s="1" t="s">
        <v>15895</v>
      </c>
      <c r="TKY1" s="1" t="s">
        <v>15896</v>
      </c>
      <c r="TKZ1" s="1" t="s">
        <v>15897</v>
      </c>
      <c r="TLA1" s="1" t="s">
        <v>15898</v>
      </c>
      <c r="TLB1" s="1" t="s">
        <v>15899</v>
      </c>
      <c r="TLC1" s="1" t="s">
        <v>15900</v>
      </c>
      <c r="TLD1" s="1" t="s">
        <v>15901</v>
      </c>
      <c r="TLE1" s="1" t="s">
        <v>15902</v>
      </c>
      <c r="TLF1" s="1" t="s">
        <v>15903</v>
      </c>
      <c r="TLG1" s="1" t="s">
        <v>15904</v>
      </c>
      <c r="TLH1" s="1" t="s">
        <v>15905</v>
      </c>
      <c r="TLI1" s="1" t="s">
        <v>15906</v>
      </c>
      <c r="TLJ1" s="1" t="s">
        <v>15907</v>
      </c>
      <c r="TLK1" s="1" t="s">
        <v>15908</v>
      </c>
      <c r="TLL1" s="1" t="s">
        <v>15909</v>
      </c>
      <c r="TLM1" s="1" t="s">
        <v>15910</v>
      </c>
      <c r="TLN1" s="1" t="s">
        <v>15911</v>
      </c>
      <c r="TLO1" s="1" t="s">
        <v>15912</v>
      </c>
      <c r="TLP1" s="1" t="s">
        <v>15913</v>
      </c>
      <c r="TLQ1" s="1" t="s">
        <v>15914</v>
      </c>
      <c r="TLR1" s="1" t="s">
        <v>15915</v>
      </c>
      <c r="TLS1" s="1" t="s">
        <v>15916</v>
      </c>
      <c r="TLT1" s="1" t="s">
        <v>15917</v>
      </c>
      <c r="TLU1" s="1" t="s">
        <v>15918</v>
      </c>
      <c r="TLV1" s="1" t="s">
        <v>15919</v>
      </c>
      <c r="TLW1" s="1" t="s">
        <v>15920</v>
      </c>
      <c r="TLX1" s="1" t="s">
        <v>15921</v>
      </c>
      <c r="TLY1" s="1" t="s">
        <v>15922</v>
      </c>
      <c r="TLZ1" s="1" t="s">
        <v>15923</v>
      </c>
      <c r="TMA1" s="1" t="s">
        <v>15924</v>
      </c>
      <c r="TMB1" s="1" t="s">
        <v>15925</v>
      </c>
      <c r="TMC1" s="1" t="s">
        <v>15926</v>
      </c>
      <c r="TMD1" s="1" t="s">
        <v>15927</v>
      </c>
      <c r="TME1" s="1" t="s">
        <v>15928</v>
      </c>
      <c r="TMF1" s="1" t="s">
        <v>15929</v>
      </c>
      <c r="TMG1" s="1" t="s">
        <v>15930</v>
      </c>
      <c r="TMH1" s="1" t="s">
        <v>15931</v>
      </c>
      <c r="TMI1" s="1" t="s">
        <v>15932</v>
      </c>
      <c r="TMJ1" s="1" t="s">
        <v>15933</v>
      </c>
      <c r="TMK1" s="1" t="s">
        <v>15934</v>
      </c>
      <c r="TML1" s="1" t="s">
        <v>15935</v>
      </c>
      <c r="TMM1" s="1" t="s">
        <v>15936</v>
      </c>
      <c r="TMN1" s="1" t="s">
        <v>15937</v>
      </c>
      <c r="TMO1" s="1" t="s">
        <v>15938</v>
      </c>
      <c r="TMP1" s="1" t="s">
        <v>15939</v>
      </c>
      <c r="TMQ1" s="1" t="s">
        <v>15940</v>
      </c>
      <c r="TMR1" s="1" t="s">
        <v>15941</v>
      </c>
      <c r="TMS1" s="1" t="s">
        <v>15942</v>
      </c>
      <c r="TMT1" s="1" t="s">
        <v>15943</v>
      </c>
      <c r="TMU1" s="1" t="s">
        <v>15944</v>
      </c>
      <c r="TMV1" s="1" t="s">
        <v>15945</v>
      </c>
      <c r="TMW1" s="1" t="s">
        <v>15946</v>
      </c>
      <c r="TMX1" s="1" t="s">
        <v>15947</v>
      </c>
      <c r="TMY1" s="1" t="s">
        <v>15948</v>
      </c>
      <c r="TMZ1" s="1" t="s">
        <v>15949</v>
      </c>
      <c r="TNA1" s="1" t="s">
        <v>15950</v>
      </c>
      <c r="TNB1" s="1" t="s">
        <v>15951</v>
      </c>
      <c r="TNC1" s="1" t="s">
        <v>15952</v>
      </c>
      <c r="TND1" s="1" t="s">
        <v>15953</v>
      </c>
      <c r="TNE1" s="1" t="s">
        <v>15954</v>
      </c>
      <c r="TNF1" s="1" t="s">
        <v>15955</v>
      </c>
      <c r="TNG1" s="1" t="s">
        <v>15956</v>
      </c>
      <c r="TNH1" s="1" t="s">
        <v>15957</v>
      </c>
      <c r="TNI1" s="1" t="s">
        <v>15958</v>
      </c>
      <c r="TNJ1" s="1" t="s">
        <v>15959</v>
      </c>
      <c r="TNK1" s="1" t="s">
        <v>15960</v>
      </c>
      <c r="TNL1" s="1" t="s">
        <v>15961</v>
      </c>
      <c r="TNM1" s="1" t="s">
        <v>15962</v>
      </c>
      <c r="TNN1" s="1" t="s">
        <v>15963</v>
      </c>
      <c r="TNO1" s="1" t="s">
        <v>15964</v>
      </c>
      <c r="TNP1" s="1" t="s">
        <v>15965</v>
      </c>
      <c r="TNQ1" s="1" t="s">
        <v>15966</v>
      </c>
      <c r="TNR1" s="1" t="s">
        <v>15967</v>
      </c>
      <c r="TNS1" s="1" t="s">
        <v>15968</v>
      </c>
      <c r="TNT1" s="1" t="s">
        <v>15969</v>
      </c>
      <c r="TNU1" s="1" t="s">
        <v>15970</v>
      </c>
      <c r="TNV1" s="1" t="s">
        <v>15971</v>
      </c>
      <c r="TNW1" s="1" t="s">
        <v>15972</v>
      </c>
      <c r="TNX1" s="1" t="s">
        <v>15973</v>
      </c>
      <c r="TNY1" s="1" t="s">
        <v>15974</v>
      </c>
      <c r="TNZ1" s="1" t="s">
        <v>15975</v>
      </c>
      <c r="TOA1" s="1" t="s">
        <v>15976</v>
      </c>
      <c r="TOB1" s="1" t="s">
        <v>15977</v>
      </c>
      <c r="TOC1" s="1" t="s">
        <v>15978</v>
      </c>
      <c r="TOD1" s="1" t="s">
        <v>15979</v>
      </c>
      <c r="TOE1" s="1" t="s">
        <v>15980</v>
      </c>
      <c r="TOF1" s="1" t="s">
        <v>15981</v>
      </c>
      <c r="TOG1" s="1" t="s">
        <v>15982</v>
      </c>
      <c r="TOH1" s="1" t="s">
        <v>15983</v>
      </c>
      <c r="TOI1" s="1" t="s">
        <v>15984</v>
      </c>
      <c r="TOJ1" s="1" t="s">
        <v>15985</v>
      </c>
      <c r="TOK1" s="1" t="s">
        <v>15986</v>
      </c>
      <c r="TOL1" s="1" t="s">
        <v>15987</v>
      </c>
      <c r="TOM1" s="1" t="s">
        <v>15988</v>
      </c>
      <c r="TON1" s="1" t="s">
        <v>15989</v>
      </c>
      <c r="TOO1" s="1" t="s">
        <v>15990</v>
      </c>
      <c r="TOP1" s="1" t="s">
        <v>15991</v>
      </c>
      <c r="TOQ1" s="1" t="s">
        <v>15992</v>
      </c>
      <c r="TOR1" s="1" t="s">
        <v>15993</v>
      </c>
      <c r="TOS1" s="1" t="s">
        <v>15994</v>
      </c>
      <c r="TOT1" s="1" t="s">
        <v>15995</v>
      </c>
      <c r="TOU1" s="1" t="s">
        <v>15996</v>
      </c>
      <c r="TOV1" s="1" t="s">
        <v>15997</v>
      </c>
      <c r="TOW1" s="1" t="s">
        <v>15998</v>
      </c>
      <c r="TOX1" s="1" t="s">
        <v>15999</v>
      </c>
      <c r="TOY1" s="1" t="s">
        <v>16000</v>
      </c>
      <c r="TOZ1" s="1" t="s">
        <v>16001</v>
      </c>
      <c r="TPA1" s="1" t="s">
        <v>16002</v>
      </c>
      <c r="TPB1" s="1" t="s">
        <v>16003</v>
      </c>
      <c r="TPC1" s="1" t="s">
        <v>16004</v>
      </c>
      <c r="TPD1" s="1" t="s">
        <v>16005</v>
      </c>
      <c r="TPE1" s="1" t="s">
        <v>16006</v>
      </c>
      <c r="TPF1" s="1" t="s">
        <v>16007</v>
      </c>
      <c r="TPG1" s="1" t="s">
        <v>16008</v>
      </c>
      <c r="TPH1" s="1" t="s">
        <v>16009</v>
      </c>
      <c r="TPI1" s="1" t="s">
        <v>16010</v>
      </c>
      <c r="TPJ1" s="1" t="s">
        <v>16011</v>
      </c>
      <c r="TPK1" s="1" t="s">
        <v>16012</v>
      </c>
      <c r="TPL1" s="1" t="s">
        <v>16013</v>
      </c>
      <c r="TPM1" s="1" t="s">
        <v>16014</v>
      </c>
      <c r="TPN1" s="1" t="s">
        <v>16015</v>
      </c>
      <c r="TPO1" s="1" t="s">
        <v>16016</v>
      </c>
      <c r="TPP1" s="1" t="s">
        <v>16017</v>
      </c>
      <c r="TPQ1" s="1" t="s">
        <v>16018</v>
      </c>
      <c r="TPR1" s="1" t="s">
        <v>16019</v>
      </c>
      <c r="TPS1" s="1" t="s">
        <v>16020</v>
      </c>
      <c r="TPT1" s="1" t="s">
        <v>16021</v>
      </c>
      <c r="TPU1" s="1" t="s">
        <v>16022</v>
      </c>
      <c r="TPV1" s="1" t="s">
        <v>16023</v>
      </c>
      <c r="TPW1" s="1" t="s">
        <v>16024</v>
      </c>
      <c r="TPX1" s="1" t="s">
        <v>16025</v>
      </c>
      <c r="TPY1" s="1" t="s">
        <v>16026</v>
      </c>
      <c r="TPZ1" s="1" t="s">
        <v>16027</v>
      </c>
      <c r="TQA1" s="1" t="s">
        <v>16028</v>
      </c>
      <c r="TQB1" s="1" t="s">
        <v>16029</v>
      </c>
      <c r="TQC1" s="1" t="s">
        <v>16030</v>
      </c>
      <c r="TQD1" s="1" t="s">
        <v>16031</v>
      </c>
      <c r="TQE1" s="1" t="s">
        <v>16032</v>
      </c>
      <c r="TQF1" s="1" t="s">
        <v>16033</v>
      </c>
      <c r="TQG1" s="1" t="s">
        <v>16034</v>
      </c>
      <c r="TQH1" s="1" t="s">
        <v>16035</v>
      </c>
      <c r="TQI1" s="1" t="s">
        <v>16036</v>
      </c>
      <c r="TQJ1" s="1" t="s">
        <v>16037</v>
      </c>
      <c r="TQK1" s="1" t="s">
        <v>16038</v>
      </c>
      <c r="TQL1" s="1" t="s">
        <v>16039</v>
      </c>
      <c r="TQM1" s="1" t="s">
        <v>16040</v>
      </c>
      <c r="TQN1" s="1" t="s">
        <v>16041</v>
      </c>
      <c r="TQO1" s="1" t="s">
        <v>16042</v>
      </c>
      <c r="TQP1" s="1" t="s">
        <v>16043</v>
      </c>
      <c r="TQQ1" s="1" t="s">
        <v>16044</v>
      </c>
      <c r="TQR1" s="1" t="s">
        <v>16045</v>
      </c>
      <c r="TQS1" s="1" t="s">
        <v>16046</v>
      </c>
      <c r="TQT1" s="1" t="s">
        <v>16047</v>
      </c>
      <c r="TQU1" s="1" t="s">
        <v>16048</v>
      </c>
      <c r="TQV1" s="1" t="s">
        <v>16049</v>
      </c>
      <c r="TQW1" s="1" t="s">
        <v>16050</v>
      </c>
      <c r="TQX1" s="1" t="s">
        <v>16051</v>
      </c>
      <c r="TQY1" s="1" t="s">
        <v>16052</v>
      </c>
      <c r="TQZ1" s="1" t="s">
        <v>16053</v>
      </c>
      <c r="TRA1" s="1" t="s">
        <v>16054</v>
      </c>
      <c r="TRB1" s="1" t="s">
        <v>16055</v>
      </c>
      <c r="TRC1" s="1" t="s">
        <v>16056</v>
      </c>
      <c r="TRD1" s="1" t="s">
        <v>16057</v>
      </c>
      <c r="TRE1" s="1" t="s">
        <v>16058</v>
      </c>
      <c r="TRF1" s="1" t="s">
        <v>16059</v>
      </c>
      <c r="TRG1" s="1" t="s">
        <v>16060</v>
      </c>
      <c r="TRH1" s="1" t="s">
        <v>16061</v>
      </c>
      <c r="TRI1" s="1" t="s">
        <v>16062</v>
      </c>
      <c r="TRJ1" s="1" t="s">
        <v>16063</v>
      </c>
      <c r="TRK1" s="1" t="s">
        <v>16064</v>
      </c>
      <c r="TRL1" s="1" t="s">
        <v>16065</v>
      </c>
      <c r="TRM1" s="1" t="s">
        <v>16066</v>
      </c>
      <c r="TRN1" s="1" t="s">
        <v>16067</v>
      </c>
      <c r="TRO1" s="1" t="s">
        <v>16068</v>
      </c>
      <c r="TRP1" s="1" t="s">
        <v>16069</v>
      </c>
      <c r="TRQ1" s="1" t="s">
        <v>16070</v>
      </c>
      <c r="TRR1" s="1" t="s">
        <v>16071</v>
      </c>
      <c r="TRS1" s="1" t="s">
        <v>16072</v>
      </c>
      <c r="TRT1" s="1" t="s">
        <v>16073</v>
      </c>
      <c r="TRU1" s="1" t="s">
        <v>16074</v>
      </c>
      <c r="TRV1" s="1" t="s">
        <v>16075</v>
      </c>
      <c r="TRW1" s="1" t="s">
        <v>16076</v>
      </c>
      <c r="TRX1" s="1" t="s">
        <v>16077</v>
      </c>
      <c r="TRY1" s="1" t="s">
        <v>16078</v>
      </c>
      <c r="TRZ1" s="1" t="s">
        <v>16079</v>
      </c>
      <c r="TSA1" s="1" t="s">
        <v>16080</v>
      </c>
      <c r="TSB1" s="1" t="s">
        <v>16081</v>
      </c>
      <c r="TSC1" s="1" t="s">
        <v>16082</v>
      </c>
      <c r="TSD1" s="1" t="s">
        <v>16083</v>
      </c>
      <c r="TSE1" s="1" t="s">
        <v>16084</v>
      </c>
      <c r="TSF1" s="1" t="s">
        <v>16085</v>
      </c>
      <c r="TSG1" s="1" t="s">
        <v>16086</v>
      </c>
      <c r="TSH1" s="1" t="s">
        <v>16087</v>
      </c>
      <c r="TSI1" s="1" t="s">
        <v>16088</v>
      </c>
      <c r="TSJ1" s="1" t="s">
        <v>16089</v>
      </c>
      <c r="TSK1" s="1" t="s">
        <v>16090</v>
      </c>
      <c r="TSL1" s="1" t="s">
        <v>16091</v>
      </c>
      <c r="TSM1" s="1" t="s">
        <v>16092</v>
      </c>
      <c r="TSN1" s="1" t="s">
        <v>16093</v>
      </c>
      <c r="TSO1" s="1" t="s">
        <v>16094</v>
      </c>
      <c r="TSP1" s="1" t="s">
        <v>16095</v>
      </c>
      <c r="TSQ1" s="1" t="s">
        <v>16096</v>
      </c>
      <c r="TSR1" s="1" t="s">
        <v>16097</v>
      </c>
      <c r="TSS1" s="1" t="s">
        <v>16098</v>
      </c>
      <c r="TST1" s="1" t="s">
        <v>16099</v>
      </c>
      <c r="TSU1" s="1" t="s">
        <v>16100</v>
      </c>
      <c r="TSV1" s="1" t="s">
        <v>16101</v>
      </c>
      <c r="TSW1" s="1" t="s">
        <v>16102</v>
      </c>
      <c r="TSX1" s="1" t="s">
        <v>16103</v>
      </c>
      <c r="TSY1" s="1" t="s">
        <v>16104</v>
      </c>
      <c r="TSZ1" s="1" t="s">
        <v>16105</v>
      </c>
      <c r="TTA1" s="1" t="s">
        <v>16106</v>
      </c>
      <c r="TTB1" s="1" t="s">
        <v>16107</v>
      </c>
      <c r="TTC1" s="1" t="s">
        <v>16108</v>
      </c>
      <c r="TTD1" s="1" t="s">
        <v>16109</v>
      </c>
      <c r="TTE1" s="1" t="s">
        <v>16110</v>
      </c>
      <c r="TTF1" s="1" t="s">
        <v>16111</v>
      </c>
      <c r="TTG1" s="1" t="s">
        <v>16112</v>
      </c>
      <c r="TTH1" s="1" t="s">
        <v>16113</v>
      </c>
      <c r="TTI1" s="1" t="s">
        <v>16114</v>
      </c>
      <c r="TTJ1" s="1" t="s">
        <v>16115</v>
      </c>
      <c r="TTK1" s="1" t="s">
        <v>16116</v>
      </c>
      <c r="TTL1" s="1" t="s">
        <v>16117</v>
      </c>
      <c r="TTM1" s="1" t="s">
        <v>16118</v>
      </c>
      <c r="TTN1" s="1" t="s">
        <v>16119</v>
      </c>
      <c r="TTO1" s="1" t="s">
        <v>16120</v>
      </c>
      <c r="TTP1" s="1" t="s">
        <v>16121</v>
      </c>
      <c r="TTQ1" s="1" t="s">
        <v>16122</v>
      </c>
      <c r="TTR1" s="1" t="s">
        <v>16123</v>
      </c>
      <c r="TTS1" s="1" t="s">
        <v>16124</v>
      </c>
      <c r="TTT1" s="1" t="s">
        <v>16125</v>
      </c>
      <c r="TTU1" s="1" t="s">
        <v>16126</v>
      </c>
      <c r="TTV1" s="1" t="s">
        <v>16127</v>
      </c>
      <c r="TTW1" s="1" t="s">
        <v>16128</v>
      </c>
      <c r="TTX1" s="1" t="s">
        <v>16129</v>
      </c>
      <c r="TTY1" s="1" t="s">
        <v>16130</v>
      </c>
      <c r="TTZ1" s="1" t="s">
        <v>16131</v>
      </c>
      <c r="TUA1" s="1" t="s">
        <v>16132</v>
      </c>
      <c r="TUB1" s="1" t="s">
        <v>16133</v>
      </c>
      <c r="TUC1" s="1" t="s">
        <v>16134</v>
      </c>
      <c r="TUD1" s="1" t="s">
        <v>16135</v>
      </c>
      <c r="TUE1" s="1" t="s">
        <v>16136</v>
      </c>
      <c r="TUF1" s="1" t="s">
        <v>16137</v>
      </c>
      <c r="TUG1" s="1" t="s">
        <v>16138</v>
      </c>
      <c r="TUH1" s="1" t="s">
        <v>16139</v>
      </c>
      <c r="TUI1" s="1" t="s">
        <v>16140</v>
      </c>
      <c r="TUJ1" s="1" t="s">
        <v>16141</v>
      </c>
      <c r="TUK1" s="1" t="s">
        <v>16142</v>
      </c>
      <c r="TUL1" s="1" t="s">
        <v>16143</v>
      </c>
      <c r="TUM1" s="1" t="s">
        <v>16144</v>
      </c>
      <c r="TUN1" s="1" t="s">
        <v>16145</v>
      </c>
      <c r="TUO1" s="1" t="s">
        <v>16146</v>
      </c>
      <c r="TUP1" s="1" t="s">
        <v>16147</v>
      </c>
      <c r="TUQ1" s="1" t="s">
        <v>16148</v>
      </c>
      <c r="TUR1" s="1" t="s">
        <v>16149</v>
      </c>
      <c r="TUS1" s="1" t="s">
        <v>16150</v>
      </c>
      <c r="TUT1" s="1" t="s">
        <v>16151</v>
      </c>
      <c r="TUU1" s="1" t="s">
        <v>16152</v>
      </c>
      <c r="TUV1" s="1" t="s">
        <v>16153</v>
      </c>
      <c r="TUW1" s="1" t="s">
        <v>16154</v>
      </c>
      <c r="TUX1" s="1" t="s">
        <v>16155</v>
      </c>
      <c r="TUY1" s="1" t="s">
        <v>16156</v>
      </c>
      <c r="TUZ1" s="1" t="s">
        <v>16157</v>
      </c>
      <c r="TVA1" s="1" t="s">
        <v>16158</v>
      </c>
      <c r="TVB1" s="1" t="s">
        <v>16159</v>
      </c>
      <c r="TVC1" s="1" t="s">
        <v>16160</v>
      </c>
      <c r="TVD1" s="1" t="s">
        <v>16161</v>
      </c>
      <c r="TVE1" s="1" t="s">
        <v>16162</v>
      </c>
      <c r="TVF1" s="1" t="s">
        <v>16163</v>
      </c>
      <c r="TVG1" s="1" t="s">
        <v>16164</v>
      </c>
      <c r="TVH1" s="1" t="s">
        <v>16165</v>
      </c>
      <c r="TVI1" s="1" t="s">
        <v>16166</v>
      </c>
      <c r="TVJ1" s="1" t="s">
        <v>16167</v>
      </c>
      <c r="TVK1" s="1" t="s">
        <v>16168</v>
      </c>
      <c r="TVL1" s="1" t="s">
        <v>16169</v>
      </c>
      <c r="TVM1" s="1" t="s">
        <v>16170</v>
      </c>
      <c r="TVN1" s="1" t="s">
        <v>16171</v>
      </c>
      <c r="TVO1" s="1" t="s">
        <v>16172</v>
      </c>
      <c r="TVP1" s="1" t="s">
        <v>16173</v>
      </c>
      <c r="TVQ1" s="1" t="s">
        <v>16174</v>
      </c>
      <c r="TVR1" s="1" t="s">
        <v>16175</v>
      </c>
      <c r="TVS1" s="1" t="s">
        <v>16176</v>
      </c>
      <c r="TVT1" s="1" t="s">
        <v>16177</v>
      </c>
      <c r="TVU1" s="1" t="s">
        <v>16178</v>
      </c>
      <c r="TVV1" s="1" t="s">
        <v>16179</v>
      </c>
      <c r="TVW1" s="1" t="s">
        <v>16180</v>
      </c>
      <c r="TVX1" s="1" t="s">
        <v>16181</v>
      </c>
      <c r="TVY1" s="1" t="s">
        <v>16182</v>
      </c>
      <c r="TVZ1" s="1" t="s">
        <v>16183</v>
      </c>
      <c r="TWA1" s="1" t="s">
        <v>16184</v>
      </c>
      <c r="TWB1" s="1" t="s">
        <v>16185</v>
      </c>
      <c r="TWC1" s="1" t="s">
        <v>16186</v>
      </c>
      <c r="TWD1" s="1" t="s">
        <v>16187</v>
      </c>
      <c r="TWE1" s="1" t="s">
        <v>16188</v>
      </c>
      <c r="TWF1" s="1" t="s">
        <v>16189</v>
      </c>
      <c r="TWG1" s="1" t="s">
        <v>16190</v>
      </c>
      <c r="TWH1" s="1" t="s">
        <v>16191</v>
      </c>
      <c r="TWI1" s="1" t="s">
        <v>16192</v>
      </c>
      <c r="TWJ1" s="1" t="s">
        <v>16193</v>
      </c>
      <c r="TWK1" s="1" t="s">
        <v>16194</v>
      </c>
      <c r="TWL1" s="1" t="s">
        <v>16195</v>
      </c>
      <c r="TWM1" s="1" t="s">
        <v>16196</v>
      </c>
      <c r="TWN1" s="1" t="s">
        <v>16197</v>
      </c>
      <c r="TWO1" s="1" t="s">
        <v>16198</v>
      </c>
      <c r="TWP1" s="1" t="s">
        <v>16199</v>
      </c>
      <c r="TWQ1" s="1" t="s">
        <v>16200</v>
      </c>
      <c r="TWR1" s="1" t="s">
        <v>16201</v>
      </c>
      <c r="TWS1" s="1" t="s">
        <v>16202</v>
      </c>
      <c r="TWT1" s="1" t="s">
        <v>16203</v>
      </c>
      <c r="TWU1" s="1" t="s">
        <v>16204</v>
      </c>
      <c r="TWV1" s="1" t="s">
        <v>16205</v>
      </c>
      <c r="TWW1" s="1" t="s">
        <v>16206</v>
      </c>
      <c r="TWX1" s="1" t="s">
        <v>16207</v>
      </c>
      <c r="TWY1" s="1" t="s">
        <v>16208</v>
      </c>
      <c r="TWZ1" s="1" t="s">
        <v>16209</v>
      </c>
      <c r="TXA1" s="1" t="s">
        <v>16210</v>
      </c>
      <c r="TXB1" s="1" t="s">
        <v>16211</v>
      </c>
      <c r="TXC1" s="1" t="s">
        <v>16212</v>
      </c>
      <c r="TXD1" s="1" t="s">
        <v>16213</v>
      </c>
      <c r="TXE1" s="1" t="s">
        <v>16214</v>
      </c>
      <c r="TXF1" s="1" t="s">
        <v>16215</v>
      </c>
      <c r="TXG1" s="1" t="s">
        <v>16216</v>
      </c>
      <c r="TXH1" s="1" t="s">
        <v>16217</v>
      </c>
      <c r="TXI1" s="1" t="s">
        <v>16218</v>
      </c>
      <c r="TXJ1" s="1" t="s">
        <v>16219</v>
      </c>
      <c r="TXK1" s="1" t="s">
        <v>16220</v>
      </c>
      <c r="TXL1" s="1" t="s">
        <v>16221</v>
      </c>
      <c r="TXM1" s="1" t="s">
        <v>16222</v>
      </c>
      <c r="TXN1" s="1" t="s">
        <v>16223</v>
      </c>
      <c r="TXO1" s="1" t="s">
        <v>16224</v>
      </c>
      <c r="TXP1" s="1" t="s">
        <v>16225</v>
      </c>
      <c r="TXQ1" s="1" t="s">
        <v>16226</v>
      </c>
      <c r="TXR1" s="1" t="s">
        <v>16227</v>
      </c>
      <c r="TXS1" s="1" t="s">
        <v>16228</v>
      </c>
      <c r="TXT1" s="1" t="s">
        <v>16229</v>
      </c>
      <c r="TXU1" s="1" t="s">
        <v>16230</v>
      </c>
      <c r="TXV1" s="1" t="s">
        <v>16231</v>
      </c>
      <c r="TXW1" s="1" t="s">
        <v>16232</v>
      </c>
      <c r="TXX1" s="1" t="s">
        <v>16233</v>
      </c>
      <c r="TXY1" s="1" t="s">
        <v>16234</v>
      </c>
      <c r="TXZ1" s="1" t="s">
        <v>16235</v>
      </c>
      <c r="TYA1" s="1" t="s">
        <v>16236</v>
      </c>
      <c r="TYB1" s="1" t="s">
        <v>16237</v>
      </c>
      <c r="TYC1" s="1" t="s">
        <v>16238</v>
      </c>
      <c r="TYD1" s="1" t="s">
        <v>16239</v>
      </c>
      <c r="TYE1" s="1" t="s">
        <v>16240</v>
      </c>
      <c r="TYF1" s="1" t="s">
        <v>16241</v>
      </c>
      <c r="TYG1" s="1" t="s">
        <v>16242</v>
      </c>
      <c r="TYH1" s="1" t="s">
        <v>16243</v>
      </c>
      <c r="TYI1" s="1" t="s">
        <v>16244</v>
      </c>
      <c r="TYJ1" s="1" t="s">
        <v>16245</v>
      </c>
      <c r="TYK1" s="1" t="s">
        <v>16246</v>
      </c>
      <c r="TYL1" s="1" t="s">
        <v>16247</v>
      </c>
      <c r="TYM1" s="1" t="s">
        <v>16248</v>
      </c>
      <c r="TYN1" s="1" t="s">
        <v>16249</v>
      </c>
      <c r="TYO1" s="1" t="s">
        <v>16250</v>
      </c>
      <c r="TYP1" s="1" t="s">
        <v>16251</v>
      </c>
      <c r="TYQ1" s="1" t="s">
        <v>16252</v>
      </c>
      <c r="TYR1" s="1" t="s">
        <v>16253</v>
      </c>
      <c r="TYS1" s="1" t="s">
        <v>16254</v>
      </c>
      <c r="TYT1" s="1" t="s">
        <v>16255</v>
      </c>
      <c r="TYU1" s="1" t="s">
        <v>16256</v>
      </c>
      <c r="TYV1" s="1" t="s">
        <v>16257</v>
      </c>
      <c r="TYW1" s="1" t="s">
        <v>16258</v>
      </c>
      <c r="TYX1" s="1" t="s">
        <v>16259</v>
      </c>
      <c r="TYY1" s="1" t="s">
        <v>16260</v>
      </c>
      <c r="TYZ1" s="1" t="s">
        <v>16261</v>
      </c>
      <c r="TZA1" s="1" t="s">
        <v>16262</v>
      </c>
      <c r="TZB1" s="1" t="s">
        <v>16263</v>
      </c>
      <c r="TZC1" s="1" t="s">
        <v>16264</v>
      </c>
      <c r="TZD1" s="1" t="s">
        <v>16265</v>
      </c>
      <c r="TZE1" s="1" t="s">
        <v>16266</v>
      </c>
      <c r="TZF1" s="1" t="s">
        <v>16267</v>
      </c>
      <c r="TZG1" s="1" t="s">
        <v>16268</v>
      </c>
      <c r="TZH1" s="1" t="s">
        <v>16269</v>
      </c>
      <c r="TZI1" s="1" t="s">
        <v>16270</v>
      </c>
      <c r="TZJ1" s="1" t="s">
        <v>16271</v>
      </c>
      <c r="TZK1" s="1" t="s">
        <v>16272</v>
      </c>
      <c r="TZL1" s="1" t="s">
        <v>16273</v>
      </c>
      <c r="TZM1" s="1" t="s">
        <v>16274</v>
      </c>
      <c r="TZN1" s="1" t="s">
        <v>16275</v>
      </c>
      <c r="TZO1" s="1" t="s">
        <v>16276</v>
      </c>
      <c r="TZP1" s="1" t="s">
        <v>16277</v>
      </c>
      <c r="TZQ1" s="1" t="s">
        <v>16278</v>
      </c>
      <c r="TZR1" s="1" t="s">
        <v>16279</v>
      </c>
      <c r="TZS1" s="1" t="s">
        <v>16280</v>
      </c>
      <c r="TZT1" s="1" t="s">
        <v>16281</v>
      </c>
      <c r="TZU1" s="1" t="s">
        <v>16282</v>
      </c>
      <c r="TZV1" s="1" t="s">
        <v>16283</v>
      </c>
      <c r="TZW1" s="1" t="s">
        <v>16284</v>
      </c>
      <c r="TZX1" s="1" t="s">
        <v>16285</v>
      </c>
      <c r="TZY1" s="1" t="s">
        <v>16286</v>
      </c>
      <c r="TZZ1" s="1" t="s">
        <v>16287</v>
      </c>
      <c r="UAA1" s="1" t="s">
        <v>16288</v>
      </c>
      <c r="UAB1" s="1" t="s">
        <v>16289</v>
      </c>
      <c r="UAC1" s="1" t="s">
        <v>16290</v>
      </c>
      <c r="UAD1" s="1" t="s">
        <v>16291</v>
      </c>
      <c r="UAE1" s="1" t="s">
        <v>16292</v>
      </c>
      <c r="UAF1" s="1" t="s">
        <v>16293</v>
      </c>
      <c r="UAG1" s="1" t="s">
        <v>16294</v>
      </c>
      <c r="UAH1" s="1" t="s">
        <v>16295</v>
      </c>
      <c r="UAI1" s="1" t="s">
        <v>16296</v>
      </c>
      <c r="UAJ1" s="1" t="s">
        <v>16297</v>
      </c>
      <c r="UAK1" s="1" t="s">
        <v>16298</v>
      </c>
      <c r="UAL1" s="1" t="s">
        <v>16299</v>
      </c>
      <c r="UAM1" s="1" t="s">
        <v>16300</v>
      </c>
      <c r="UAN1" s="1" t="s">
        <v>16301</v>
      </c>
      <c r="UAO1" s="1" t="s">
        <v>16302</v>
      </c>
      <c r="UAP1" s="1" t="s">
        <v>16303</v>
      </c>
      <c r="UAQ1" s="1" t="s">
        <v>16304</v>
      </c>
      <c r="UAR1" s="1" t="s">
        <v>16305</v>
      </c>
      <c r="UAS1" s="1" t="s">
        <v>16306</v>
      </c>
      <c r="UAT1" s="1" t="s">
        <v>16307</v>
      </c>
      <c r="UAU1" s="1" t="s">
        <v>16308</v>
      </c>
      <c r="UAV1" s="1" t="s">
        <v>16309</v>
      </c>
      <c r="UAW1" s="1" t="s">
        <v>16310</v>
      </c>
      <c r="UAX1" s="1" t="s">
        <v>16311</v>
      </c>
      <c r="UAY1" s="1" t="s">
        <v>16312</v>
      </c>
      <c r="UAZ1" s="1" t="s">
        <v>16313</v>
      </c>
      <c r="UBA1" s="1" t="s">
        <v>16314</v>
      </c>
      <c r="UBB1" s="1" t="s">
        <v>16315</v>
      </c>
      <c r="UBC1" s="1" t="s">
        <v>16316</v>
      </c>
      <c r="UBD1" s="1" t="s">
        <v>16317</v>
      </c>
      <c r="UBE1" s="1" t="s">
        <v>16318</v>
      </c>
      <c r="UBF1" s="1" t="s">
        <v>16319</v>
      </c>
      <c r="UBG1" s="1" t="s">
        <v>16320</v>
      </c>
      <c r="UBH1" s="1" t="s">
        <v>16321</v>
      </c>
      <c r="UBI1" s="1" t="s">
        <v>16322</v>
      </c>
      <c r="UBJ1" s="1" t="s">
        <v>16323</v>
      </c>
      <c r="UBK1" s="1" t="s">
        <v>16324</v>
      </c>
      <c r="UBL1" s="1" t="s">
        <v>16325</v>
      </c>
      <c r="UBM1" s="1" t="s">
        <v>16326</v>
      </c>
      <c r="UBN1" s="1" t="s">
        <v>16327</v>
      </c>
      <c r="UBO1" s="1" t="s">
        <v>16328</v>
      </c>
      <c r="UBP1" s="1" t="s">
        <v>16329</v>
      </c>
      <c r="UBQ1" s="1" t="s">
        <v>16330</v>
      </c>
      <c r="UBR1" s="1" t="s">
        <v>16331</v>
      </c>
      <c r="UBS1" s="1" t="s">
        <v>16332</v>
      </c>
      <c r="UBT1" s="1" t="s">
        <v>16333</v>
      </c>
      <c r="UBU1" s="1" t="s">
        <v>16334</v>
      </c>
      <c r="UBV1" s="1" t="s">
        <v>16335</v>
      </c>
      <c r="UBW1" s="1" t="s">
        <v>16336</v>
      </c>
      <c r="UBX1" s="1" t="s">
        <v>16337</v>
      </c>
      <c r="UBY1" s="1" t="s">
        <v>16338</v>
      </c>
      <c r="UBZ1" s="1" t="s">
        <v>16339</v>
      </c>
      <c r="UCA1" s="1" t="s">
        <v>16340</v>
      </c>
      <c r="UCB1" s="1" t="s">
        <v>16341</v>
      </c>
      <c r="UCC1" s="1" t="s">
        <v>16342</v>
      </c>
      <c r="UCD1" s="1" t="s">
        <v>16343</v>
      </c>
      <c r="UCE1" s="1" t="s">
        <v>16344</v>
      </c>
      <c r="UCF1" s="1" t="s">
        <v>16345</v>
      </c>
      <c r="UCG1" s="1" t="s">
        <v>16346</v>
      </c>
      <c r="UCH1" s="1" t="s">
        <v>16347</v>
      </c>
      <c r="UCI1" s="1" t="s">
        <v>16348</v>
      </c>
      <c r="UCJ1" s="1" t="s">
        <v>16349</v>
      </c>
      <c r="UCK1" s="1" t="s">
        <v>16350</v>
      </c>
      <c r="UCL1" s="1" t="s">
        <v>16351</v>
      </c>
      <c r="UCM1" s="1" t="s">
        <v>16352</v>
      </c>
      <c r="UCN1" s="1" t="s">
        <v>16353</v>
      </c>
      <c r="UCO1" s="1" t="s">
        <v>16354</v>
      </c>
      <c r="UCP1" s="1" t="s">
        <v>16355</v>
      </c>
      <c r="UCQ1" s="1" t="s">
        <v>16356</v>
      </c>
      <c r="UCR1" s="1" t="s">
        <v>16357</v>
      </c>
      <c r="UCS1" s="1" t="s">
        <v>16358</v>
      </c>
      <c r="UCT1" s="1" t="s">
        <v>16359</v>
      </c>
      <c r="UCU1" s="1" t="s">
        <v>16360</v>
      </c>
      <c r="UCV1" s="1" t="s">
        <v>16361</v>
      </c>
      <c r="UCW1" s="1" t="s">
        <v>16362</v>
      </c>
      <c r="UCX1" s="1" t="s">
        <v>16363</v>
      </c>
      <c r="UCY1" s="1" t="s">
        <v>16364</v>
      </c>
      <c r="UCZ1" s="1" t="s">
        <v>16365</v>
      </c>
      <c r="UDA1" s="1" t="s">
        <v>16366</v>
      </c>
      <c r="UDB1" s="1" t="s">
        <v>16367</v>
      </c>
      <c r="UDC1" s="1" t="s">
        <v>16368</v>
      </c>
      <c r="UDD1" s="1" t="s">
        <v>16369</v>
      </c>
      <c r="UDE1" s="1" t="s">
        <v>16370</v>
      </c>
      <c r="UDF1" s="1" t="s">
        <v>16371</v>
      </c>
      <c r="UDG1" s="1" t="s">
        <v>16372</v>
      </c>
      <c r="UDH1" s="1" t="s">
        <v>16373</v>
      </c>
      <c r="UDI1" s="1" t="s">
        <v>16374</v>
      </c>
      <c r="UDJ1" s="1" t="s">
        <v>16375</v>
      </c>
      <c r="UDK1" s="1" t="s">
        <v>16376</v>
      </c>
      <c r="UDL1" s="1" t="s">
        <v>16377</v>
      </c>
      <c r="UDM1" s="1" t="s">
        <v>16378</v>
      </c>
      <c r="UDN1" s="1" t="s">
        <v>16379</v>
      </c>
      <c r="UDO1" s="1" t="s">
        <v>16380</v>
      </c>
      <c r="UDP1" s="1" t="s">
        <v>16381</v>
      </c>
      <c r="UDQ1" s="1" t="s">
        <v>16382</v>
      </c>
      <c r="UDR1" s="1" t="s">
        <v>16383</v>
      </c>
      <c r="UDS1" s="1" t="s">
        <v>16384</v>
      </c>
      <c r="UDT1" s="1" t="s">
        <v>16385</v>
      </c>
      <c r="UDU1" s="1" t="s">
        <v>16386</v>
      </c>
      <c r="UDV1" s="1" t="s">
        <v>16387</v>
      </c>
      <c r="UDW1" s="1" t="s">
        <v>16388</v>
      </c>
      <c r="UDX1" s="1" t="s">
        <v>16389</v>
      </c>
      <c r="UDY1" s="1" t="s">
        <v>16390</v>
      </c>
      <c r="UDZ1" s="1" t="s">
        <v>16391</v>
      </c>
      <c r="UEA1" s="1" t="s">
        <v>16392</v>
      </c>
      <c r="UEB1" s="1" t="s">
        <v>16393</v>
      </c>
      <c r="UEC1" s="1" t="s">
        <v>16394</v>
      </c>
      <c r="UED1" s="1" t="s">
        <v>16395</v>
      </c>
      <c r="UEE1" s="1" t="s">
        <v>16396</v>
      </c>
      <c r="UEF1" s="1" t="s">
        <v>16397</v>
      </c>
      <c r="UEG1" s="1" t="s">
        <v>16398</v>
      </c>
      <c r="UEH1" s="1" t="s">
        <v>16399</v>
      </c>
      <c r="UEI1" s="1" t="s">
        <v>16400</v>
      </c>
      <c r="UEJ1" s="1" t="s">
        <v>16401</v>
      </c>
      <c r="UEK1" s="1" t="s">
        <v>16402</v>
      </c>
      <c r="UEL1" s="1" t="s">
        <v>16403</v>
      </c>
      <c r="UEM1" s="1" t="s">
        <v>16404</v>
      </c>
      <c r="UEN1" s="1" t="s">
        <v>16405</v>
      </c>
      <c r="UEO1" s="1" t="s">
        <v>16406</v>
      </c>
      <c r="UEP1" s="1" t="s">
        <v>16407</v>
      </c>
      <c r="UEQ1" s="1" t="s">
        <v>16408</v>
      </c>
      <c r="UER1" s="1" t="s">
        <v>16409</v>
      </c>
      <c r="UES1" s="1" t="s">
        <v>16410</v>
      </c>
      <c r="UET1" s="1" t="s">
        <v>16411</v>
      </c>
      <c r="UEU1" s="1" t="s">
        <v>16412</v>
      </c>
      <c r="UEV1" s="1" t="s">
        <v>16413</v>
      </c>
      <c r="UEW1" s="1" t="s">
        <v>16414</v>
      </c>
      <c r="UEX1" s="1" t="s">
        <v>16415</v>
      </c>
      <c r="UEY1" s="1" t="s">
        <v>16416</v>
      </c>
      <c r="UEZ1" s="1" t="s">
        <v>16417</v>
      </c>
      <c r="UFA1" s="1" t="s">
        <v>16418</v>
      </c>
      <c r="UFB1" s="1" t="s">
        <v>16419</v>
      </c>
      <c r="UFC1" s="1" t="s">
        <v>16420</v>
      </c>
      <c r="UFD1" s="1" t="s">
        <v>16421</v>
      </c>
      <c r="UFE1" s="1" t="s">
        <v>16422</v>
      </c>
      <c r="UFF1" s="1" t="s">
        <v>16423</v>
      </c>
      <c r="UFG1" s="1" t="s">
        <v>16424</v>
      </c>
      <c r="UFH1" s="1" t="s">
        <v>16425</v>
      </c>
      <c r="UFI1" s="1" t="s">
        <v>16426</v>
      </c>
      <c r="UFJ1" s="1" t="s">
        <v>16427</v>
      </c>
      <c r="UFK1" s="1" t="s">
        <v>16428</v>
      </c>
      <c r="UFL1" s="1" t="s">
        <v>16429</v>
      </c>
      <c r="UFM1" s="1" t="s">
        <v>16430</v>
      </c>
      <c r="UFN1" s="1" t="s">
        <v>16431</v>
      </c>
      <c r="UFO1" s="1" t="s">
        <v>16432</v>
      </c>
      <c r="UFP1" s="1" t="s">
        <v>16433</v>
      </c>
      <c r="UFQ1" s="1" t="s">
        <v>16434</v>
      </c>
      <c r="UFR1" s="1" t="s">
        <v>16435</v>
      </c>
      <c r="UFS1" s="1" t="s">
        <v>16436</v>
      </c>
      <c r="UFT1" s="1" t="s">
        <v>16437</v>
      </c>
      <c r="UFU1" s="1" t="s">
        <v>16438</v>
      </c>
      <c r="UFV1" s="1" t="s">
        <v>16439</v>
      </c>
      <c r="UFW1" s="1" t="s">
        <v>16440</v>
      </c>
      <c r="UFX1" s="1" t="s">
        <v>16441</v>
      </c>
      <c r="UFY1" s="1" t="s">
        <v>16442</v>
      </c>
      <c r="UFZ1" s="1" t="s">
        <v>16443</v>
      </c>
      <c r="UGA1" s="1" t="s">
        <v>16444</v>
      </c>
      <c r="UGB1" s="1" t="s">
        <v>16445</v>
      </c>
      <c r="UGC1" s="1" t="s">
        <v>16446</v>
      </c>
      <c r="UGD1" s="1" t="s">
        <v>16447</v>
      </c>
      <c r="UGE1" s="1" t="s">
        <v>16448</v>
      </c>
      <c r="UGF1" s="1" t="s">
        <v>16449</v>
      </c>
      <c r="UGG1" s="1" t="s">
        <v>16450</v>
      </c>
      <c r="UGH1" s="1" t="s">
        <v>16451</v>
      </c>
      <c r="UGI1" s="1" t="s">
        <v>16452</v>
      </c>
      <c r="UGJ1" s="1" t="s">
        <v>16453</v>
      </c>
      <c r="UGK1" s="1" t="s">
        <v>16454</v>
      </c>
      <c r="UGL1" s="1" t="s">
        <v>16455</v>
      </c>
      <c r="UGM1" s="1" t="s">
        <v>16456</v>
      </c>
      <c r="UGN1" s="1" t="s">
        <v>16457</v>
      </c>
      <c r="UGO1" s="1" t="s">
        <v>16458</v>
      </c>
      <c r="UGP1" s="1" t="s">
        <v>16459</v>
      </c>
      <c r="UGQ1" s="1" t="s">
        <v>16460</v>
      </c>
      <c r="UGR1" s="1" t="s">
        <v>16461</v>
      </c>
      <c r="UGS1" s="1" t="s">
        <v>16462</v>
      </c>
      <c r="UGT1" s="1" t="s">
        <v>16463</v>
      </c>
      <c r="UGU1" s="1" t="s">
        <v>16464</v>
      </c>
      <c r="UGV1" s="1" t="s">
        <v>16465</v>
      </c>
      <c r="UGW1" s="1" t="s">
        <v>16466</v>
      </c>
      <c r="UGX1" s="1" t="s">
        <v>16467</v>
      </c>
      <c r="UGY1" s="1" t="s">
        <v>16468</v>
      </c>
      <c r="UGZ1" s="1" t="s">
        <v>16469</v>
      </c>
      <c r="UHA1" s="1" t="s">
        <v>16470</v>
      </c>
      <c r="UHB1" s="1" t="s">
        <v>16471</v>
      </c>
      <c r="UHC1" s="1" t="s">
        <v>16472</v>
      </c>
      <c r="UHD1" s="1" t="s">
        <v>16473</v>
      </c>
      <c r="UHE1" s="1" t="s">
        <v>16474</v>
      </c>
      <c r="UHF1" s="1" t="s">
        <v>16475</v>
      </c>
      <c r="UHG1" s="1" t="s">
        <v>16476</v>
      </c>
      <c r="UHH1" s="1" t="s">
        <v>16477</v>
      </c>
      <c r="UHI1" s="1" t="s">
        <v>16478</v>
      </c>
      <c r="UHJ1" s="1" t="s">
        <v>16479</v>
      </c>
      <c r="UHK1" s="1" t="s">
        <v>16480</v>
      </c>
      <c r="UHL1" s="1" t="s">
        <v>16481</v>
      </c>
      <c r="UHM1" s="1" t="s">
        <v>16482</v>
      </c>
      <c r="UHN1" s="1" t="s">
        <v>16483</v>
      </c>
      <c r="UHO1" s="1" t="s">
        <v>16484</v>
      </c>
      <c r="UHP1" s="1" t="s">
        <v>16485</v>
      </c>
      <c r="UHQ1" s="1" t="s">
        <v>16486</v>
      </c>
      <c r="UHR1" s="1" t="s">
        <v>16487</v>
      </c>
      <c r="UHS1" s="1" t="s">
        <v>16488</v>
      </c>
      <c r="UHT1" s="1" t="s">
        <v>16489</v>
      </c>
      <c r="UHU1" s="1" t="s">
        <v>16490</v>
      </c>
      <c r="UHV1" s="1" t="s">
        <v>16491</v>
      </c>
      <c r="UHW1" s="1" t="s">
        <v>16492</v>
      </c>
      <c r="UHX1" s="1" t="s">
        <v>16493</v>
      </c>
      <c r="UHY1" s="1" t="s">
        <v>16494</v>
      </c>
      <c r="UHZ1" s="1" t="s">
        <v>16495</v>
      </c>
      <c r="UIA1" s="1" t="s">
        <v>16496</v>
      </c>
      <c r="UIB1" s="1" t="s">
        <v>16497</v>
      </c>
      <c r="UIC1" s="1" t="s">
        <v>16498</v>
      </c>
      <c r="UID1" s="1" t="s">
        <v>16499</v>
      </c>
      <c r="UIE1" s="1" t="s">
        <v>16500</v>
      </c>
      <c r="UIF1" s="1" t="s">
        <v>16501</v>
      </c>
      <c r="UIG1" s="1" t="s">
        <v>16502</v>
      </c>
      <c r="UIH1" s="1" t="s">
        <v>16503</v>
      </c>
      <c r="UII1" s="1" t="s">
        <v>16504</v>
      </c>
      <c r="UIJ1" s="1" t="s">
        <v>16505</v>
      </c>
      <c r="UIK1" s="1" t="s">
        <v>16506</v>
      </c>
      <c r="UIL1" s="1" t="s">
        <v>16507</v>
      </c>
      <c r="UIM1" s="1" t="s">
        <v>16508</v>
      </c>
      <c r="UIN1" s="1" t="s">
        <v>16509</v>
      </c>
      <c r="UIO1" s="1" t="s">
        <v>16510</v>
      </c>
      <c r="UIP1" s="1" t="s">
        <v>16511</v>
      </c>
      <c r="UIQ1" s="1" t="s">
        <v>16512</v>
      </c>
      <c r="UIR1" s="1" t="s">
        <v>16513</v>
      </c>
      <c r="UIS1" s="1" t="s">
        <v>16514</v>
      </c>
      <c r="UIT1" s="1" t="s">
        <v>16515</v>
      </c>
      <c r="UIU1" s="1" t="s">
        <v>16516</v>
      </c>
      <c r="UIV1" s="1" t="s">
        <v>16517</v>
      </c>
      <c r="UIW1" s="1" t="s">
        <v>16518</v>
      </c>
      <c r="UIX1" s="1" t="s">
        <v>16519</v>
      </c>
      <c r="UIY1" s="1" t="s">
        <v>16520</v>
      </c>
      <c r="UIZ1" s="1" t="s">
        <v>16521</v>
      </c>
      <c r="UJA1" s="1" t="s">
        <v>16522</v>
      </c>
      <c r="UJB1" s="1" t="s">
        <v>16523</v>
      </c>
      <c r="UJC1" s="1" t="s">
        <v>16524</v>
      </c>
      <c r="UJD1" s="1" t="s">
        <v>16525</v>
      </c>
      <c r="UJE1" s="1" t="s">
        <v>16526</v>
      </c>
      <c r="UJF1" s="1" t="s">
        <v>16527</v>
      </c>
      <c r="UJG1" s="1" t="s">
        <v>16528</v>
      </c>
      <c r="UJH1" s="1" t="s">
        <v>16529</v>
      </c>
      <c r="UJI1" s="1" t="s">
        <v>16530</v>
      </c>
      <c r="UJJ1" s="1" t="s">
        <v>16531</v>
      </c>
      <c r="UJK1" s="1" t="s">
        <v>16532</v>
      </c>
      <c r="UJL1" s="1" t="s">
        <v>16533</v>
      </c>
      <c r="UJM1" s="1" t="s">
        <v>16534</v>
      </c>
      <c r="UJN1" s="1" t="s">
        <v>16535</v>
      </c>
      <c r="UJO1" s="1" t="s">
        <v>16536</v>
      </c>
      <c r="UJP1" s="1" t="s">
        <v>16537</v>
      </c>
      <c r="UJQ1" s="1" t="s">
        <v>16538</v>
      </c>
      <c r="UJR1" s="1" t="s">
        <v>16539</v>
      </c>
      <c r="UJS1" s="1" t="s">
        <v>16540</v>
      </c>
      <c r="UJT1" s="1" t="s">
        <v>16541</v>
      </c>
      <c r="UJU1" s="1" t="s">
        <v>16542</v>
      </c>
      <c r="UJV1" s="1" t="s">
        <v>16543</v>
      </c>
      <c r="UJW1" s="1" t="s">
        <v>16544</v>
      </c>
      <c r="UJX1" s="1" t="s">
        <v>16545</v>
      </c>
      <c r="UJY1" s="1" t="s">
        <v>16546</v>
      </c>
      <c r="UJZ1" s="1" t="s">
        <v>16547</v>
      </c>
      <c r="UKA1" s="1" t="s">
        <v>16548</v>
      </c>
      <c r="UKB1" s="1" t="s">
        <v>16549</v>
      </c>
      <c r="UKC1" s="1" t="s">
        <v>16550</v>
      </c>
      <c r="UKD1" s="1" t="s">
        <v>16551</v>
      </c>
      <c r="UKE1" s="1" t="s">
        <v>16552</v>
      </c>
      <c r="UKF1" s="1" t="s">
        <v>16553</v>
      </c>
      <c r="UKG1" s="1" t="s">
        <v>16554</v>
      </c>
      <c r="UKH1" s="1" t="s">
        <v>16555</v>
      </c>
      <c r="UKI1" s="1" t="s">
        <v>16556</v>
      </c>
      <c r="UKJ1" s="1" t="s">
        <v>16557</v>
      </c>
      <c r="UKK1" s="1" t="s">
        <v>16558</v>
      </c>
      <c r="UKL1" s="1" t="s">
        <v>16559</v>
      </c>
      <c r="UKM1" s="1" t="s">
        <v>16560</v>
      </c>
      <c r="UKN1" s="1" t="s">
        <v>16561</v>
      </c>
      <c r="UKO1" s="1" t="s">
        <v>16562</v>
      </c>
      <c r="UKP1" s="1" t="s">
        <v>16563</v>
      </c>
      <c r="UKQ1" s="1" t="s">
        <v>16564</v>
      </c>
      <c r="UKR1" s="1" t="s">
        <v>16565</v>
      </c>
      <c r="UKS1" s="1" t="s">
        <v>16566</v>
      </c>
      <c r="UKT1" s="1" t="s">
        <v>16567</v>
      </c>
      <c r="UKU1" s="1" t="s">
        <v>16568</v>
      </c>
      <c r="UKV1" s="1" t="s">
        <v>16569</v>
      </c>
      <c r="UKW1" s="1" t="s">
        <v>16570</v>
      </c>
      <c r="UKX1" s="1" t="s">
        <v>16571</v>
      </c>
      <c r="UKY1" s="1" t="s">
        <v>16572</v>
      </c>
      <c r="UKZ1" s="1" t="s">
        <v>16573</v>
      </c>
      <c r="ULA1" s="1" t="s">
        <v>16574</v>
      </c>
      <c r="ULB1" s="1" t="s">
        <v>16575</v>
      </c>
      <c r="ULC1" s="1" t="s">
        <v>16576</v>
      </c>
      <c r="ULD1" s="1" t="s">
        <v>16577</v>
      </c>
      <c r="ULE1" s="1" t="s">
        <v>16578</v>
      </c>
      <c r="ULF1" s="1" t="s">
        <v>16579</v>
      </c>
      <c r="ULG1" s="1" t="s">
        <v>16580</v>
      </c>
      <c r="ULH1" s="1" t="s">
        <v>16581</v>
      </c>
      <c r="ULI1" s="1" t="s">
        <v>16582</v>
      </c>
      <c r="ULJ1" s="1" t="s">
        <v>16583</v>
      </c>
      <c r="ULK1" s="1" t="s">
        <v>16584</v>
      </c>
      <c r="ULL1" s="1" t="s">
        <v>16585</v>
      </c>
      <c r="ULM1" s="1" t="s">
        <v>16586</v>
      </c>
      <c r="ULN1" s="1" t="s">
        <v>16587</v>
      </c>
      <c r="ULO1" s="1" t="s">
        <v>16588</v>
      </c>
      <c r="ULP1" s="1" t="s">
        <v>16589</v>
      </c>
      <c r="ULQ1" s="1" t="s">
        <v>16590</v>
      </c>
      <c r="ULR1" s="1" t="s">
        <v>16591</v>
      </c>
      <c r="ULS1" s="1" t="s">
        <v>16592</v>
      </c>
      <c r="ULT1" s="1" t="s">
        <v>16593</v>
      </c>
      <c r="ULU1" s="1" t="s">
        <v>16594</v>
      </c>
      <c r="ULV1" s="1" t="s">
        <v>16595</v>
      </c>
      <c r="ULW1" s="1" t="s">
        <v>16596</v>
      </c>
      <c r="ULX1" s="1" t="s">
        <v>16597</v>
      </c>
      <c r="ULY1" s="1" t="s">
        <v>16598</v>
      </c>
      <c r="ULZ1" s="1" t="s">
        <v>16599</v>
      </c>
      <c r="UMA1" s="1" t="s">
        <v>16600</v>
      </c>
      <c r="UMB1" s="1" t="s">
        <v>16601</v>
      </c>
      <c r="UMC1" s="1" t="s">
        <v>16602</v>
      </c>
      <c r="UMD1" s="1" t="s">
        <v>16603</v>
      </c>
      <c r="UME1" s="1" t="s">
        <v>16604</v>
      </c>
      <c r="UMF1" s="1" t="s">
        <v>16605</v>
      </c>
      <c r="UMG1" s="1" t="s">
        <v>16606</v>
      </c>
      <c r="UMH1" s="1" t="s">
        <v>16607</v>
      </c>
      <c r="UMI1" s="1" t="s">
        <v>16608</v>
      </c>
      <c r="UMJ1" s="1" t="s">
        <v>16609</v>
      </c>
      <c r="UMK1" s="1" t="s">
        <v>16610</v>
      </c>
      <c r="UML1" s="1" t="s">
        <v>16611</v>
      </c>
      <c r="UMM1" s="1" t="s">
        <v>16612</v>
      </c>
      <c r="UMN1" s="1" t="s">
        <v>16613</v>
      </c>
      <c r="UMO1" s="1" t="s">
        <v>16614</v>
      </c>
      <c r="UMP1" s="1" t="s">
        <v>16615</v>
      </c>
      <c r="UMQ1" s="1" t="s">
        <v>16616</v>
      </c>
      <c r="UMR1" s="1" t="s">
        <v>16617</v>
      </c>
      <c r="UMS1" s="1" t="s">
        <v>16618</v>
      </c>
      <c r="UMT1" s="1" t="s">
        <v>16619</v>
      </c>
      <c r="UMU1" s="1" t="s">
        <v>16620</v>
      </c>
      <c r="UMV1" s="1" t="s">
        <v>16621</v>
      </c>
      <c r="UMW1" s="1" t="s">
        <v>16622</v>
      </c>
      <c r="UMX1" s="1" t="s">
        <v>16623</v>
      </c>
      <c r="UMY1" s="1" t="s">
        <v>16624</v>
      </c>
      <c r="UMZ1" s="1" t="s">
        <v>16625</v>
      </c>
      <c r="UNA1" s="1" t="s">
        <v>16626</v>
      </c>
      <c r="UNB1" s="1" t="s">
        <v>16627</v>
      </c>
      <c r="UNC1" s="1" t="s">
        <v>16628</v>
      </c>
      <c r="UND1" s="1" t="s">
        <v>16629</v>
      </c>
      <c r="UNE1" s="1" t="s">
        <v>16630</v>
      </c>
      <c r="UNF1" s="1" t="s">
        <v>16631</v>
      </c>
      <c r="UNG1" s="1" t="s">
        <v>16632</v>
      </c>
      <c r="UNH1" s="1" t="s">
        <v>16633</v>
      </c>
      <c r="UNI1" s="1" t="s">
        <v>16634</v>
      </c>
      <c r="UNJ1" s="1" t="s">
        <v>16635</v>
      </c>
      <c r="UNK1" s="1" t="s">
        <v>16636</v>
      </c>
      <c r="UNL1" s="1" t="s">
        <v>16637</v>
      </c>
      <c r="UNM1" s="1" t="s">
        <v>16638</v>
      </c>
      <c r="UNN1" s="1" t="s">
        <v>16639</v>
      </c>
      <c r="UNO1" s="1" t="s">
        <v>16640</v>
      </c>
      <c r="UNP1" s="1" t="s">
        <v>16641</v>
      </c>
      <c r="UNQ1" s="1" t="s">
        <v>16642</v>
      </c>
      <c r="UNR1" s="1" t="s">
        <v>16643</v>
      </c>
      <c r="UNS1" s="1" t="s">
        <v>16644</v>
      </c>
      <c r="UNT1" s="1" t="s">
        <v>16645</v>
      </c>
      <c r="UNU1" s="1" t="s">
        <v>16646</v>
      </c>
      <c r="UNV1" s="1" t="s">
        <v>16647</v>
      </c>
      <c r="UNW1" s="1" t="s">
        <v>16648</v>
      </c>
      <c r="UNX1" s="1" t="s">
        <v>16649</v>
      </c>
      <c r="UNY1" s="1" t="s">
        <v>16650</v>
      </c>
      <c r="UNZ1" s="1" t="s">
        <v>16651</v>
      </c>
      <c r="UOA1" s="1" t="s">
        <v>16652</v>
      </c>
      <c r="UOB1" s="1" t="s">
        <v>16653</v>
      </c>
      <c r="UOC1" s="1" t="s">
        <v>16654</v>
      </c>
      <c r="UOD1" s="1" t="s">
        <v>16655</v>
      </c>
      <c r="UOE1" s="1" t="s">
        <v>16656</v>
      </c>
      <c r="UOF1" s="1" t="s">
        <v>16657</v>
      </c>
      <c r="UOG1" s="1" t="s">
        <v>16658</v>
      </c>
      <c r="UOH1" s="1" t="s">
        <v>16659</v>
      </c>
      <c r="UOI1" s="1" t="s">
        <v>16660</v>
      </c>
      <c r="UOJ1" s="1" t="s">
        <v>16661</v>
      </c>
      <c r="UOK1" s="1" t="s">
        <v>16662</v>
      </c>
      <c r="UOL1" s="1" t="s">
        <v>16663</v>
      </c>
      <c r="UOM1" s="1" t="s">
        <v>16664</v>
      </c>
      <c r="UON1" s="1" t="s">
        <v>16665</v>
      </c>
      <c r="UOO1" s="1" t="s">
        <v>16666</v>
      </c>
      <c r="UOP1" s="1" t="s">
        <v>16667</v>
      </c>
      <c r="UOQ1" s="1" t="s">
        <v>16668</v>
      </c>
      <c r="UOR1" s="1" t="s">
        <v>16669</v>
      </c>
      <c r="UOS1" s="1" t="s">
        <v>16670</v>
      </c>
      <c r="UOT1" s="1" t="s">
        <v>16671</v>
      </c>
      <c r="UOU1" s="1" t="s">
        <v>16672</v>
      </c>
      <c r="UOV1" s="1" t="s">
        <v>16673</v>
      </c>
      <c r="UOW1" s="1" t="s">
        <v>16674</v>
      </c>
      <c r="UOX1" s="1" t="s">
        <v>16675</v>
      </c>
      <c r="UOY1" s="1" t="s">
        <v>16676</v>
      </c>
      <c r="UOZ1" s="1" t="s">
        <v>16677</v>
      </c>
      <c r="UPA1" s="1" t="s">
        <v>16678</v>
      </c>
      <c r="UPB1" s="1" t="s">
        <v>16679</v>
      </c>
      <c r="UPC1" s="1" t="s">
        <v>16680</v>
      </c>
      <c r="UPD1" s="1" t="s">
        <v>16681</v>
      </c>
      <c r="UPE1" s="1" t="s">
        <v>16682</v>
      </c>
      <c r="UPF1" s="1" t="s">
        <v>16683</v>
      </c>
      <c r="UPG1" s="1" t="s">
        <v>16684</v>
      </c>
      <c r="UPH1" s="1" t="s">
        <v>16685</v>
      </c>
      <c r="UPI1" s="1" t="s">
        <v>16686</v>
      </c>
      <c r="UPJ1" s="1" t="s">
        <v>16687</v>
      </c>
      <c r="UPK1" s="1" t="s">
        <v>16688</v>
      </c>
      <c r="UPL1" s="1" t="s">
        <v>16689</v>
      </c>
      <c r="UPM1" s="1" t="s">
        <v>16690</v>
      </c>
      <c r="UPN1" s="1" t="s">
        <v>16691</v>
      </c>
      <c r="UPO1" s="1" t="s">
        <v>16692</v>
      </c>
      <c r="UPP1" s="1" t="s">
        <v>16693</v>
      </c>
      <c r="UPQ1" s="1" t="s">
        <v>16694</v>
      </c>
      <c r="UPR1" s="1" t="s">
        <v>16695</v>
      </c>
      <c r="UPS1" s="1" t="s">
        <v>16696</v>
      </c>
      <c r="UPT1" s="1" t="s">
        <v>16697</v>
      </c>
      <c r="UPU1" s="1" t="s">
        <v>16698</v>
      </c>
      <c r="UPV1" s="1" t="s">
        <v>16699</v>
      </c>
      <c r="UPW1" s="1" t="s">
        <v>16700</v>
      </c>
      <c r="UPX1" s="1" t="s">
        <v>16701</v>
      </c>
      <c r="UPY1" s="1" t="s">
        <v>16702</v>
      </c>
      <c r="UPZ1" s="1" t="s">
        <v>16703</v>
      </c>
      <c r="UQA1" s="1" t="s">
        <v>16704</v>
      </c>
      <c r="UQB1" s="1" t="s">
        <v>16705</v>
      </c>
      <c r="UQC1" s="1" t="s">
        <v>16706</v>
      </c>
      <c r="UQD1" s="1" t="s">
        <v>16707</v>
      </c>
      <c r="UQE1" s="1" t="s">
        <v>16708</v>
      </c>
      <c r="UQF1" s="1" t="s">
        <v>16709</v>
      </c>
      <c r="UQG1" s="1" t="s">
        <v>16710</v>
      </c>
      <c r="UQH1" s="1" t="s">
        <v>16711</v>
      </c>
      <c r="UQI1" s="1" t="s">
        <v>16712</v>
      </c>
      <c r="UQJ1" s="1" t="s">
        <v>16713</v>
      </c>
      <c r="UQK1" s="1" t="s">
        <v>16714</v>
      </c>
      <c r="UQL1" s="1" t="s">
        <v>16715</v>
      </c>
      <c r="UQM1" s="1" t="s">
        <v>16716</v>
      </c>
      <c r="UQN1" s="1" t="s">
        <v>16717</v>
      </c>
      <c r="UQO1" s="1" t="s">
        <v>16718</v>
      </c>
      <c r="UQP1" s="1" t="s">
        <v>16719</v>
      </c>
      <c r="UQQ1" s="1" t="s">
        <v>16720</v>
      </c>
      <c r="UQR1" s="1" t="s">
        <v>16721</v>
      </c>
      <c r="UQS1" s="1" t="s">
        <v>16722</v>
      </c>
      <c r="UQT1" s="1" t="s">
        <v>16723</v>
      </c>
      <c r="UQU1" s="1" t="s">
        <v>16724</v>
      </c>
      <c r="UQV1" s="1" t="s">
        <v>16725</v>
      </c>
      <c r="UQW1" s="1" t="s">
        <v>16726</v>
      </c>
      <c r="UQX1" s="1" t="s">
        <v>16727</v>
      </c>
      <c r="UQY1" s="1" t="s">
        <v>16728</v>
      </c>
      <c r="UQZ1" s="1" t="s">
        <v>16729</v>
      </c>
      <c r="URA1" s="1" t="s">
        <v>16730</v>
      </c>
      <c r="URB1" s="1" t="s">
        <v>16731</v>
      </c>
      <c r="URC1" s="1" t="s">
        <v>16732</v>
      </c>
      <c r="URD1" s="1" t="s">
        <v>16733</v>
      </c>
      <c r="URE1" s="1" t="s">
        <v>16734</v>
      </c>
      <c r="URF1" s="1" t="s">
        <v>16735</v>
      </c>
      <c r="URG1" s="1" t="s">
        <v>16736</v>
      </c>
      <c r="URH1" s="1" t="s">
        <v>16737</v>
      </c>
      <c r="URI1" s="1" t="s">
        <v>16738</v>
      </c>
      <c r="URJ1" s="1" t="s">
        <v>16739</v>
      </c>
      <c r="URK1" s="1" t="s">
        <v>16740</v>
      </c>
      <c r="URL1" s="1" t="s">
        <v>16741</v>
      </c>
      <c r="URM1" s="1" t="s">
        <v>16742</v>
      </c>
      <c r="URN1" s="1" t="s">
        <v>16743</v>
      </c>
      <c r="URO1" s="1" t="s">
        <v>16744</v>
      </c>
      <c r="URP1" s="1" t="s">
        <v>16745</v>
      </c>
      <c r="URQ1" s="1" t="s">
        <v>16746</v>
      </c>
      <c r="URR1" s="1" t="s">
        <v>16747</v>
      </c>
      <c r="URS1" s="1" t="s">
        <v>16748</v>
      </c>
      <c r="URT1" s="1" t="s">
        <v>16749</v>
      </c>
      <c r="URU1" s="1" t="s">
        <v>16750</v>
      </c>
      <c r="URV1" s="1" t="s">
        <v>16751</v>
      </c>
      <c r="URW1" s="1" t="s">
        <v>16752</v>
      </c>
      <c r="URX1" s="1" t="s">
        <v>16753</v>
      </c>
      <c r="URY1" s="1" t="s">
        <v>16754</v>
      </c>
      <c r="URZ1" s="1" t="s">
        <v>16755</v>
      </c>
      <c r="USA1" s="1" t="s">
        <v>16756</v>
      </c>
      <c r="USB1" s="1" t="s">
        <v>16757</v>
      </c>
      <c r="USC1" s="1" t="s">
        <v>16758</v>
      </c>
      <c r="USD1" s="1" t="s">
        <v>16759</v>
      </c>
      <c r="USE1" s="1" t="s">
        <v>16760</v>
      </c>
      <c r="USF1" s="1" t="s">
        <v>16761</v>
      </c>
      <c r="USG1" s="1" t="s">
        <v>16762</v>
      </c>
      <c r="USH1" s="1" t="s">
        <v>16763</v>
      </c>
      <c r="USI1" s="1" t="s">
        <v>16764</v>
      </c>
      <c r="USJ1" s="1" t="s">
        <v>16765</v>
      </c>
      <c r="USK1" s="1" t="s">
        <v>16766</v>
      </c>
      <c r="USL1" s="1" t="s">
        <v>16767</v>
      </c>
      <c r="USM1" s="1" t="s">
        <v>16768</v>
      </c>
      <c r="USN1" s="1" t="s">
        <v>16769</v>
      </c>
      <c r="USO1" s="1" t="s">
        <v>16770</v>
      </c>
      <c r="USP1" s="1" t="s">
        <v>16771</v>
      </c>
      <c r="USQ1" s="1" t="s">
        <v>16772</v>
      </c>
      <c r="USR1" s="1" t="s">
        <v>16773</v>
      </c>
      <c r="USS1" s="1" t="s">
        <v>16774</v>
      </c>
      <c r="UST1" s="1" t="s">
        <v>16775</v>
      </c>
      <c r="USU1" s="1" t="s">
        <v>16776</v>
      </c>
      <c r="USV1" s="1" t="s">
        <v>16777</v>
      </c>
      <c r="USW1" s="1" t="s">
        <v>16778</v>
      </c>
      <c r="USX1" s="1" t="s">
        <v>16779</v>
      </c>
      <c r="USY1" s="1" t="s">
        <v>16780</v>
      </c>
      <c r="USZ1" s="1" t="s">
        <v>16781</v>
      </c>
      <c r="UTA1" s="1" t="s">
        <v>16782</v>
      </c>
      <c r="UTB1" s="1" t="s">
        <v>16783</v>
      </c>
      <c r="UTC1" s="1" t="s">
        <v>16784</v>
      </c>
      <c r="UTD1" s="1" t="s">
        <v>16785</v>
      </c>
      <c r="UTE1" s="1" t="s">
        <v>16786</v>
      </c>
      <c r="UTF1" s="1" t="s">
        <v>16787</v>
      </c>
      <c r="UTG1" s="1" t="s">
        <v>16788</v>
      </c>
      <c r="UTH1" s="1" t="s">
        <v>16789</v>
      </c>
      <c r="UTI1" s="1" t="s">
        <v>16790</v>
      </c>
      <c r="UTJ1" s="1" t="s">
        <v>16791</v>
      </c>
      <c r="UTK1" s="1" t="s">
        <v>16792</v>
      </c>
      <c r="UTL1" s="1" t="s">
        <v>16793</v>
      </c>
      <c r="UTM1" s="1" t="s">
        <v>16794</v>
      </c>
      <c r="UTN1" s="1" t="s">
        <v>16795</v>
      </c>
      <c r="UTO1" s="1" t="s">
        <v>16796</v>
      </c>
      <c r="UTP1" s="1" t="s">
        <v>16797</v>
      </c>
      <c r="UTQ1" s="1" t="s">
        <v>16798</v>
      </c>
      <c r="UTR1" s="1" t="s">
        <v>16799</v>
      </c>
      <c r="UTS1" s="1" t="s">
        <v>16800</v>
      </c>
      <c r="UTT1" s="1" t="s">
        <v>16801</v>
      </c>
      <c r="UTU1" s="1" t="s">
        <v>16802</v>
      </c>
      <c r="UTV1" s="1" t="s">
        <v>16803</v>
      </c>
      <c r="UTW1" s="1" t="s">
        <v>16804</v>
      </c>
      <c r="UTX1" s="1" t="s">
        <v>16805</v>
      </c>
      <c r="UTY1" s="1" t="s">
        <v>16806</v>
      </c>
      <c r="UTZ1" s="1" t="s">
        <v>16807</v>
      </c>
      <c r="UUA1" s="1" t="s">
        <v>16808</v>
      </c>
      <c r="UUB1" s="1" t="s">
        <v>16809</v>
      </c>
      <c r="UUC1" s="1" t="s">
        <v>16810</v>
      </c>
      <c r="UUD1" s="1" t="s">
        <v>16811</v>
      </c>
      <c r="UUE1" s="1" t="s">
        <v>16812</v>
      </c>
      <c r="UUF1" s="1" t="s">
        <v>16813</v>
      </c>
      <c r="UUG1" s="1" t="s">
        <v>16814</v>
      </c>
      <c r="UUH1" s="1" t="s">
        <v>16815</v>
      </c>
      <c r="UUI1" s="1" t="s">
        <v>16816</v>
      </c>
      <c r="UUJ1" s="1" t="s">
        <v>16817</v>
      </c>
      <c r="UUK1" s="1" t="s">
        <v>16818</v>
      </c>
      <c r="UUL1" s="1" t="s">
        <v>16819</v>
      </c>
      <c r="UUM1" s="1" t="s">
        <v>16820</v>
      </c>
      <c r="UUN1" s="1" t="s">
        <v>16821</v>
      </c>
      <c r="UUO1" s="1" t="s">
        <v>16822</v>
      </c>
      <c r="UUP1" s="1" t="s">
        <v>16823</v>
      </c>
      <c r="UUQ1" s="1" t="s">
        <v>16824</v>
      </c>
      <c r="UUR1" s="1" t="s">
        <v>16825</v>
      </c>
      <c r="UUS1" s="1" t="s">
        <v>16826</v>
      </c>
      <c r="UUT1" s="1" t="s">
        <v>16827</v>
      </c>
      <c r="UUU1" s="1" t="s">
        <v>16828</v>
      </c>
      <c r="UUV1" s="1" t="s">
        <v>16829</v>
      </c>
      <c r="UUW1" s="1" t="s">
        <v>16830</v>
      </c>
      <c r="UUX1" s="1" t="s">
        <v>16831</v>
      </c>
      <c r="UUY1" s="1" t="s">
        <v>16832</v>
      </c>
      <c r="UUZ1" s="1" t="s">
        <v>16833</v>
      </c>
      <c r="UVA1" s="1" t="s">
        <v>16834</v>
      </c>
      <c r="UVB1" s="1" t="s">
        <v>16835</v>
      </c>
      <c r="UVC1" s="1" t="s">
        <v>16836</v>
      </c>
      <c r="UVD1" s="1" t="s">
        <v>16837</v>
      </c>
      <c r="UVE1" s="1" t="s">
        <v>16838</v>
      </c>
      <c r="UVF1" s="1" t="s">
        <v>16839</v>
      </c>
      <c r="UVG1" s="1" t="s">
        <v>16840</v>
      </c>
      <c r="UVH1" s="1" t="s">
        <v>16841</v>
      </c>
      <c r="UVI1" s="1" t="s">
        <v>16842</v>
      </c>
      <c r="UVJ1" s="1" t="s">
        <v>16843</v>
      </c>
      <c r="UVK1" s="1" t="s">
        <v>16844</v>
      </c>
      <c r="UVL1" s="1" t="s">
        <v>16845</v>
      </c>
      <c r="UVM1" s="1" t="s">
        <v>16846</v>
      </c>
      <c r="UVN1" s="1" t="s">
        <v>16847</v>
      </c>
      <c r="UVO1" s="1" t="s">
        <v>16848</v>
      </c>
      <c r="UVP1" s="1" t="s">
        <v>16849</v>
      </c>
      <c r="UVQ1" s="1" t="s">
        <v>16850</v>
      </c>
      <c r="UVR1" s="1" t="s">
        <v>16851</v>
      </c>
      <c r="UVS1" s="1" t="s">
        <v>16852</v>
      </c>
      <c r="UVT1" s="1" t="s">
        <v>16853</v>
      </c>
      <c r="UVU1" s="1" t="s">
        <v>16854</v>
      </c>
      <c r="UVV1" s="1" t="s">
        <v>16855</v>
      </c>
      <c r="UVW1" s="1" t="s">
        <v>16856</v>
      </c>
      <c r="UVX1" s="1" t="s">
        <v>16857</v>
      </c>
      <c r="UVY1" s="1" t="s">
        <v>16858</v>
      </c>
      <c r="UVZ1" s="1" t="s">
        <v>16859</v>
      </c>
      <c r="UWA1" s="1" t="s">
        <v>16860</v>
      </c>
      <c r="UWB1" s="1" t="s">
        <v>16861</v>
      </c>
      <c r="UWC1" s="1" t="s">
        <v>16862</v>
      </c>
      <c r="UWD1" s="1" t="s">
        <v>16863</v>
      </c>
      <c r="UWE1" s="1" t="s">
        <v>16864</v>
      </c>
      <c r="UWF1" s="1" t="s">
        <v>16865</v>
      </c>
      <c r="UWG1" s="1" t="s">
        <v>16866</v>
      </c>
      <c r="UWH1" s="1" t="s">
        <v>16867</v>
      </c>
      <c r="UWI1" s="1" t="s">
        <v>16868</v>
      </c>
      <c r="UWJ1" s="1" t="s">
        <v>16869</v>
      </c>
      <c r="UWK1" s="1" t="s">
        <v>16870</v>
      </c>
      <c r="UWL1" s="1" t="s">
        <v>16871</v>
      </c>
      <c r="UWM1" s="1" t="s">
        <v>16872</v>
      </c>
      <c r="UWN1" s="1" t="s">
        <v>16873</v>
      </c>
      <c r="UWO1" s="1" t="s">
        <v>16874</v>
      </c>
      <c r="UWP1" s="1" t="s">
        <v>16875</v>
      </c>
      <c r="UWQ1" s="1" t="s">
        <v>16876</v>
      </c>
      <c r="UWR1" s="1" t="s">
        <v>16877</v>
      </c>
      <c r="UWS1" s="1" t="s">
        <v>16878</v>
      </c>
      <c r="UWT1" s="1" t="s">
        <v>16879</v>
      </c>
      <c r="UWU1" s="1" t="s">
        <v>16880</v>
      </c>
      <c r="UWV1" s="1" t="s">
        <v>16881</v>
      </c>
      <c r="UWW1" s="1" t="s">
        <v>16882</v>
      </c>
      <c r="UWX1" s="1" t="s">
        <v>16883</v>
      </c>
      <c r="UWY1" s="1" t="s">
        <v>16884</v>
      </c>
      <c r="UWZ1" s="1" t="s">
        <v>16885</v>
      </c>
      <c r="UXA1" s="1" t="s">
        <v>16886</v>
      </c>
      <c r="UXB1" s="1" t="s">
        <v>16887</v>
      </c>
      <c r="UXC1" s="1" t="s">
        <v>16888</v>
      </c>
      <c r="UXD1" s="1" t="s">
        <v>16889</v>
      </c>
      <c r="UXE1" s="1" t="s">
        <v>16890</v>
      </c>
      <c r="UXF1" s="1" t="s">
        <v>16891</v>
      </c>
      <c r="UXG1" s="1" t="s">
        <v>16892</v>
      </c>
      <c r="UXH1" s="1" t="s">
        <v>16893</v>
      </c>
      <c r="UXI1" s="1" t="s">
        <v>16894</v>
      </c>
      <c r="UXJ1" s="1" t="s">
        <v>16895</v>
      </c>
      <c r="UXK1" s="1" t="s">
        <v>16896</v>
      </c>
      <c r="UXL1" s="1" t="s">
        <v>16897</v>
      </c>
      <c r="UXM1" s="1" t="s">
        <v>16898</v>
      </c>
      <c r="UXN1" s="1" t="s">
        <v>16899</v>
      </c>
      <c r="UXO1" s="1" t="s">
        <v>16900</v>
      </c>
      <c r="UXP1" s="1" t="s">
        <v>16901</v>
      </c>
      <c r="UXQ1" s="1" t="s">
        <v>16902</v>
      </c>
      <c r="UXR1" s="1" t="s">
        <v>16903</v>
      </c>
      <c r="UXS1" s="1" t="s">
        <v>16904</v>
      </c>
      <c r="UXT1" s="1" t="s">
        <v>16905</v>
      </c>
      <c r="UXU1" s="1" t="s">
        <v>16906</v>
      </c>
      <c r="UXV1" s="1" t="s">
        <v>16907</v>
      </c>
      <c r="UXW1" s="1" t="s">
        <v>16908</v>
      </c>
      <c r="UXX1" s="1" t="s">
        <v>16909</v>
      </c>
      <c r="UXY1" s="1" t="s">
        <v>16910</v>
      </c>
      <c r="UXZ1" s="1" t="s">
        <v>16911</v>
      </c>
      <c r="UYA1" s="1" t="s">
        <v>16912</v>
      </c>
      <c r="UYB1" s="1" t="s">
        <v>16913</v>
      </c>
      <c r="UYC1" s="1" t="s">
        <v>16914</v>
      </c>
      <c r="UYD1" s="1" t="s">
        <v>16915</v>
      </c>
      <c r="UYE1" s="1" t="s">
        <v>16916</v>
      </c>
      <c r="UYF1" s="1" t="s">
        <v>16917</v>
      </c>
      <c r="UYG1" s="1" t="s">
        <v>16918</v>
      </c>
      <c r="UYH1" s="1" t="s">
        <v>16919</v>
      </c>
      <c r="UYI1" s="1" t="s">
        <v>16920</v>
      </c>
      <c r="UYJ1" s="1" t="s">
        <v>16921</v>
      </c>
      <c r="UYK1" s="1" t="s">
        <v>16922</v>
      </c>
      <c r="UYL1" s="1" t="s">
        <v>16923</v>
      </c>
      <c r="UYM1" s="1" t="s">
        <v>16924</v>
      </c>
      <c r="UYN1" s="1" t="s">
        <v>16925</v>
      </c>
      <c r="UYO1" s="1" t="s">
        <v>16926</v>
      </c>
      <c r="UYP1" s="1" t="s">
        <v>16927</v>
      </c>
      <c r="UYQ1" s="1" t="s">
        <v>16928</v>
      </c>
      <c r="UYR1" s="1" t="s">
        <v>16929</v>
      </c>
      <c r="UYS1" s="1" t="s">
        <v>16930</v>
      </c>
      <c r="UYT1" s="1" t="s">
        <v>16931</v>
      </c>
      <c r="UYU1" s="1" t="s">
        <v>16932</v>
      </c>
      <c r="UYV1" s="1" t="s">
        <v>16933</v>
      </c>
      <c r="UYW1" s="1" t="s">
        <v>16934</v>
      </c>
      <c r="UYX1" s="1" t="s">
        <v>16935</v>
      </c>
      <c r="UYY1" s="1" t="s">
        <v>16936</v>
      </c>
      <c r="UYZ1" s="1" t="s">
        <v>16937</v>
      </c>
      <c r="UZA1" s="1" t="s">
        <v>16938</v>
      </c>
      <c r="UZB1" s="1" t="s">
        <v>16939</v>
      </c>
      <c r="UZC1" s="1" t="s">
        <v>16940</v>
      </c>
      <c r="UZD1" s="1" t="s">
        <v>16941</v>
      </c>
      <c r="UZE1" s="1" t="s">
        <v>16942</v>
      </c>
      <c r="UZF1" s="1" t="s">
        <v>16943</v>
      </c>
      <c r="UZG1" s="1" t="s">
        <v>16944</v>
      </c>
      <c r="UZH1" s="1" t="s">
        <v>16945</v>
      </c>
      <c r="UZI1" s="1" t="s">
        <v>16946</v>
      </c>
      <c r="UZJ1" s="1" t="s">
        <v>16947</v>
      </c>
      <c r="UZK1" s="1" t="s">
        <v>16948</v>
      </c>
      <c r="UZL1" s="1" t="s">
        <v>16949</v>
      </c>
      <c r="UZM1" s="1" t="s">
        <v>16950</v>
      </c>
      <c r="UZN1" s="1" t="s">
        <v>16951</v>
      </c>
      <c r="UZO1" s="1" t="s">
        <v>16952</v>
      </c>
      <c r="UZP1" s="1" t="s">
        <v>16953</v>
      </c>
      <c r="UZQ1" s="1" t="s">
        <v>16954</v>
      </c>
      <c r="UZR1" s="1" t="s">
        <v>16955</v>
      </c>
      <c r="UZS1" s="1" t="s">
        <v>16956</v>
      </c>
      <c r="UZT1" s="1" t="s">
        <v>16957</v>
      </c>
      <c r="UZU1" s="1" t="s">
        <v>16958</v>
      </c>
      <c r="UZV1" s="1" t="s">
        <v>16959</v>
      </c>
      <c r="UZW1" s="1" t="s">
        <v>16960</v>
      </c>
      <c r="UZX1" s="1" t="s">
        <v>16961</v>
      </c>
      <c r="UZY1" s="1" t="s">
        <v>16962</v>
      </c>
      <c r="UZZ1" s="1" t="s">
        <v>16963</v>
      </c>
      <c r="VAA1" s="1" t="s">
        <v>16964</v>
      </c>
      <c r="VAB1" s="1" t="s">
        <v>16965</v>
      </c>
      <c r="VAC1" s="1" t="s">
        <v>16966</v>
      </c>
      <c r="VAD1" s="1" t="s">
        <v>16967</v>
      </c>
      <c r="VAE1" s="1" t="s">
        <v>16968</v>
      </c>
      <c r="VAF1" s="1" t="s">
        <v>16969</v>
      </c>
      <c r="VAG1" s="1" t="s">
        <v>16970</v>
      </c>
      <c r="VAH1" s="1" t="s">
        <v>16971</v>
      </c>
      <c r="VAI1" s="1" t="s">
        <v>16972</v>
      </c>
      <c r="VAJ1" s="1" t="s">
        <v>16973</v>
      </c>
      <c r="VAK1" s="1" t="s">
        <v>16974</v>
      </c>
      <c r="VAL1" s="1" t="s">
        <v>16975</v>
      </c>
      <c r="VAM1" s="1" t="s">
        <v>16976</v>
      </c>
      <c r="VAN1" s="1" t="s">
        <v>16977</v>
      </c>
      <c r="VAO1" s="1" t="s">
        <v>16978</v>
      </c>
      <c r="VAP1" s="1" t="s">
        <v>16979</v>
      </c>
      <c r="VAQ1" s="1" t="s">
        <v>16980</v>
      </c>
      <c r="VAR1" s="1" t="s">
        <v>16981</v>
      </c>
      <c r="VAS1" s="1" t="s">
        <v>16982</v>
      </c>
      <c r="VAT1" s="1" t="s">
        <v>16983</v>
      </c>
      <c r="VAU1" s="1" t="s">
        <v>16984</v>
      </c>
      <c r="VAV1" s="1" t="s">
        <v>16985</v>
      </c>
      <c r="VAW1" s="1" t="s">
        <v>16986</v>
      </c>
      <c r="VAX1" s="1" t="s">
        <v>16987</v>
      </c>
      <c r="VAY1" s="1" t="s">
        <v>16988</v>
      </c>
      <c r="VAZ1" s="1" t="s">
        <v>16989</v>
      </c>
      <c r="VBA1" s="1" t="s">
        <v>16990</v>
      </c>
      <c r="VBB1" s="1" t="s">
        <v>16991</v>
      </c>
      <c r="VBC1" s="1" t="s">
        <v>16992</v>
      </c>
      <c r="VBD1" s="1" t="s">
        <v>16993</v>
      </c>
      <c r="VBE1" s="1" t="s">
        <v>16994</v>
      </c>
      <c r="VBF1" s="1" t="s">
        <v>16995</v>
      </c>
      <c r="VBG1" s="1" t="s">
        <v>16996</v>
      </c>
      <c r="VBH1" s="1" t="s">
        <v>16997</v>
      </c>
      <c r="VBI1" s="1" t="s">
        <v>16998</v>
      </c>
      <c r="VBJ1" s="1" t="s">
        <v>16999</v>
      </c>
      <c r="VBK1" s="1" t="s">
        <v>17000</v>
      </c>
      <c r="VBL1" s="1" t="s">
        <v>17001</v>
      </c>
      <c r="VBM1" s="1" t="s">
        <v>17002</v>
      </c>
      <c r="VBN1" s="1" t="s">
        <v>17003</v>
      </c>
      <c r="VBO1" s="1" t="s">
        <v>17004</v>
      </c>
      <c r="VBP1" s="1" t="s">
        <v>17005</v>
      </c>
      <c r="VBQ1" s="1" t="s">
        <v>17006</v>
      </c>
      <c r="VBR1" s="1" t="s">
        <v>17007</v>
      </c>
      <c r="VBS1" s="1" t="s">
        <v>17008</v>
      </c>
      <c r="VBT1" s="1" t="s">
        <v>17009</v>
      </c>
      <c r="VBU1" s="1" t="s">
        <v>17010</v>
      </c>
      <c r="VBV1" s="1" t="s">
        <v>17011</v>
      </c>
      <c r="VBW1" s="1" t="s">
        <v>17012</v>
      </c>
      <c r="VBX1" s="1" t="s">
        <v>17013</v>
      </c>
      <c r="VBY1" s="1" t="s">
        <v>17014</v>
      </c>
      <c r="VBZ1" s="1" t="s">
        <v>17015</v>
      </c>
      <c r="VCA1" s="1" t="s">
        <v>17016</v>
      </c>
      <c r="VCB1" s="1" t="s">
        <v>17017</v>
      </c>
      <c r="VCC1" s="1" t="s">
        <v>17018</v>
      </c>
      <c r="VCD1" s="1" t="s">
        <v>17019</v>
      </c>
      <c r="VCE1" s="1" t="s">
        <v>17020</v>
      </c>
      <c r="VCF1" s="1" t="s">
        <v>17021</v>
      </c>
      <c r="VCG1" s="1" t="s">
        <v>17022</v>
      </c>
      <c r="VCH1" s="1" t="s">
        <v>17023</v>
      </c>
      <c r="VCI1" s="1" t="s">
        <v>17024</v>
      </c>
      <c r="VCJ1" s="1" t="s">
        <v>17025</v>
      </c>
      <c r="VCK1" s="1" t="s">
        <v>17026</v>
      </c>
      <c r="VCL1" s="1" t="s">
        <v>17027</v>
      </c>
      <c r="VCM1" s="1" t="s">
        <v>17028</v>
      </c>
      <c r="VCN1" s="1" t="s">
        <v>17029</v>
      </c>
      <c r="VCO1" s="1" t="s">
        <v>17030</v>
      </c>
      <c r="VCP1" s="1" t="s">
        <v>17031</v>
      </c>
      <c r="VCQ1" s="1" t="s">
        <v>17032</v>
      </c>
      <c r="VCR1" s="1" t="s">
        <v>17033</v>
      </c>
      <c r="VCS1" s="1" t="s">
        <v>17034</v>
      </c>
      <c r="VCT1" s="1" t="s">
        <v>17035</v>
      </c>
      <c r="VCU1" s="1" t="s">
        <v>17036</v>
      </c>
      <c r="VCV1" s="1" t="s">
        <v>17037</v>
      </c>
      <c r="VCW1" s="1" t="s">
        <v>17038</v>
      </c>
      <c r="VCX1" s="1" t="s">
        <v>17039</v>
      </c>
      <c r="VCY1" s="1" t="s">
        <v>17040</v>
      </c>
      <c r="VCZ1" s="1" t="s">
        <v>17041</v>
      </c>
      <c r="VDA1" s="1" t="s">
        <v>17042</v>
      </c>
      <c r="VDB1" s="1" t="s">
        <v>17043</v>
      </c>
      <c r="VDC1" s="1" t="s">
        <v>17044</v>
      </c>
      <c r="VDD1" s="1" t="s">
        <v>17045</v>
      </c>
      <c r="VDE1" s="1" t="s">
        <v>17046</v>
      </c>
      <c r="VDF1" s="1" t="s">
        <v>17047</v>
      </c>
      <c r="VDG1" s="1" t="s">
        <v>17048</v>
      </c>
      <c r="VDH1" s="1" t="s">
        <v>17049</v>
      </c>
      <c r="VDI1" s="1" t="s">
        <v>17050</v>
      </c>
      <c r="VDJ1" s="1" t="s">
        <v>17051</v>
      </c>
      <c r="VDK1" s="1" t="s">
        <v>17052</v>
      </c>
      <c r="VDL1" s="1" t="s">
        <v>17053</v>
      </c>
      <c r="VDM1" s="1" t="s">
        <v>17054</v>
      </c>
      <c r="VDN1" s="1" t="s">
        <v>17055</v>
      </c>
      <c r="VDO1" s="1" t="s">
        <v>17056</v>
      </c>
      <c r="VDP1" s="1" t="s">
        <v>17057</v>
      </c>
      <c r="VDQ1" s="1" t="s">
        <v>17058</v>
      </c>
      <c r="VDR1" s="1" t="s">
        <v>17059</v>
      </c>
      <c r="VDS1" s="1" t="s">
        <v>17060</v>
      </c>
      <c r="VDT1" s="1" t="s">
        <v>17061</v>
      </c>
      <c r="VDU1" s="1" t="s">
        <v>17062</v>
      </c>
      <c r="VDV1" s="1" t="s">
        <v>17063</v>
      </c>
      <c r="VDW1" s="1" t="s">
        <v>17064</v>
      </c>
      <c r="VDX1" s="1" t="s">
        <v>17065</v>
      </c>
      <c r="VDY1" s="1" t="s">
        <v>17066</v>
      </c>
      <c r="VDZ1" s="1" t="s">
        <v>17067</v>
      </c>
      <c r="VEA1" s="1" t="s">
        <v>17068</v>
      </c>
      <c r="VEB1" s="1" t="s">
        <v>17069</v>
      </c>
      <c r="VEC1" s="1" t="s">
        <v>17070</v>
      </c>
      <c r="VED1" s="1" t="s">
        <v>17071</v>
      </c>
      <c r="VEE1" s="1" t="s">
        <v>17072</v>
      </c>
      <c r="VEF1" s="1" t="s">
        <v>17073</v>
      </c>
      <c r="VEG1" s="1" t="s">
        <v>17074</v>
      </c>
      <c r="VEH1" s="1" t="s">
        <v>17075</v>
      </c>
      <c r="VEI1" s="1" t="s">
        <v>17076</v>
      </c>
      <c r="VEJ1" s="1" t="s">
        <v>17077</v>
      </c>
      <c r="VEK1" s="1" t="s">
        <v>17078</v>
      </c>
      <c r="VEL1" s="1" t="s">
        <v>17079</v>
      </c>
      <c r="VEM1" s="1" t="s">
        <v>17080</v>
      </c>
      <c r="VEN1" s="1" t="s">
        <v>17081</v>
      </c>
      <c r="VEO1" s="1" t="s">
        <v>17082</v>
      </c>
      <c r="VEP1" s="1" t="s">
        <v>17083</v>
      </c>
      <c r="VEQ1" s="1" t="s">
        <v>17084</v>
      </c>
      <c r="VER1" s="1" t="s">
        <v>17085</v>
      </c>
      <c r="VES1" s="1" t="s">
        <v>17086</v>
      </c>
      <c r="VET1" s="1" t="s">
        <v>17087</v>
      </c>
      <c r="VEU1" s="1" t="s">
        <v>17088</v>
      </c>
      <c r="VEV1" s="1" t="s">
        <v>17089</v>
      </c>
      <c r="VEW1" s="1" t="s">
        <v>17090</v>
      </c>
      <c r="VEX1" s="1" t="s">
        <v>17091</v>
      </c>
      <c r="VEY1" s="1" t="s">
        <v>17092</v>
      </c>
      <c r="VEZ1" s="1" t="s">
        <v>17093</v>
      </c>
      <c r="VFA1" s="1" t="s">
        <v>17094</v>
      </c>
      <c r="VFB1" s="1" t="s">
        <v>17095</v>
      </c>
      <c r="VFC1" s="1" t="s">
        <v>17096</v>
      </c>
      <c r="VFD1" s="1" t="s">
        <v>17097</v>
      </c>
      <c r="VFE1" s="1" t="s">
        <v>17098</v>
      </c>
      <c r="VFF1" s="1" t="s">
        <v>17099</v>
      </c>
      <c r="VFG1" s="1" t="s">
        <v>17100</v>
      </c>
      <c r="VFH1" s="1" t="s">
        <v>17101</v>
      </c>
      <c r="VFI1" s="1" t="s">
        <v>17102</v>
      </c>
      <c r="VFJ1" s="1" t="s">
        <v>17103</v>
      </c>
      <c r="VFK1" s="1" t="s">
        <v>17104</v>
      </c>
      <c r="VFL1" s="1" t="s">
        <v>17105</v>
      </c>
      <c r="VFM1" s="1" t="s">
        <v>17106</v>
      </c>
      <c r="VFN1" s="1" t="s">
        <v>17107</v>
      </c>
      <c r="VFO1" s="1" t="s">
        <v>17108</v>
      </c>
      <c r="VFP1" s="1" t="s">
        <v>17109</v>
      </c>
      <c r="VFQ1" s="1" t="s">
        <v>17110</v>
      </c>
      <c r="VFR1" s="1" t="s">
        <v>17111</v>
      </c>
      <c r="VFS1" s="1" t="s">
        <v>17112</v>
      </c>
      <c r="VFT1" s="1" t="s">
        <v>17113</v>
      </c>
      <c r="VFU1" s="1" t="s">
        <v>17114</v>
      </c>
      <c r="VFV1" s="1" t="s">
        <v>17115</v>
      </c>
      <c r="VFW1" s="1" t="s">
        <v>17116</v>
      </c>
      <c r="VFX1" s="1" t="s">
        <v>17117</v>
      </c>
      <c r="VFY1" s="1" t="s">
        <v>17118</v>
      </c>
      <c r="VFZ1" s="1" t="s">
        <v>17119</v>
      </c>
      <c r="VGA1" s="1" t="s">
        <v>17120</v>
      </c>
      <c r="VGB1" s="1" t="s">
        <v>17121</v>
      </c>
      <c r="VGC1" s="1" t="s">
        <v>17122</v>
      </c>
      <c r="VGD1" s="1" t="s">
        <v>17123</v>
      </c>
      <c r="VGE1" s="1" t="s">
        <v>17124</v>
      </c>
      <c r="VGF1" s="1" t="s">
        <v>17125</v>
      </c>
      <c r="VGG1" s="1" t="s">
        <v>17126</v>
      </c>
      <c r="VGH1" s="1" t="s">
        <v>17127</v>
      </c>
      <c r="VGI1" s="1" t="s">
        <v>17128</v>
      </c>
      <c r="VGJ1" s="1" t="s">
        <v>17129</v>
      </c>
      <c r="VGK1" s="1" t="s">
        <v>17130</v>
      </c>
      <c r="VGL1" s="1" t="s">
        <v>17131</v>
      </c>
      <c r="VGM1" s="1" t="s">
        <v>17132</v>
      </c>
      <c r="VGN1" s="1" t="s">
        <v>17133</v>
      </c>
      <c r="VGO1" s="1" t="s">
        <v>17134</v>
      </c>
      <c r="VGP1" s="1" t="s">
        <v>17135</v>
      </c>
      <c r="VGQ1" s="1" t="s">
        <v>17136</v>
      </c>
      <c r="VGR1" s="1" t="s">
        <v>17137</v>
      </c>
      <c r="VGS1" s="1" t="s">
        <v>17138</v>
      </c>
      <c r="VGT1" s="1" t="s">
        <v>17139</v>
      </c>
      <c r="VGU1" s="1" t="s">
        <v>17140</v>
      </c>
      <c r="VGV1" s="1" t="s">
        <v>17141</v>
      </c>
      <c r="VGW1" s="1" t="s">
        <v>17142</v>
      </c>
      <c r="VGX1" s="1" t="s">
        <v>17143</v>
      </c>
      <c r="VGY1" s="1" t="s">
        <v>17144</v>
      </c>
      <c r="VGZ1" s="1" t="s">
        <v>17145</v>
      </c>
      <c r="VHA1" s="1" t="s">
        <v>17146</v>
      </c>
      <c r="VHB1" s="1" t="s">
        <v>17147</v>
      </c>
      <c r="VHC1" s="1" t="s">
        <v>17148</v>
      </c>
      <c r="VHD1" s="1" t="s">
        <v>17149</v>
      </c>
      <c r="VHE1" s="1" t="s">
        <v>17150</v>
      </c>
      <c r="VHF1" s="1" t="s">
        <v>17151</v>
      </c>
      <c r="VHG1" s="1" t="s">
        <v>17152</v>
      </c>
      <c r="VHH1" s="1" t="s">
        <v>17153</v>
      </c>
      <c r="VHI1" s="1" t="s">
        <v>17154</v>
      </c>
      <c r="VHJ1" s="1" t="s">
        <v>17155</v>
      </c>
      <c r="VHK1" s="1" t="s">
        <v>17156</v>
      </c>
      <c r="VHL1" s="1" t="s">
        <v>17157</v>
      </c>
      <c r="VHM1" s="1" t="s">
        <v>17158</v>
      </c>
      <c r="VHN1" s="1" t="s">
        <v>17159</v>
      </c>
      <c r="VHO1" s="1" t="s">
        <v>17160</v>
      </c>
      <c r="VHP1" s="1" t="s">
        <v>17161</v>
      </c>
      <c r="VHQ1" s="1" t="s">
        <v>17162</v>
      </c>
      <c r="VHR1" s="1" t="s">
        <v>17163</v>
      </c>
      <c r="VHS1" s="1" t="s">
        <v>17164</v>
      </c>
      <c r="VHT1" s="1" t="s">
        <v>17165</v>
      </c>
      <c r="VHU1" s="1" t="s">
        <v>17166</v>
      </c>
      <c r="VHV1" s="1" t="s">
        <v>17167</v>
      </c>
      <c r="VHW1" s="1" t="s">
        <v>17168</v>
      </c>
      <c r="VHX1" s="1" t="s">
        <v>17169</v>
      </c>
      <c r="VHY1" s="1" t="s">
        <v>17170</v>
      </c>
      <c r="VHZ1" s="1" t="s">
        <v>17171</v>
      </c>
      <c r="VIA1" s="1" t="s">
        <v>17172</v>
      </c>
      <c r="VIB1" s="1" t="s">
        <v>17173</v>
      </c>
      <c r="VIC1" s="1" t="s">
        <v>17174</v>
      </c>
      <c r="VID1" s="1" t="s">
        <v>17175</v>
      </c>
      <c r="VIE1" s="1" t="s">
        <v>17176</v>
      </c>
      <c r="VIF1" s="1" t="s">
        <v>17177</v>
      </c>
      <c r="VIG1" s="1" t="s">
        <v>17178</v>
      </c>
      <c r="VIH1" s="1" t="s">
        <v>17179</v>
      </c>
      <c r="VII1" s="1" t="s">
        <v>17180</v>
      </c>
      <c r="VIJ1" s="1" t="s">
        <v>17181</v>
      </c>
      <c r="VIK1" s="1" t="s">
        <v>17182</v>
      </c>
      <c r="VIL1" s="1" t="s">
        <v>17183</v>
      </c>
      <c r="VIM1" s="1" t="s">
        <v>17184</v>
      </c>
      <c r="VIN1" s="1" t="s">
        <v>17185</v>
      </c>
      <c r="VIO1" s="1" t="s">
        <v>17186</v>
      </c>
      <c r="VIP1" s="1" t="s">
        <v>17187</v>
      </c>
      <c r="VIQ1" s="1" t="s">
        <v>17188</v>
      </c>
      <c r="VIR1" s="1" t="s">
        <v>17189</v>
      </c>
      <c r="VIS1" s="1" t="s">
        <v>17190</v>
      </c>
      <c r="VIT1" s="1" t="s">
        <v>17191</v>
      </c>
      <c r="VIU1" s="1" t="s">
        <v>17192</v>
      </c>
      <c r="VIV1" s="1" t="s">
        <v>17193</v>
      </c>
      <c r="VIW1" s="1" t="s">
        <v>17194</v>
      </c>
      <c r="VIX1" s="1" t="s">
        <v>17195</v>
      </c>
      <c r="VIY1" s="1" t="s">
        <v>17196</v>
      </c>
      <c r="VIZ1" s="1" t="s">
        <v>17197</v>
      </c>
      <c r="VJA1" s="1" t="s">
        <v>17198</v>
      </c>
      <c r="VJB1" s="1" t="s">
        <v>17199</v>
      </c>
      <c r="VJC1" s="1" t="s">
        <v>17200</v>
      </c>
      <c r="VJD1" s="1" t="s">
        <v>17201</v>
      </c>
      <c r="VJE1" s="1" t="s">
        <v>17202</v>
      </c>
      <c r="VJF1" s="1" t="s">
        <v>17203</v>
      </c>
      <c r="VJG1" s="1" t="s">
        <v>17204</v>
      </c>
      <c r="VJH1" s="1" t="s">
        <v>17205</v>
      </c>
      <c r="VJI1" s="1" t="s">
        <v>17206</v>
      </c>
      <c r="VJJ1" s="1" t="s">
        <v>17207</v>
      </c>
      <c r="VJK1" s="1" t="s">
        <v>17208</v>
      </c>
      <c r="VJL1" s="1" t="s">
        <v>17209</v>
      </c>
      <c r="VJM1" s="1" t="s">
        <v>17210</v>
      </c>
      <c r="VJN1" s="1" t="s">
        <v>17211</v>
      </c>
      <c r="VJO1" s="1" t="s">
        <v>17212</v>
      </c>
      <c r="VJP1" s="1" t="s">
        <v>17213</v>
      </c>
      <c r="VJQ1" s="1" t="s">
        <v>17214</v>
      </c>
      <c r="VJR1" s="1" t="s">
        <v>17215</v>
      </c>
      <c r="VJS1" s="1" t="s">
        <v>17216</v>
      </c>
      <c r="VJT1" s="1" t="s">
        <v>17217</v>
      </c>
      <c r="VJU1" s="1" t="s">
        <v>17218</v>
      </c>
      <c r="VJV1" s="1" t="s">
        <v>17219</v>
      </c>
      <c r="VJW1" s="1" t="s">
        <v>17220</v>
      </c>
      <c r="VJX1" s="1" t="s">
        <v>17221</v>
      </c>
      <c r="VJY1" s="1" t="s">
        <v>17222</v>
      </c>
      <c r="VJZ1" s="1" t="s">
        <v>17223</v>
      </c>
      <c r="VKA1" s="1" t="s">
        <v>17224</v>
      </c>
      <c r="VKB1" s="1" t="s">
        <v>17225</v>
      </c>
      <c r="VKC1" s="1" t="s">
        <v>17226</v>
      </c>
      <c r="VKD1" s="1" t="s">
        <v>17227</v>
      </c>
      <c r="VKE1" s="1" t="s">
        <v>17228</v>
      </c>
      <c r="VKF1" s="1" t="s">
        <v>17229</v>
      </c>
      <c r="VKG1" s="1" t="s">
        <v>17230</v>
      </c>
      <c r="VKH1" s="1" t="s">
        <v>17231</v>
      </c>
      <c r="VKI1" s="1" t="s">
        <v>17232</v>
      </c>
      <c r="VKJ1" s="1" t="s">
        <v>17233</v>
      </c>
      <c r="VKK1" s="1" t="s">
        <v>17234</v>
      </c>
      <c r="VKL1" s="1" t="s">
        <v>17235</v>
      </c>
      <c r="VKM1" s="1" t="s">
        <v>17236</v>
      </c>
      <c r="VKN1" s="1" t="s">
        <v>17237</v>
      </c>
      <c r="VKO1" s="1" t="s">
        <v>17238</v>
      </c>
      <c r="VKP1" s="1" t="s">
        <v>17239</v>
      </c>
      <c r="VKQ1" s="1" t="s">
        <v>17240</v>
      </c>
      <c r="VKR1" s="1" t="s">
        <v>17241</v>
      </c>
      <c r="VKS1" s="1" t="s">
        <v>17242</v>
      </c>
      <c r="VKT1" s="1" t="s">
        <v>17243</v>
      </c>
      <c r="VKU1" s="1" t="s">
        <v>17244</v>
      </c>
      <c r="VKV1" s="1" t="s">
        <v>17245</v>
      </c>
      <c r="VKW1" s="1" t="s">
        <v>17246</v>
      </c>
      <c r="VKX1" s="1" t="s">
        <v>17247</v>
      </c>
      <c r="VKY1" s="1" t="s">
        <v>17248</v>
      </c>
      <c r="VKZ1" s="1" t="s">
        <v>17249</v>
      </c>
      <c r="VLA1" s="1" t="s">
        <v>17250</v>
      </c>
      <c r="VLB1" s="1" t="s">
        <v>17251</v>
      </c>
      <c r="VLC1" s="1" t="s">
        <v>17252</v>
      </c>
      <c r="VLD1" s="1" t="s">
        <v>17253</v>
      </c>
      <c r="VLE1" s="1" t="s">
        <v>17254</v>
      </c>
      <c r="VLF1" s="1" t="s">
        <v>17255</v>
      </c>
      <c r="VLG1" s="1" t="s">
        <v>17256</v>
      </c>
      <c r="VLH1" s="1" t="s">
        <v>17257</v>
      </c>
      <c r="VLI1" s="1" t="s">
        <v>17258</v>
      </c>
      <c r="VLJ1" s="1" t="s">
        <v>17259</v>
      </c>
      <c r="VLK1" s="1" t="s">
        <v>17260</v>
      </c>
      <c r="VLL1" s="1" t="s">
        <v>17261</v>
      </c>
      <c r="VLM1" s="1" t="s">
        <v>17262</v>
      </c>
      <c r="VLN1" s="1" t="s">
        <v>17263</v>
      </c>
      <c r="VLO1" s="1" t="s">
        <v>17264</v>
      </c>
      <c r="VLP1" s="1" t="s">
        <v>17265</v>
      </c>
      <c r="VLQ1" s="1" t="s">
        <v>17266</v>
      </c>
      <c r="VLR1" s="1" t="s">
        <v>17267</v>
      </c>
      <c r="VLS1" s="1" t="s">
        <v>17268</v>
      </c>
      <c r="VLT1" s="1" t="s">
        <v>17269</v>
      </c>
      <c r="VLU1" s="1" t="s">
        <v>17270</v>
      </c>
      <c r="VLV1" s="1" t="s">
        <v>17271</v>
      </c>
      <c r="VLW1" s="1" t="s">
        <v>17272</v>
      </c>
      <c r="VLX1" s="1" t="s">
        <v>17273</v>
      </c>
      <c r="VLY1" s="1" t="s">
        <v>17274</v>
      </c>
      <c r="VLZ1" s="1" t="s">
        <v>17275</v>
      </c>
      <c r="VMA1" s="1" t="s">
        <v>17276</v>
      </c>
      <c r="VMB1" s="1" t="s">
        <v>17277</v>
      </c>
      <c r="VMC1" s="1" t="s">
        <v>17278</v>
      </c>
      <c r="VMD1" s="1" t="s">
        <v>17279</v>
      </c>
      <c r="VME1" s="1" t="s">
        <v>17280</v>
      </c>
      <c r="VMF1" s="1" t="s">
        <v>17281</v>
      </c>
      <c r="VMG1" s="1" t="s">
        <v>17282</v>
      </c>
      <c r="VMH1" s="1" t="s">
        <v>17283</v>
      </c>
      <c r="VMI1" s="1" t="s">
        <v>17284</v>
      </c>
      <c r="VMJ1" s="1" t="s">
        <v>17285</v>
      </c>
      <c r="VMK1" s="1" t="s">
        <v>17286</v>
      </c>
      <c r="VML1" s="1" t="s">
        <v>17287</v>
      </c>
      <c r="VMM1" s="1" t="s">
        <v>17288</v>
      </c>
      <c r="VMN1" s="1" t="s">
        <v>17289</v>
      </c>
      <c r="VMO1" s="1" t="s">
        <v>17290</v>
      </c>
      <c r="VMP1" s="1" t="s">
        <v>17291</v>
      </c>
      <c r="VMQ1" s="1" t="s">
        <v>17292</v>
      </c>
      <c r="VMR1" s="1" t="s">
        <v>17293</v>
      </c>
      <c r="VMS1" s="1" t="s">
        <v>17294</v>
      </c>
      <c r="VMT1" s="1" t="s">
        <v>17295</v>
      </c>
      <c r="VMU1" s="1" t="s">
        <v>17296</v>
      </c>
      <c r="VMV1" s="1" t="s">
        <v>17297</v>
      </c>
      <c r="VMW1" s="1" t="s">
        <v>17298</v>
      </c>
      <c r="VMX1" s="1" t="s">
        <v>17299</v>
      </c>
      <c r="VMY1" s="1" t="s">
        <v>17300</v>
      </c>
      <c r="VMZ1" s="1" t="s">
        <v>17301</v>
      </c>
      <c r="VNA1" s="1" t="s">
        <v>17302</v>
      </c>
      <c r="VNB1" s="1" t="s">
        <v>17303</v>
      </c>
      <c r="VNC1" s="1" t="s">
        <v>17304</v>
      </c>
      <c r="VND1" s="1" t="s">
        <v>17305</v>
      </c>
      <c r="VNE1" s="1" t="s">
        <v>17306</v>
      </c>
      <c r="VNF1" s="1" t="s">
        <v>17307</v>
      </c>
      <c r="VNG1" s="1" t="s">
        <v>17308</v>
      </c>
      <c r="VNH1" s="1" t="s">
        <v>17309</v>
      </c>
      <c r="VNI1" s="1" t="s">
        <v>17310</v>
      </c>
      <c r="VNJ1" s="1" t="s">
        <v>17311</v>
      </c>
      <c r="VNK1" s="1" t="s">
        <v>17312</v>
      </c>
      <c r="VNL1" s="1" t="s">
        <v>17313</v>
      </c>
      <c r="VNM1" s="1" t="s">
        <v>17314</v>
      </c>
      <c r="VNN1" s="1" t="s">
        <v>17315</v>
      </c>
      <c r="VNO1" s="1" t="s">
        <v>17316</v>
      </c>
      <c r="VNP1" s="1" t="s">
        <v>17317</v>
      </c>
      <c r="VNQ1" s="1" t="s">
        <v>17318</v>
      </c>
      <c r="VNR1" s="1" t="s">
        <v>17319</v>
      </c>
      <c r="VNS1" s="1" t="s">
        <v>17320</v>
      </c>
      <c r="VNT1" s="1" t="s">
        <v>17321</v>
      </c>
      <c r="VNU1" s="1" t="s">
        <v>17322</v>
      </c>
      <c r="VNV1" s="1" t="s">
        <v>17323</v>
      </c>
      <c r="VNW1" s="1" t="s">
        <v>17324</v>
      </c>
      <c r="VNX1" s="1" t="s">
        <v>17325</v>
      </c>
      <c r="VNY1" s="1" t="s">
        <v>17326</v>
      </c>
      <c r="VNZ1" s="1" t="s">
        <v>17327</v>
      </c>
      <c r="VOA1" s="1" t="s">
        <v>17328</v>
      </c>
      <c r="VOB1" s="1" t="s">
        <v>17329</v>
      </c>
      <c r="VOC1" s="1" t="s">
        <v>17330</v>
      </c>
      <c r="VOD1" s="1" t="s">
        <v>17331</v>
      </c>
      <c r="VOE1" s="1" t="s">
        <v>17332</v>
      </c>
      <c r="VOF1" s="1" t="s">
        <v>17333</v>
      </c>
      <c r="VOG1" s="1" t="s">
        <v>17334</v>
      </c>
      <c r="VOH1" s="1" t="s">
        <v>17335</v>
      </c>
      <c r="VOI1" s="1" t="s">
        <v>17336</v>
      </c>
      <c r="VOJ1" s="1" t="s">
        <v>17337</v>
      </c>
      <c r="VOK1" s="1" t="s">
        <v>17338</v>
      </c>
      <c r="VOL1" s="1" t="s">
        <v>17339</v>
      </c>
      <c r="VOM1" s="1" t="s">
        <v>17340</v>
      </c>
      <c r="VON1" s="1" t="s">
        <v>17341</v>
      </c>
      <c r="VOO1" s="1" t="s">
        <v>17342</v>
      </c>
      <c r="VOP1" s="1" t="s">
        <v>17343</v>
      </c>
      <c r="VOQ1" s="1" t="s">
        <v>17344</v>
      </c>
      <c r="VOR1" s="1" t="s">
        <v>17345</v>
      </c>
      <c r="VOS1" s="1" t="s">
        <v>17346</v>
      </c>
      <c r="VOT1" s="1" t="s">
        <v>17347</v>
      </c>
      <c r="VOU1" s="1" t="s">
        <v>17348</v>
      </c>
      <c r="VOV1" s="1" t="s">
        <v>17349</v>
      </c>
      <c r="VOW1" s="1" t="s">
        <v>17350</v>
      </c>
      <c r="VOX1" s="1" t="s">
        <v>17351</v>
      </c>
      <c r="VOY1" s="1" t="s">
        <v>17352</v>
      </c>
      <c r="VOZ1" s="1" t="s">
        <v>17353</v>
      </c>
      <c r="VPA1" s="1" t="s">
        <v>17354</v>
      </c>
      <c r="VPB1" s="1" t="s">
        <v>17355</v>
      </c>
      <c r="VPC1" s="1" t="s">
        <v>17356</v>
      </c>
      <c r="VPD1" s="1" t="s">
        <v>17357</v>
      </c>
      <c r="VPE1" s="1" t="s">
        <v>17358</v>
      </c>
      <c r="VPF1" s="1" t="s">
        <v>17359</v>
      </c>
      <c r="VPG1" s="1" t="s">
        <v>17360</v>
      </c>
      <c r="VPH1" s="1" t="s">
        <v>17361</v>
      </c>
      <c r="VPI1" s="1" t="s">
        <v>17362</v>
      </c>
      <c r="VPJ1" s="1" t="s">
        <v>17363</v>
      </c>
      <c r="VPK1" s="1" t="s">
        <v>17364</v>
      </c>
      <c r="VPL1" s="1" t="s">
        <v>17365</v>
      </c>
      <c r="VPM1" s="1" t="s">
        <v>17366</v>
      </c>
      <c r="VPN1" s="1" t="s">
        <v>17367</v>
      </c>
      <c r="VPO1" s="1" t="s">
        <v>17368</v>
      </c>
      <c r="VPP1" s="1" t="s">
        <v>17369</v>
      </c>
      <c r="VPQ1" s="1" t="s">
        <v>17370</v>
      </c>
      <c r="VPR1" s="1" t="s">
        <v>17371</v>
      </c>
      <c r="VPS1" s="1" t="s">
        <v>17372</v>
      </c>
      <c r="VPT1" s="1" t="s">
        <v>17373</v>
      </c>
      <c r="VPU1" s="1" t="s">
        <v>17374</v>
      </c>
      <c r="VPV1" s="1" t="s">
        <v>17375</v>
      </c>
      <c r="VPW1" s="1" t="s">
        <v>17376</v>
      </c>
      <c r="VPX1" s="1" t="s">
        <v>17377</v>
      </c>
      <c r="VPY1" s="1" t="s">
        <v>17378</v>
      </c>
      <c r="VPZ1" s="1" t="s">
        <v>17379</v>
      </c>
      <c r="VQA1" s="1" t="s">
        <v>17380</v>
      </c>
      <c r="VQB1" s="1" t="s">
        <v>17381</v>
      </c>
      <c r="VQC1" s="1" t="s">
        <v>17382</v>
      </c>
      <c r="VQD1" s="1" t="s">
        <v>17383</v>
      </c>
      <c r="VQE1" s="1" t="s">
        <v>17384</v>
      </c>
      <c r="VQF1" s="1" t="s">
        <v>17385</v>
      </c>
      <c r="VQG1" s="1" t="s">
        <v>17386</v>
      </c>
      <c r="VQH1" s="1" t="s">
        <v>17387</v>
      </c>
      <c r="VQI1" s="1" t="s">
        <v>17388</v>
      </c>
      <c r="VQJ1" s="1" t="s">
        <v>17389</v>
      </c>
      <c r="VQK1" s="1" t="s">
        <v>17390</v>
      </c>
      <c r="VQL1" s="1" t="s">
        <v>17391</v>
      </c>
      <c r="VQM1" s="1" t="s">
        <v>17392</v>
      </c>
      <c r="VQN1" s="1" t="s">
        <v>17393</v>
      </c>
      <c r="VQO1" s="1" t="s">
        <v>17394</v>
      </c>
      <c r="VQP1" s="1" t="s">
        <v>17395</v>
      </c>
      <c r="VQQ1" s="1" t="s">
        <v>17396</v>
      </c>
      <c r="VQR1" s="1" t="s">
        <v>17397</v>
      </c>
      <c r="VQS1" s="1" t="s">
        <v>17398</v>
      </c>
      <c r="VQT1" s="1" t="s">
        <v>17399</v>
      </c>
      <c r="VQU1" s="1" t="s">
        <v>17400</v>
      </c>
      <c r="VQV1" s="1" t="s">
        <v>17401</v>
      </c>
      <c r="VQW1" s="1" t="s">
        <v>17402</v>
      </c>
      <c r="VQX1" s="1" t="s">
        <v>17403</v>
      </c>
      <c r="VQY1" s="1" t="s">
        <v>17404</v>
      </c>
      <c r="VQZ1" s="1" t="s">
        <v>17405</v>
      </c>
      <c r="VRA1" s="1" t="s">
        <v>17406</v>
      </c>
      <c r="VRB1" s="1" t="s">
        <v>17407</v>
      </c>
      <c r="VRC1" s="1" t="s">
        <v>17408</v>
      </c>
      <c r="VRD1" s="1" t="s">
        <v>17409</v>
      </c>
      <c r="VRE1" s="1" t="s">
        <v>17410</v>
      </c>
      <c r="VRF1" s="1" t="s">
        <v>17411</v>
      </c>
      <c r="VRG1" s="1" t="s">
        <v>17412</v>
      </c>
      <c r="VRH1" s="1" t="s">
        <v>17413</v>
      </c>
      <c r="VRI1" s="1" t="s">
        <v>17414</v>
      </c>
      <c r="VRJ1" s="1" t="s">
        <v>17415</v>
      </c>
      <c r="VRK1" s="1" t="s">
        <v>17416</v>
      </c>
      <c r="VRL1" s="1" t="s">
        <v>17417</v>
      </c>
      <c r="VRM1" s="1" t="s">
        <v>17418</v>
      </c>
      <c r="VRN1" s="1" t="s">
        <v>17419</v>
      </c>
      <c r="VRO1" s="1" t="s">
        <v>17420</v>
      </c>
      <c r="VRP1" s="1" t="s">
        <v>17421</v>
      </c>
      <c r="VRQ1" s="1" t="s">
        <v>17422</v>
      </c>
      <c r="VRR1" s="1" t="s">
        <v>17423</v>
      </c>
      <c r="VRS1" s="1" t="s">
        <v>17424</v>
      </c>
      <c r="VRT1" s="1" t="s">
        <v>17425</v>
      </c>
      <c r="VRU1" s="1" t="s">
        <v>17426</v>
      </c>
      <c r="VRV1" s="1" t="s">
        <v>17427</v>
      </c>
      <c r="VRW1" s="1" t="s">
        <v>17428</v>
      </c>
      <c r="VRX1" s="1" t="s">
        <v>17429</v>
      </c>
      <c r="VRY1" s="1" t="s">
        <v>17430</v>
      </c>
      <c r="VRZ1" s="1" t="s">
        <v>17431</v>
      </c>
      <c r="VSA1" s="1" t="s">
        <v>17432</v>
      </c>
      <c r="VSB1" s="1" t="s">
        <v>17433</v>
      </c>
      <c r="VSC1" s="1" t="s">
        <v>17434</v>
      </c>
      <c r="VSD1" s="1" t="s">
        <v>17435</v>
      </c>
      <c r="VSE1" s="1" t="s">
        <v>17436</v>
      </c>
      <c r="VSF1" s="1" t="s">
        <v>17437</v>
      </c>
      <c r="VSG1" s="1" t="s">
        <v>17438</v>
      </c>
      <c r="VSH1" s="1" t="s">
        <v>17439</v>
      </c>
      <c r="VSI1" s="1" t="s">
        <v>17440</v>
      </c>
      <c r="VSJ1" s="1" t="s">
        <v>17441</v>
      </c>
      <c r="VSK1" s="1" t="s">
        <v>17442</v>
      </c>
      <c r="VSL1" s="1" t="s">
        <v>17443</v>
      </c>
      <c r="VSM1" s="1" t="s">
        <v>17444</v>
      </c>
      <c r="VSN1" s="1" t="s">
        <v>17445</v>
      </c>
      <c r="VSO1" s="1" t="s">
        <v>17446</v>
      </c>
      <c r="VSP1" s="1" t="s">
        <v>17447</v>
      </c>
      <c r="VSQ1" s="1" t="s">
        <v>17448</v>
      </c>
      <c r="VSR1" s="1" t="s">
        <v>17449</v>
      </c>
      <c r="VSS1" s="1" t="s">
        <v>17450</v>
      </c>
      <c r="VST1" s="1" t="s">
        <v>17451</v>
      </c>
      <c r="VSU1" s="1" t="s">
        <v>17452</v>
      </c>
      <c r="VSV1" s="1" t="s">
        <v>17453</v>
      </c>
      <c r="VSW1" s="1" t="s">
        <v>17454</v>
      </c>
      <c r="VSX1" s="1" t="s">
        <v>17455</v>
      </c>
      <c r="VSY1" s="1" t="s">
        <v>17456</v>
      </c>
      <c r="VSZ1" s="1" t="s">
        <v>17457</v>
      </c>
      <c r="VTA1" s="1" t="s">
        <v>17458</v>
      </c>
      <c r="VTB1" s="1" t="s">
        <v>17459</v>
      </c>
      <c r="VTC1" s="1" t="s">
        <v>17460</v>
      </c>
      <c r="VTD1" s="1" t="s">
        <v>17461</v>
      </c>
      <c r="VTE1" s="1" t="s">
        <v>17462</v>
      </c>
      <c r="VTF1" s="1" t="s">
        <v>17463</v>
      </c>
      <c r="VTG1" s="1" t="s">
        <v>17464</v>
      </c>
      <c r="VTH1" s="1" t="s">
        <v>17465</v>
      </c>
      <c r="VTI1" s="1" t="s">
        <v>17466</v>
      </c>
      <c r="VTJ1" s="1" t="s">
        <v>17467</v>
      </c>
      <c r="VTK1" s="1" t="s">
        <v>17468</v>
      </c>
      <c r="VTL1" s="1" t="s">
        <v>17469</v>
      </c>
      <c r="VTM1" s="1" t="s">
        <v>17470</v>
      </c>
      <c r="VTN1" s="1" t="s">
        <v>17471</v>
      </c>
      <c r="VTO1" s="1" t="s">
        <v>17472</v>
      </c>
      <c r="VTP1" s="1" t="s">
        <v>17473</v>
      </c>
      <c r="VTQ1" s="1" t="s">
        <v>17474</v>
      </c>
      <c r="VTR1" s="1" t="s">
        <v>17475</v>
      </c>
      <c r="VTS1" s="1" t="s">
        <v>17476</v>
      </c>
      <c r="VTT1" s="1" t="s">
        <v>17477</v>
      </c>
      <c r="VTU1" s="1" t="s">
        <v>17478</v>
      </c>
      <c r="VTV1" s="1" t="s">
        <v>17479</v>
      </c>
      <c r="VTW1" s="1" t="s">
        <v>17480</v>
      </c>
      <c r="VTX1" s="1" t="s">
        <v>17481</v>
      </c>
      <c r="VTY1" s="1" t="s">
        <v>17482</v>
      </c>
      <c r="VTZ1" s="1" t="s">
        <v>17483</v>
      </c>
      <c r="VUA1" s="1" t="s">
        <v>17484</v>
      </c>
      <c r="VUB1" s="1" t="s">
        <v>17485</v>
      </c>
      <c r="VUC1" s="1" t="s">
        <v>17486</v>
      </c>
      <c r="VUD1" s="1" t="s">
        <v>17487</v>
      </c>
      <c r="VUE1" s="1" t="s">
        <v>17488</v>
      </c>
      <c r="VUF1" s="1" t="s">
        <v>17489</v>
      </c>
      <c r="VUG1" s="1" t="s">
        <v>17490</v>
      </c>
      <c r="VUH1" s="1" t="s">
        <v>17491</v>
      </c>
      <c r="VUI1" s="1" t="s">
        <v>17492</v>
      </c>
      <c r="VUJ1" s="1" t="s">
        <v>17493</v>
      </c>
      <c r="VUK1" s="1" t="s">
        <v>17494</v>
      </c>
      <c r="VUL1" s="1" t="s">
        <v>17495</v>
      </c>
      <c r="VUM1" s="1" t="s">
        <v>17496</v>
      </c>
      <c r="VUN1" s="1" t="s">
        <v>17497</v>
      </c>
      <c r="VUO1" s="1" t="s">
        <v>17498</v>
      </c>
      <c r="VUP1" s="1" t="s">
        <v>17499</v>
      </c>
      <c r="VUQ1" s="1" t="s">
        <v>17500</v>
      </c>
      <c r="VUR1" s="1" t="s">
        <v>17501</v>
      </c>
      <c r="VUS1" s="1" t="s">
        <v>17502</v>
      </c>
      <c r="VUT1" s="1" t="s">
        <v>17503</v>
      </c>
      <c r="VUU1" s="1" t="s">
        <v>17504</v>
      </c>
      <c r="VUV1" s="1" t="s">
        <v>17505</v>
      </c>
      <c r="VUW1" s="1" t="s">
        <v>17506</v>
      </c>
      <c r="VUX1" s="1" t="s">
        <v>17507</v>
      </c>
      <c r="VUY1" s="1" t="s">
        <v>17508</v>
      </c>
      <c r="VUZ1" s="1" t="s">
        <v>17509</v>
      </c>
      <c r="VVA1" s="1" t="s">
        <v>17510</v>
      </c>
      <c r="VVB1" s="1" t="s">
        <v>17511</v>
      </c>
      <c r="VVC1" s="1" t="s">
        <v>17512</v>
      </c>
      <c r="VVD1" s="1" t="s">
        <v>17513</v>
      </c>
      <c r="VVE1" s="1" t="s">
        <v>17514</v>
      </c>
      <c r="VVF1" s="1" t="s">
        <v>17515</v>
      </c>
      <c r="VVG1" s="1" t="s">
        <v>17516</v>
      </c>
      <c r="VVH1" s="1" t="s">
        <v>17517</v>
      </c>
      <c r="VVI1" s="1" t="s">
        <v>17518</v>
      </c>
      <c r="VVJ1" s="1" t="s">
        <v>17519</v>
      </c>
      <c r="VVK1" s="1" t="s">
        <v>17520</v>
      </c>
      <c r="VVL1" s="1" t="s">
        <v>17521</v>
      </c>
      <c r="VVM1" s="1" t="s">
        <v>17522</v>
      </c>
      <c r="VVN1" s="1" t="s">
        <v>17523</v>
      </c>
      <c r="VVO1" s="1" t="s">
        <v>17524</v>
      </c>
      <c r="VVP1" s="1" t="s">
        <v>17525</v>
      </c>
      <c r="VVQ1" s="1" t="s">
        <v>17526</v>
      </c>
      <c r="VVR1" s="1" t="s">
        <v>17527</v>
      </c>
      <c r="VVS1" s="1" t="s">
        <v>17528</v>
      </c>
      <c r="VVT1" s="1" t="s">
        <v>17529</v>
      </c>
      <c r="VVU1" s="1" t="s">
        <v>17530</v>
      </c>
      <c r="VVV1" s="1" t="s">
        <v>17531</v>
      </c>
      <c r="VVW1" s="1" t="s">
        <v>17532</v>
      </c>
      <c r="VVX1" s="1" t="s">
        <v>17533</v>
      </c>
      <c r="VVY1" s="1" t="s">
        <v>17534</v>
      </c>
      <c r="VVZ1" s="1" t="s">
        <v>17535</v>
      </c>
      <c r="VWA1" s="1" t="s">
        <v>17536</v>
      </c>
      <c r="VWB1" s="1" t="s">
        <v>17537</v>
      </c>
      <c r="VWC1" s="1" t="s">
        <v>17538</v>
      </c>
      <c r="VWD1" s="1" t="s">
        <v>17539</v>
      </c>
      <c r="VWE1" s="1" t="s">
        <v>17540</v>
      </c>
      <c r="VWF1" s="1" t="s">
        <v>17541</v>
      </c>
      <c r="VWG1" s="1" t="s">
        <v>17542</v>
      </c>
      <c r="VWH1" s="1" t="s">
        <v>17543</v>
      </c>
      <c r="VWI1" s="1" t="s">
        <v>17544</v>
      </c>
      <c r="VWJ1" s="1" t="s">
        <v>17545</v>
      </c>
      <c r="VWK1" s="1" t="s">
        <v>17546</v>
      </c>
      <c r="VWL1" s="1" t="s">
        <v>17547</v>
      </c>
      <c r="VWM1" s="1" t="s">
        <v>17548</v>
      </c>
      <c r="VWN1" s="1" t="s">
        <v>17549</v>
      </c>
      <c r="VWO1" s="1" t="s">
        <v>17550</v>
      </c>
      <c r="VWP1" s="1" t="s">
        <v>17551</v>
      </c>
      <c r="VWQ1" s="1" t="s">
        <v>17552</v>
      </c>
      <c r="VWR1" s="1" t="s">
        <v>17553</v>
      </c>
      <c r="VWS1" s="1" t="s">
        <v>17554</v>
      </c>
      <c r="VWT1" s="1" t="s">
        <v>17555</v>
      </c>
      <c r="VWU1" s="1" t="s">
        <v>17556</v>
      </c>
      <c r="VWV1" s="1" t="s">
        <v>17557</v>
      </c>
      <c r="VWW1" s="1" t="s">
        <v>17558</v>
      </c>
      <c r="VWX1" s="1" t="s">
        <v>17559</v>
      </c>
      <c r="VWY1" s="1" t="s">
        <v>17560</v>
      </c>
      <c r="VWZ1" s="1" t="s">
        <v>17561</v>
      </c>
      <c r="VXA1" s="1" t="s">
        <v>17562</v>
      </c>
      <c r="VXB1" s="1" t="s">
        <v>17563</v>
      </c>
      <c r="VXC1" s="1" t="s">
        <v>17564</v>
      </c>
      <c r="VXD1" s="1" t="s">
        <v>17565</v>
      </c>
      <c r="VXE1" s="1" t="s">
        <v>17566</v>
      </c>
      <c r="VXF1" s="1" t="s">
        <v>17567</v>
      </c>
      <c r="VXG1" s="1" t="s">
        <v>17568</v>
      </c>
      <c r="VXH1" s="1" t="s">
        <v>17569</v>
      </c>
      <c r="VXI1" s="1" t="s">
        <v>17570</v>
      </c>
      <c r="VXJ1" s="1" t="s">
        <v>17571</v>
      </c>
      <c r="VXK1" s="1" t="s">
        <v>17572</v>
      </c>
      <c r="VXL1" s="1" t="s">
        <v>17573</v>
      </c>
      <c r="VXM1" s="1" t="s">
        <v>17574</v>
      </c>
      <c r="VXN1" s="1" t="s">
        <v>17575</v>
      </c>
      <c r="VXO1" s="1" t="s">
        <v>17576</v>
      </c>
      <c r="VXP1" s="1" t="s">
        <v>17577</v>
      </c>
      <c r="VXQ1" s="1" t="s">
        <v>17578</v>
      </c>
      <c r="VXR1" s="1" t="s">
        <v>17579</v>
      </c>
      <c r="VXS1" s="1" t="s">
        <v>17580</v>
      </c>
      <c r="VXT1" s="1" t="s">
        <v>17581</v>
      </c>
      <c r="VXU1" s="1" t="s">
        <v>17582</v>
      </c>
      <c r="VXV1" s="1" t="s">
        <v>17583</v>
      </c>
      <c r="VXW1" s="1" t="s">
        <v>17584</v>
      </c>
      <c r="VXX1" s="1" t="s">
        <v>17585</v>
      </c>
      <c r="VXY1" s="1" t="s">
        <v>17586</v>
      </c>
      <c r="VXZ1" s="1" t="s">
        <v>17587</v>
      </c>
      <c r="VYA1" s="1" t="s">
        <v>17588</v>
      </c>
      <c r="VYB1" s="1" t="s">
        <v>17589</v>
      </c>
      <c r="VYC1" s="1" t="s">
        <v>17590</v>
      </c>
      <c r="VYD1" s="1" t="s">
        <v>17591</v>
      </c>
      <c r="VYE1" s="1" t="s">
        <v>17592</v>
      </c>
      <c r="VYF1" s="1" t="s">
        <v>17593</v>
      </c>
      <c r="VYG1" s="1" t="s">
        <v>17594</v>
      </c>
      <c r="VYH1" s="1" t="s">
        <v>17595</v>
      </c>
      <c r="VYI1" s="1" t="s">
        <v>17596</v>
      </c>
      <c r="VYJ1" s="1" t="s">
        <v>17597</v>
      </c>
      <c r="VYK1" s="1" t="s">
        <v>17598</v>
      </c>
      <c r="VYL1" s="1" t="s">
        <v>17599</v>
      </c>
      <c r="VYM1" s="1" t="s">
        <v>17600</v>
      </c>
      <c r="VYN1" s="1" t="s">
        <v>17601</v>
      </c>
      <c r="VYO1" s="1" t="s">
        <v>17602</v>
      </c>
      <c r="VYP1" s="1" t="s">
        <v>17603</v>
      </c>
      <c r="VYQ1" s="1" t="s">
        <v>17604</v>
      </c>
      <c r="VYR1" s="1" t="s">
        <v>17605</v>
      </c>
      <c r="VYS1" s="1" t="s">
        <v>17606</v>
      </c>
      <c r="VYT1" s="1" t="s">
        <v>17607</v>
      </c>
      <c r="VYU1" s="1" t="s">
        <v>17608</v>
      </c>
      <c r="VYV1" s="1" t="s">
        <v>17609</v>
      </c>
      <c r="VYW1" s="1" t="s">
        <v>17610</v>
      </c>
      <c r="VYX1" s="1" t="s">
        <v>17611</v>
      </c>
      <c r="VYY1" s="1" t="s">
        <v>17612</v>
      </c>
      <c r="VYZ1" s="1" t="s">
        <v>17613</v>
      </c>
      <c r="VZA1" s="1" t="s">
        <v>17614</v>
      </c>
      <c r="VZB1" s="1" t="s">
        <v>17615</v>
      </c>
      <c r="VZC1" s="1" t="s">
        <v>17616</v>
      </c>
      <c r="VZD1" s="1" t="s">
        <v>17617</v>
      </c>
      <c r="VZE1" s="1" t="s">
        <v>17618</v>
      </c>
      <c r="VZF1" s="1" t="s">
        <v>17619</v>
      </c>
      <c r="VZG1" s="1" t="s">
        <v>17620</v>
      </c>
      <c r="VZH1" s="1" t="s">
        <v>17621</v>
      </c>
      <c r="VZI1" s="1" t="s">
        <v>17622</v>
      </c>
      <c r="VZJ1" s="1" t="s">
        <v>17623</v>
      </c>
      <c r="VZK1" s="1" t="s">
        <v>17624</v>
      </c>
      <c r="VZL1" s="1" t="s">
        <v>17625</v>
      </c>
      <c r="VZM1" s="1" t="s">
        <v>17626</v>
      </c>
      <c r="VZN1" s="1" t="s">
        <v>17627</v>
      </c>
      <c r="VZO1" s="1" t="s">
        <v>17628</v>
      </c>
      <c r="VZP1" s="1" t="s">
        <v>17629</v>
      </c>
      <c r="VZQ1" s="1" t="s">
        <v>17630</v>
      </c>
      <c r="VZR1" s="1" t="s">
        <v>17631</v>
      </c>
      <c r="VZS1" s="1" t="s">
        <v>17632</v>
      </c>
      <c r="VZT1" s="1" t="s">
        <v>17633</v>
      </c>
      <c r="VZU1" s="1" t="s">
        <v>17634</v>
      </c>
      <c r="VZV1" s="1" t="s">
        <v>17635</v>
      </c>
      <c r="VZW1" s="1" t="s">
        <v>17636</v>
      </c>
      <c r="VZX1" s="1" t="s">
        <v>17637</v>
      </c>
      <c r="VZY1" s="1" t="s">
        <v>17638</v>
      </c>
      <c r="VZZ1" s="1" t="s">
        <v>17639</v>
      </c>
      <c r="WAA1" s="1" t="s">
        <v>17640</v>
      </c>
      <c r="WAB1" s="1" t="s">
        <v>17641</v>
      </c>
      <c r="WAC1" s="1" t="s">
        <v>17642</v>
      </c>
      <c r="WAD1" s="1" t="s">
        <v>17643</v>
      </c>
      <c r="WAE1" s="1" t="s">
        <v>17644</v>
      </c>
      <c r="WAF1" s="1" t="s">
        <v>17645</v>
      </c>
      <c r="WAG1" s="1" t="s">
        <v>17646</v>
      </c>
      <c r="WAH1" s="1" t="s">
        <v>17647</v>
      </c>
      <c r="WAI1" s="1" t="s">
        <v>17648</v>
      </c>
      <c r="WAJ1" s="1" t="s">
        <v>17649</v>
      </c>
      <c r="WAK1" s="1" t="s">
        <v>17650</v>
      </c>
      <c r="WAL1" s="1" t="s">
        <v>17651</v>
      </c>
      <c r="WAM1" s="1" t="s">
        <v>17652</v>
      </c>
      <c r="WAN1" s="1" t="s">
        <v>17653</v>
      </c>
      <c r="WAO1" s="1" t="s">
        <v>17654</v>
      </c>
      <c r="WAP1" s="1" t="s">
        <v>17655</v>
      </c>
      <c r="WAQ1" s="1" t="s">
        <v>17656</v>
      </c>
      <c r="WAR1" s="1" t="s">
        <v>17657</v>
      </c>
      <c r="WAS1" s="1" t="s">
        <v>17658</v>
      </c>
      <c r="WAT1" s="1" t="s">
        <v>17659</v>
      </c>
      <c r="WAU1" s="1" t="s">
        <v>17660</v>
      </c>
      <c r="WAV1" s="1" t="s">
        <v>17661</v>
      </c>
      <c r="WAW1" s="1" t="s">
        <v>17662</v>
      </c>
      <c r="WAX1" s="1" t="s">
        <v>17663</v>
      </c>
      <c r="WAY1" s="1" t="s">
        <v>17664</v>
      </c>
      <c r="WAZ1" s="1" t="s">
        <v>17665</v>
      </c>
      <c r="WBA1" s="1" t="s">
        <v>17666</v>
      </c>
      <c r="WBB1" s="1" t="s">
        <v>17667</v>
      </c>
      <c r="WBC1" s="1" t="s">
        <v>17668</v>
      </c>
      <c r="WBD1" s="1" t="s">
        <v>17669</v>
      </c>
      <c r="WBE1" s="1" t="s">
        <v>17670</v>
      </c>
      <c r="WBF1" s="1" t="s">
        <v>17671</v>
      </c>
      <c r="WBG1" s="1" t="s">
        <v>17672</v>
      </c>
      <c r="WBH1" s="1" t="s">
        <v>17673</v>
      </c>
      <c r="WBI1" s="1" t="s">
        <v>17674</v>
      </c>
      <c r="WBJ1" s="1" t="s">
        <v>17675</v>
      </c>
      <c r="WBK1" s="1" t="s">
        <v>17676</v>
      </c>
      <c r="WBL1" s="1" t="s">
        <v>17677</v>
      </c>
      <c r="WBM1" s="1" t="s">
        <v>17678</v>
      </c>
      <c r="WBN1" s="1" t="s">
        <v>17679</v>
      </c>
      <c r="WBO1" s="1" t="s">
        <v>17680</v>
      </c>
      <c r="WBP1" s="1" t="s">
        <v>17681</v>
      </c>
      <c r="WBQ1" s="1" t="s">
        <v>17682</v>
      </c>
      <c r="WBR1" s="1" t="s">
        <v>17683</v>
      </c>
      <c r="WBS1" s="1" t="s">
        <v>17684</v>
      </c>
      <c r="WBT1" s="1" t="s">
        <v>17685</v>
      </c>
      <c r="WBU1" s="1" t="s">
        <v>17686</v>
      </c>
      <c r="WBV1" s="1" t="s">
        <v>17687</v>
      </c>
      <c r="WBW1" s="1" t="s">
        <v>17688</v>
      </c>
      <c r="WBX1" s="1" t="s">
        <v>17689</v>
      </c>
      <c r="WBY1" s="1" t="s">
        <v>17690</v>
      </c>
      <c r="WBZ1" s="1" t="s">
        <v>17691</v>
      </c>
      <c r="WCA1" s="1" t="s">
        <v>17692</v>
      </c>
      <c r="WCB1" s="1" t="s">
        <v>17693</v>
      </c>
      <c r="WCC1" s="1" t="s">
        <v>17694</v>
      </c>
      <c r="WCD1" s="1" t="s">
        <v>17695</v>
      </c>
      <c r="WCE1" s="1" t="s">
        <v>17696</v>
      </c>
      <c r="WCF1" s="1" t="s">
        <v>17697</v>
      </c>
      <c r="WCG1" s="1" t="s">
        <v>17698</v>
      </c>
      <c r="WCH1" s="1" t="s">
        <v>17699</v>
      </c>
      <c r="WCI1" s="1" t="s">
        <v>17700</v>
      </c>
      <c r="WCJ1" s="1" t="s">
        <v>17701</v>
      </c>
      <c r="WCK1" s="1" t="s">
        <v>17702</v>
      </c>
      <c r="WCL1" s="1" t="s">
        <v>17703</v>
      </c>
      <c r="WCM1" s="1" t="s">
        <v>17704</v>
      </c>
      <c r="WCN1" s="1" t="s">
        <v>17705</v>
      </c>
      <c r="WCO1" s="1" t="s">
        <v>17706</v>
      </c>
      <c r="WCP1" s="1" t="s">
        <v>17707</v>
      </c>
      <c r="WCQ1" s="1" t="s">
        <v>17708</v>
      </c>
      <c r="WCR1" s="1" t="s">
        <v>17709</v>
      </c>
      <c r="WCS1" s="1" t="s">
        <v>17710</v>
      </c>
      <c r="WCT1" s="1" t="s">
        <v>17711</v>
      </c>
      <c r="WCU1" s="1" t="s">
        <v>17712</v>
      </c>
      <c r="WCV1" s="1" t="s">
        <v>17713</v>
      </c>
      <c r="WCW1" s="1" t="s">
        <v>17714</v>
      </c>
      <c r="WCX1" s="1" t="s">
        <v>17715</v>
      </c>
      <c r="WCY1" s="1" t="s">
        <v>17716</v>
      </c>
      <c r="WCZ1" s="1" t="s">
        <v>17717</v>
      </c>
      <c r="WDA1" s="1" t="s">
        <v>17718</v>
      </c>
      <c r="WDB1" s="1" t="s">
        <v>17719</v>
      </c>
      <c r="WDC1" s="1" t="s">
        <v>17720</v>
      </c>
      <c r="WDD1" s="1" t="s">
        <v>17721</v>
      </c>
      <c r="WDE1" s="1" t="s">
        <v>17722</v>
      </c>
      <c r="WDF1" s="1" t="s">
        <v>17723</v>
      </c>
      <c r="WDG1" s="1" t="s">
        <v>17724</v>
      </c>
      <c r="WDH1" s="1" t="s">
        <v>17725</v>
      </c>
      <c r="WDI1" s="1" t="s">
        <v>17726</v>
      </c>
      <c r="WDJ1" s="1" t="s">
        <v>17727</v>
      </c>
      <c r="WDK1" s="1" t="s">
        <v>17728</v>
      </c>
      <c r="WDL1" s="1" t="s">
        <v>17729</v>
      </c>
      <c r="WDM1" s="1" t="s">
        <v>17730</v>
      </c>
      <c r="WDN1" s="1" t="s">
        <v>17731</v>
      </c>
      <c r="WDO1" s="1" t="s">
        <v>17732</v>
      </c>
      <c r="WDP1" s="1" t="s">
        <v>17733</v>
      </c>
      <c r="WDQ1" s="1" t="s">
        <v>17734</v>
      </c>
      <c r="WDR1" s="1" t="s">
        <v>17735</v>
      </c>
      <c r="WDS1" s="1" t="s">
        <v>17736</v>
      </c>
      <c r="WDT1" s="1" t="s">
        <v>17737</v>
      </c>
      <c r="WDU1" s="1" t="s">
        <v>17738</v>
      </c>
      <c r="WDV1" s="1" t="s">
        <v>17739</v>
      </c>
      <c r="WDW1" s="1" t="s">
        <v>17740</v>
      </c>
      <c r="WDX1" s="1" t="s">
        <v>17741</v>
      </c>
      <c r="WDY1" s="1" t="s">
        <v>17742</v>
      </c>
      <c r="WDZ1" s="1" t="s">
        <v>17743</v>
      </c>
      <c r="WEA1" s="1" t="s">
        <v>17744</v>
      </c>
      <c r="WEB1" s="1" t="s">
        <v>17745</v>
      </c>
      <c r="WEC1" s="1" t="s">
        <v>17746</v>
      </c>
      <c r="WED1" s="1" t="s">
        <v>17747</v>
      </c>
      <c r="WEE1" s="1" t="s">
        <v>17748</v>
      </c>
      <c r="WEF1" s="1" t="s">
        <v>17749</v>
      </c>
      <c r="WEG1" s="1" t="s">
        <v>17750</v>
      </c>
      <c r="WEH1" s="1" t="s">
        <v>17751</v>
      </c>
      <c r="WEI1" s="1" t="s">
        <v>17752</v>
      </c>
      <c r="WEJ1" s="1" t="s">
        <v>17753</v>
      </c>
      <c r="WEK1" s="1" t="s">
        <v>17754</v>
      </c>
      <c r="WEL1" s="1" t="s">
        <v>17755</v>
      </c>
      <c r="WEM1" s="1" t="s">
        <v>17756</v>
      </c>
      <c r="WEN1" s="1" t="s">
        <v>17757</v>
      </c>
      <c r="WEO1" s="1" t="s">
        <v>17758</v>
      </c>
      <c r="WEP1" s="1" t="s">
        <v>17759</v>
      </c>
      <c r="WEQ1" s="1" t="s">
        <v>17760</v>
      </c>
      <c r="WER1" s="1" t="s">
        <v>17761</v>
      </c>
      <c r="WES1" s="1" t="s">
        <v>17762</v>
      </c>
      <c r="WET1" s="1" t="s">
        <v>17763</v>
      </c>
      <c r="WEU1" s="1" t="s">
        <v>17764</v>
      </c>
      <c r="WEV1" s="1" t="s">
        <v>17765</v>
      </c>
      <c r="WEW1" s="1" t="s">
        <v>17766</v>
      </c>
      <c r="WEX1" s="1" t="s">
        <v>17767</v>
      </c>
      <c r="WEY1" s="1" t="s">
        <v>17768</v>
      </c>
      <c r="WEZ1" s="1" t="s">
        <v>17769</v>
      </c>
      <c r="WFA1" s="1" t="s">
        <v>17770</v>
      </c>
      <c r="WFB1" s="1" t="s">
        <v>17771</v>
      </c>
      <c r="WFC1" s="1" t="s">
        <v>17772</v>
      </c>
      <c r="WFD1" s="1" t="s">
        <v>17773</v>
      </c>
      <c r="WFE1" s="1" t="s">
        <v>17774</v>
      </c>
      <c r="WFF1" s="1" t="s">
        <v>17775</v>
      </c>
      <c r="WFG1" s="1" t="s">
        <v>17776</v>
      </c>
      <c r="WFH1" s="1" t="s">
        <v>17777</v>
      </c>
      <c r="WFI1" s="1" t="s">
        <v>17778</v>
      </c>
      <c r="WFJ1" s="1" t="s">
        <v>17779</v>
      </c>
      <c r="WFK1" s="1" t="s">
        <v>17780</v>
      </c>
      <c r="WFL1" s="1" t="s">
        <v>17781</v>
      </c>
      <c r="WFM1" s="1" t="s">
        <v>17782</v>
      </c>
      <c r="WFN1" s="1" t="s">
        <v>17783</v>
      </c>
      <c r="WFO1" s="1" t="s">
        <v>17784</v>
      </c>
      <c r="WFP1" s="1" t="s">
        <v>17785</v>
      </c>
      <c r="WFQ1" s="1" t="s">
        <v>17786</v>
      </c>
      <c r="WFR1" s="1" t="s">
        <v>17787</v>
      </c>
      <c r="WFS1" s="1" t="s">
        <v>17788</v>
      </c>
      <c r="WFT1" s="1" t="s">
        <v>17789</v>
      </c>
      <c r="WFU1" s="1" t="s">
        <v>17790</v>
      </c>
      <c r="WFV1" s="1" t="s">
        <v>17791</v>
      </c>
      <c r="WFW1" s="1" t="s">
        <v>17792</v>
      </c>
      <c r="WFX1" s="1" t="s">
        <v>17793</v>
      </c>
      <c r="WFY1" s="1" t="s">
        <v>17794</v>
      </c>
      <c r="WFZ1" s="1" t="s">
        <v>17795</v>
      </c>
      <c r="WGA1" s="1" t="s">
        <v>17796</v>
      </c>
      <c r="WGB1" s="1" t="s">
        <v>17797</v>
      </c>
      <c r="WGC1" s="1" t="s">
        <v>17798</v>
      </c>
      <c r="WGD1" s="1" t="s">
        <v>17799</v>
      </c>
      <c r="WGE1" s="1" t="s">
        <v>17800</v>
      </c>
      <c r="WGF1" s="1" t="s">
        <v>17801</v>
      </c>
      <c r="WGG1" s="1" t="s">
        <v>17802</v>
      </c>
      <c r="WGH1" s="1" t="s">
        <v>17803</v>
      </c>
      <c r="WGI1" s="1" t="s">
        <v>17804</v>
      </c>
      <c r="WGJ1" s="1" t="s">
        <v>17805</v>
      </c>
      <c r="WGK1" s="1" t="s">
        <v>17806</v>
      </c>
      <c r="WGL1" s="1" t="s">
        <v>17807</v>
      </c>
      <c r="WGM1" s="1" t="s">
        <v>17808</v>
      </c>
      <c r="WGN1" s="1" t="s">
        <v>17809</v>
      </c>
      <c r="WGO1" s="1" t="s">
        <v>17810</v>
      </c>
      <c r="WGP1" s="1" t="s">
        <v>17811</v>
      </c>
      <c r="WGQ1" s="1" t="s">
        <v>17812</v>
      </c>
      <c r="WGR1" s="1" t="s">
        <v>17813</v>
      </c>
      <c r="WGS1" s="1" t="s">
        <v>17814</v>
      </c>
      <c r="WGT1" s="1" t="s">
        <v>17815</v>
      </c>
      <c r="WGU1" s="1" t="s">
        <v>17816</v>
      </c>
      <c r="WGV1" s="1" t="s">
        <v>17817</v>
      </c>
      <c r="WGW1" s="1" t="s">
        <v>17818</v>
      </c>
      <c r="WGX1" s="1" t="s">
        <v>17819</v>
      </c>
      <c r="WGY1" s="1" t="s">
        <v>17820</v>
      </c>
      <c r="WGZ1" s="1" t="s">
        <v>17821</v>
      </c>
      <c r="WHA1" s="1" t="s">
        <v>17822</v>
      </c>
      <c r="WHB1" s="1" t="s">
        <v>17823</v>
      </c>
      <c r="WHC1" s="1" t="s">
        <v>17824</v>
      </c>
      <c r="WHD1" s="1" t="s">
        <v>17825</v>
      </c>
      <c r="WHE1" s="1" t="s">
        <v>17826</v>
      </c>
      <c r="WHF1" s="1" t="s">
        <v>17827</v>
      </c>
      <c r="WHG1" s="1" t="s">
        <v>17828</v>
      </c>
      <c r="WHH1" s="1" t="s">
        <v>17829</v>
      </c>
      <c r="WHI1" s="1" t="s">
        <v>17830</v>
      </c>
      <c r="WHJ1" s="1" t="s">
        <v>17831</v>
      </c>
      <c r="WHK1" s="1" t="s">
        <v>17832</v>
      </c>
      <c r="WHL1" s="1" t="s">
        <v>17833</v>
      </c>
      <c r="WHM1" s="1" t="s">
        <v>17834</v>
      </c>
      <c r="WHN1" s="1" t="s">
        <v>17835</v>
      </c>
      <c r="WHO1" s="1" t="s">
        <v>17836</v>
      </c>
      <c r="WHP1" s="1" t="s">
        <v>17837</v>
      </c>
      <c r="WHQ1" s="1" t="s">
        <v>17838</v>
      </c>
      <c r="WHR1" s="1" t="s">
        <v>17839</v>
      </c>
      <c r="WHS1" s="1" t="s">
        <v>17840</v>
      </c>
      <c r="WHT1" s="1" t="s">
        <v>17841</v>
      </c>
      <c r="WHU1" s="1" t="s">
        <v>17842</v>
      </c>
      <c r="WHV1" s="1" t="s">
        <v>17843</v>
      </c>
      <c r="WHW1" s="1" t="s">
        <v>17844</v>
      </c>
      <c r="WHX1" s="1" t="s">
        <v>17845</v>
      </c>
      <c r="WHY1" s="1" t="s">
        <v>17846</v>
      </c>
      <c r="WHZ1" s="1" t="s">
        <v>17847</v>
      </c>
      <c r="WIA1" s="1" t="s">
        <v>17848</v>
      </c>
      <c r="WIB1" s="1" t="s">
        <v>17849</v>
      </c>
      <c r="WIC1" s="1" t="s">
        <v>17850</v>
      </c>
      <c r="WID1" s="1" t="s">
        <v>17851</v>
      </c>
      <c r="WIE1" s="1" t="s">
        <v>17852</v>
      </c>
      <c r="WIF1" s="1" t="s">
        <v>17853</v>
      </c>
      <c r="WIG1" s="1" t="s">
        <v>17854</v>
      </c>
      <c r="WIH1" s="1" t="s">
        <v>17855</v>
      </c>
      <c r="WII1" s="1" t="s">
        <v>17856</v>
      </c>
      <c r="WIJ1" s="1" t="s">
        <v>17857</v>
      </c>
      <c r="WIK1" s="1" t="s">
        <v>17858</v>
      </c>
      <c r="WIL1" s="1" t="s">
        <v>17859</v>
      </c>
      <c r="WIM1" s="1" t="s">
        <v>17860</v>
      </c>
      <c r="WIN1" s="1" t="s">
        <v>17861</v>
      </c>
      <c r="WIO1" s="1" t="s">
        <v>17862</v>
      </c>
      <c r="WIP1" s="1" t="s">
        <v>17863</v>
      </c>
      <c r="WIQ1" s="1" t="s">
        <v>17864</v>
      </c>
      <c r="WIR1" s="1" t="s">
        <v>17865</v>
      </c>
      <c r="WIS1" s="1" t="s">
        <v>17866</v>
      </c>
      <c r="WIT1" s="1" t="s">
        <v>17867</v>
      </c>
      <c r="WIU1" s="1" t="s">
        <v>17868</v>
      </c>
      <c r="WIV1" s="1" t="s">
        <v>17869</v>
      </c>
      <c r="WIW1" s="1" t="s">
        <v>17870</v>
      </c>
      <c r="WIX1" s="1" t="s">
        <v>17871</v>
      </c>
      <c r="WIY1" s="1" t="s">
        <v>17872</v>
      </c>
      <c r="WIZ1" s="1" t="s">
        <v>17873</v>
      </c>
      <c r="WJA1" s="1" t="s">
        <v>17874</v>
      </c>
      <c r="WJB1" s="1" t="s">
        <v>17875</v>
      </c>
      <c r="WJC1" s="1" t="s">
        <v>17876</v>
      </c>
      <c r="WJD1" s="1" t="s">
        <v>17877</v>
      </c>
      <c r="WJE1" s="1" t="s">
        <v>17878</v>
      </c>
      <c r="WJF1" s="1" t="s">
        <v>17879</v>
      </c>
      <c r="WJG1" s="1" t="s">
        <v>17880</v>
      </c>
      <c r="WJH1" s="1" t="s">
        <v>17881</v>
      </c>
      <c r="WJI1" s="1" t="s">
        <v>17882</v>
      </c>
      <c r="WJJ1" s="1" t="s">
        <v>17883</v>
      </c>
      <c r="WJK1" s="1" t="s">
        <v>17884</v>
      </c>
      <c r="WJL1" s="1" t="s">
        <v>17885</v>
      </c>
      <c r="WJM1" s="1" t="s">
        <v>17886</v>
      </c>
      <c r="WJN1" s="1" t="s">
        <v>17887</v>
      </c>
      <c r="WJO1" s="1" t="s">
        <v>17888</v>
      </c>
      <c r="WJP1" s="1" t="s">
        <v>17889</v>
      </c>
      <c r="WJQ1" s="1" t="s">
        <v>17890</v>
      </c>
      <c r="WJR1" s="1" t="s">
        <v>17891</v>
      </c>
      <c r="WJS1" s="1" t="s">
        <v>17892</v>
      </c>
      <c r="WJT1" s="1" t="s">
        <v>17893</v>
      </c>
      <c r="WJU1" s="1" t="s">
        <v>17894</v>
      </c>
      <c r="WJV1" s="1" t="s">
        <v>17895</v>
      </c>
      <c r="WJW1" s="1" t="s">
        <v>17896</v>
      </c>
      <c r="WJX1" s="1" t="s">
        <v>17897</v>
      </c>
      <c r="WJY1" s="1" t="s">
        <v>17898</v>
      </c>
      <c r="WJZ1" s="1" t="s">
        <v>17899</v>
      </c>
      <c r="WKA1" s="1" t="s">
        <v>17900</v>
      </c>
      <c r="WKB1" s="1" t="s">
        <v>17901</v>
      </c>
      <c r="WKC1" s="1" t="s">
        <v>17902</v>
      </c>
      <c r="WKD1" s="1" t="s">
        <v>17903</v>
      </c>
      <c r="WKE1" s="1" t="s">
        <v>17904</v>
      </c>
      <c r="WKF1" s="1" t="s">
        <v>17905</v>
      </c>
      <c r="WKG1" s="1" t="s">
        <v>17906</v>
      </c>
      <c r="WKH1" s="1" t="s">
        <v>17907</v>
      </c>
      <c r="WKI1" s="1" t="s">
        <v>17908</v>
      </c>
      <c r="WKJ1" s="1" t="s">
        <v>17909</v>
      </c>
      <c r="WKK1" s="1" t="s">
        <v>17910</v>
      </c>
      <c r="WKL1" s="1" t="s">
        <v>17911</v>
      </c>
      <c r="WKM1" s="1" t="s">
        <v>17912</v>
      </c>
      <c r="WKN1" s="1" t="s">
        <v>17913</v>
      </c>
      <c r="WKO1" s="1" t="s">
        <v>17914</v>
      </c>
      <c r="WKP1" s="1" t="s">
        <v>17915</v>
      </c>
      <c r="WKQ1" s="1" t="s">
        <v>17916</v>
      </c>
      <c r="WKR1" s="1" t="s">
        <v>17917</v>
      </c>
      <c r="WKS1" s="1" t="s">
        <v>17918</v>
      </c>
      <c r="WKT1" s="1" t="s">
        <v>17919</v>
      </c>
      <c r="WKU1" s="1" t="s">
        <v>17920</v>
      </c>
      <c r="WKV1" s="1" t="s">
        <v>17921</v>
      </c>
      <c r="WKW1" s="1" t="s">
        <v>17922</v>
      </c>
      <c r="WKX1" s="1" t="s">
        <v>17923</v>
      </c>
      <c r="WKY1" s="1" t="s">
        <v>17924</v>
      </c>
      <c r="WKZ1" s="1" t="s">
        <v>17925</v>
      </c>
      <c r="WLA1" s="1" t="s">
        <v>17926</v>
      </c>
      <c r="WLB1" s="1" t="s">
        <v>17927</v>
      </c>
      <c r="WLC1" s="1" t="s">
        <v>17928</v>
      </c>
      <c r="WLD1" s="1" t="s">
        <v>17929</v>
      </c>
      <c r="WLE1" s="1" t="s">
        <v>17930</v>
      </c>
      <c r="WLF1" s="1" t="s">
        <v>17931</v>
      </c>
      <c r="WLG1" s="1" t="s">
        <v>17932</v>
      </c>
      <c r="WLH1" s="1" t="s">
        <v>17933</v>
      </c>
      <c r="WLI1" s="1" t="s">
        <v>17934</v>
      </c>
      <c r="WLJ1" s="1" t="s">
        <v>17935</v>
      </c>
      <c r="WLK1" s="1" t="s">
        <v>17936</v>
      </c>
      <c r="WLL1" s="1" t="s">
        <v>17937</v>
      </c>
      <c r="WLM1" s="1" t="s">
        <v>17938</v>
      </c>
      <c r="WLN1" s="1" t="s">
        <v>17939</v>
      </c>
      <c r="WLO1" s="1" t="s">
        <v>17940</v>
      </c>
      <c r="WLP1" s="1" t="s">
        <v>17941</v>
      </c>
      <c r="WLQ1" s="1" t="s">
        <v>17942</v>
      </c>
      <c r="WLR1" s="1" t="s">
        <v>17943</v>
      </c>
      <c r="WLS1" s="1" t="s">
        <v>17944</v>
      </c>
      <c r="WLT1" s="1" t="s">
        <v>17945</v>
      </c>
      <c r="WLU1" s="1" t="s">
        <v>17946</v>
      </c>
      <c r="WLV1" s="1" t="s">
        <v>17947</v>
      </c>
      <c r="WLW1" s="1" t="s">
        <v>17948</v>
      </c>
      <c r="WLX1" s="1" t="s">
        <v>17949</v>
      </c>
      <c r="WLY1" s="1" t="s">
        <v>17950</v>
      </c>
      <c r="WLZ1" s="1" t="s">
        <v>17951</v>
      </c>
      <c r="WMA1" s="1" t="s">
        <v>17952</v>
      </c>
      <c r="WMB1" s="1" t="s">
        <v>17953</v>
      </c>
      <c r="WMC1" s="1" t="s">
        <v>17954</v>
      </c>
      <c r="WMD1" s="1" t="s">
        <v>17955</v>
      </c>
      <c r="WME1" s="1" t="s">
        <v>17956</v>
      </c>
      <c r="WMF1" s="1" t="s">
        <v>17957</v>
      </c>
      <c r="WMG1" s="1" t="s">
        <v>17958</v>
      </c>
      <c r="WMH1" s="1" t="s">
        <v>17959</v>
      </c>
      <c r="WMI1" s="1" t="s">
        <v>17960</v>
      </c>
      <c r="WMJ1" s="1" t="s">
        <v>17961</v>
      </c>
      <c r="WMK1" s="1" t="s">
        <v>17962</v>
      </c>
      <c r="WML1" s="1" t="s">
        <v>17963</v>
      </c>
      <c r="WMM1" s="1" t="s">
        <v>17964</v>
      </c>
      <c r="WMN1" s="1" t="s">
        <v>17965</v>
      </c>
      <c r="WMO1" s="1" t="s">
        <v>17966</v>
      </c>
      <c r="WMP1" s="1" t="s">
        <v>17967</v>
      </c>
      <c r="WMQ1" s="1" t="s">
        <v>17968</v>
      </c>
      <c r="WMR1" s="1" t="s">
        <v>17969</v>
      </c>
      <c r="WMS1" s="1" t="s">
        <v>17970</v>
      </c>
      <c r="WMT1" s="1" t="s">
        <v>17971</v>
      </c>
      <c r="WMU1" s="1" t="s">
        <v>17972</v>
      </c>
      <c r="WMV1" s="1" t="s">
        <v>17973</v>
      </c>
      <c r="WMW1" s="1" t="s">
        <v>17974</v>
      </c>
      <c r="WMX1" s="1" t="s">
        <v>17975</v>
      </c>
      <c r="WMY1" s="1" t="s">
        <v>17976</v>
      </c>
      <c r="WMZ1" s="1" t="s">
        <v>17977</v>
      </c>
      <c r="WNA1" s="1" t="s">
        <v>17978</v>
      </c>
      <c r="WNB1" s="1" t="s">
        <v>17979</v>
      </c>
      <c r="WNC1" s="1" t="s">
        <v>17980</v>
      </c>
      <c r="WND1" s="1" t="s">
        <v>17981</v>
      </c>
      <c r="WNE1" s="1" t="s">
        <v>17982</v>
      </c>
      <c r="WNF1" s="1" t="s">
        <v>17983</v>
      </c>
      <c r="WNG1" s="1" t="s">
        <v>17984</v>
      </c>
      <c r="WNH1" s="1" t="s">
        <v>17985</v>
      </c>
      <c r="WNI1" s="1" t="s">
        <v>17986</v>
      </c>
      <c r="WNJ1" s="1" t="s">
        <v>17987</v>
      </c>
      <c r="WNK1" s="1" t="s">
        <v>17988</v>
      </c>
      <c r="WNL1" s="1" t="s">
        <v>17989</v>
      </c>
      <c r="WNM1" s="1" t="s">
        <v>17990</v>
      </c>
      <c r="WNN1" s="1" t="s">
        <v>17991</v>
      </c>
      <c r="WNO1" s="1" t="s">
        <v>17992</v>
      </c>
      <c r="WNP1" s="1" t="s">
        <v>17993</v>
      </c>
      <c r="WNQ1" s="1" t="s">
        <v>17994</v>
      </c>
      <c r="WNR1" s="1" t="s">
        <v>17995</v>
      </c>
      <c r="WNS1" s="1" t="s">
        <v>17996</v>
      </c>
      <c r="WNT1" s="1" t="s">
        <v>17997</v>
      </c>
      <c r="WNU1" s="1" t="s">
        <v>17998</v>
      </c>
      <c r="WNV1" s="1" t="s">
        <v>17999</v>
      </c>
      <c r="WNW1" s="1" t="s">
        <v>18000</v>
      </c>
      <c r="WNX1" s="1" t="s">
        <v>18001</v>
      </c>
      <c r="WNY1" s="1" t="s">
        <v>18002</v>
      </c>
      <c r="WNZ1" s="1" t="s">
        <v>18003</v>
      </c>
      <c r="WOA1" s="1" t="s">
        <v>18004</v>
      </c>
      <c r="WOB1" s="1" t="s">
        <v>18005</v>
      </c>
      <c r="WOC1" s="1" t="s">
        <v>18006</v>
      </c>
      <c r="WOD1" s="1" t="s">
        <v>18007</v>
      </c>
      <c r="WOE1" s="1" t="s">
        <v>18008</v>
      </c>
      <c r="WOF1" s="1" t="s">
        <v>18009</v>
      </c>
      <c r="WOG1" s="1" t="s">
        <v>18010</v>
      </c>
      <c r="WOH1" s="1" t="s">
        <v>18011</v>
      </c>
      <c r="WOI1" s="1" t="s">
        <v>18012</v>
      </c>
      <c r="WOJ1" s="1" t="s">
        <v>18013</v>
      </c>
      <c r="WOK1" s="1" t="s">
        <v>18014</v>
      </c>
      <c r="WOL1" s="1" t="s">
        <v>18015</v>
      </c>
      <c r="WOM1" s="1" t="s">
        <v>18016</v>
      </c>
      <c r="WON1" s="1" t="s">
        <v>18017</v>
      </c>
      <c r="WOO1" s="1" t="s">
        <v>18018</v>
      </c>
      <c r="WOP1" s="1" t="s">
        <v>18019</v>
      </c>
      <c r="WOQ1" s="1" t="s">
        <v>18020</v>
      </c>
      <c r="WOR1" s="1" t="s">
        <v>18021</v>
      </c>
      <c r="WOS1" s="1" t="s">
        <v>18022</v>
      </c>
      <c r="WOT1" s="1" t="s">
        <v>18023</v>
      </c>
      <c r="WOU1" s="1" t="s">
        <v>18024</v>
      </c>
      <c r="WOV1" s="1" t="s">
        <v>18025</v>
      </c>
      <c r="WOW1" s="1" t="s">
        <v>18026</v>
      </c>
      <c r="WOX1" s="1" t="s">
        <v>18027</v>
      </c>
      <c r="WOY1" s="1" t="s">
        <v>18028</v>
      </c>
      <c r="WOZ1" s="1" t="s">
        <v>18029</v>
      </c>
      <c r="WPA1" s="1" t="s">
        <v>18030</v>
      </c>
      <c r="WPB1" s="1" t="s">
        <v>18031</v>
      </c>
      <c r="WPC1" s="1" t="s">
        <v>18032</v>
      </c>
      <c r="WPD1" s="1" t="s">
        <v>18033</v>
      </c>
      <c r="WPE1" s="1" t="s">
        <v>18034</v>
      </c>
      <c r="WPF1" s="1" t="s">
        <v>18035</v>
      </c>
      <c r="WPG1" s="1" t="s">
        <v>18036</v>
      </c>
      <c r="WPH1" s="1" t="s">
        <v>18037</v>
      </c>
      <c r="WPI1" s="1" t="s">
        <v>18038</v>
      </c>
      <c r="WPJ1" s="1" t="s">
        <v>18039</v>
      </c>
      <c r="WPK1" s="1" t="s">
        <v>18040</v>
      </c>
      <c r="WPL1" s="1" t="s">
        <v>18041</v>
      </c>
      <c r="WPM1" s="1" t="s">
        <v>18042</v>
      </c>
      <c r="WPN1" s="1" t="s">
        <v>18043</v>
      </c>
      <c r="WPO1" s="1" t="s">
        <v>18044</v>
      </c>
      <c r="WPP1" s="1" t="s">
        <v>18045</v>
      </c>
      <c r="WPQ1" s="1" t="s">
        <v>18046</v>
      </c>
      <c r="WPR1" s="1" t="s">
        <v>18047</v>
      </c>
      <c r="WPS1" s="1" t="s">
        <v>18048</v>
      </c>
      <c r="WPT1" s="1" t="s">
        <v>18049</v>
      </c>
      <c r="WPU1" s="1" t="s">
        <v>18050</v>
      </c>
      <c r="WPV1" s="1" t="s">
        <v>18051</v>
      </c>
      <c r="WPW1" s="1" t="s">
        <v>18052</v>
      </c>
      <c r="WPX1" s="1" t="s">
        <v>18053</v>
      </c>
      <c r="WPY1" s="1" t="s">
        <v>18054</v>
      </c>
      <c r="WPZ1" s="1" t="s">
        <v>18055</v>
      </c>
      <c r="WQA1" s="1" t="s">
        <v>18056</v>
      </c>
      <c r="WQB1" s="1" t="s">
        <v>18057</v>
      </c>
      <c r="WQC1" s="1" t="s">
        <v>18058</v>
      </c>
      <c r="WQD1" s="1" t="s">
        <v>18059</v>
      </c>
      <c r="WQE1" s="1" t="s">
        <v>18060</v>
      </c>
      <c r="WQF1" s="1" t="s">
        <v>18061</v>
      </c>
      <c r="WQG1" s="1" t="s">
        <v>18062</v>
      </c>
      <c r="WQH1" s="1" t="s">
        <v>18063</v>
      </c>
      <c r="WQI1" s="1" t="s">
        <v>18064</v>
      </c>
      <c r="WQJ1" s="1" t="s">
        <v>18065</v>
      </c>
      <c r="WQK1" s="1" t="s">
        <v>18066</v>
      </c>
      <c r="WQL1" s="1" t="s">
        <v>18067</v>
      </c>
      <c r="WQM1" s="1" t="s">
        <v>18068</v>
      </c>
      <c r="WQN1" s="1" t="s">
        <v>18069</v>
      </c>
      <c r="WQO1" s="1" t="s">
        <v>18070</v>
      </c>
      <c r="WQP1" s="1" t="s">
        <v>18071</v>
      </c>
      <c r="WQQ1" s="1" t="s">
        <v>18072</v>
      </c>
      <c r="WQR1" s="1" t="s">
        <v>18073</v>
      </c>
      <c r="WQS1" s="1" t="s">
        <v>18074</v>
      </c>
      <c r="WQT1" s="1" t="s">
        <v>18075</v>
      </c>
      <c r="WQU1" s="1" t="s">
        <v>18076</v>
      </c>
      <c r="WQV1" s="1" t="s">
        <v>18077</v>
      </c>
      <c r="WQW1" s="1" t="s">
        <v>18078</v>
      </c>
      <c r="WQX1" s="1" t="s">
        <v>18079</v>
      </c>
      <c r="WQY1" s="1" t="s">
        <v>18080</v>
      </c>
      <c r="WQZ1" s="1" t="s">
        <v>18081</v>
      </c>
      <c r="WRA1" s="1" t="s">
        <v>18082</v>
      </c>
      <c r="WRB1" s="1" t="s">
        <v>18083</v>
      </c>
      <c r="WRC1" s="1" t="s">
        <v>18084</v>
      </c>
      <c r="WRD1" s="1" t="s">
        <v>18085</v>
      </c>
      <c r="WRE1" s="1" t="s">
        <v>18086</v>
      </c>
      <c r="WRF1" s="1" t="s">
        <v>18087</v>
      </c>
      <c r="WRG1" s="1" t="s">
        <v>18088</v>
      </c>
      <c r="WRH1" s="1" t="s">
        <v>18089</v>
      </c>
      <c r="WRI1" s="1" t="s">
        <v>18090</v>
      </c>
      <c r="WRJ1" s="1" t="s">
        <v>18091</v>
      </c>
      <c r="WRK1" s="1" t="s">
        <v>18092</v>
      </c>
      <c r="WRL1" s="1" t="s">
        <v>18093</v>
      </c>
      <c r="WRM1" s="1" t="s">
        <v>18094</v>
      </c>
      <c r="WRN1" s="1" t="s">
        <v>18095</v>
      </c>
      <c r="WRO1" s="1" t="s">
        <v>18096</v>
      </c>
      <c r="WRP1" s="1" t="s">
        <v>18097</v>
      </c>
      <c r="WRQ1" s="1" t="s">
        <v>18098</v>
      </c>
      <c r="WRR1" s="1" t="s">
        <v>18099</v>
      </c>
      <c r="WRS1" s="1" t="s">
        <v>18100</v>
      </c>
      <c r="WRT1" s="1" t="s">
        <v>18101</v>
      </c>
      <c r="WRU1" s="1" t="s">
        <v>18102</v>
      </c>
      <c r="WRV1" s="1" t="s">
        <v>18103</v>
      </c>
      <c r="WRW1" s="1" t="s">
        <v>18104</v>
      </c>
      <c r="WRX1" s="1" t="s">
        <v>18105</v>
      </c>
      <c r="WRY1" s="1" t="s">
        <v>18106</v>
      </c>
      <c r="WRZ1" s="1" t="s">
        <v>18107</v>
      </c>
      <c r="WSA1" s="1" t="s">
        <v>18108</v>
      </c>
      <c r="WSB1" s="1" t="s">
        <v>18109</v>
      </c>
      <c r="WSC1" s="1" t="s">
        <v>18110</v>
      </c>
      <c r="WSD1" s="1" t="s">
        <v>18111</v>
      </c>
      <c r="WSE1" s="1" t="s">
        <v>18112</v>
      </c>
      <c r="WSF1" s="1" t="s">
        <v>18113</v>
      </c>
      <c r="WSG1" s="1" t="s">
        <v>18114</v>
      </c>
      <c r="WSH1" s="1" t="s">
        <v>18115</v>
      </c>
      <c r="WSI1" s="1" t="s">
        <v>18116</v>
      </c>
      <c r="WSJ1" s="1" t="s">
        <v>18117</v>
      </c>
      <c r="WSK1" s="1" t="s">
        <v>18118</v>
      </c>
      <c r="WSL1" s="1" t="s">
        <v>18119</v>
      </c>
      <c r="WSM1" s="1" t="s">
        <v>18120</v>
      </c>
      <c r="WSN1" s="1" t="s">
        <v>18121</v>
      </c>
      <c r="WSO1" s="1" t="s">
        <v>18122</v>
      </c>
      <c r="WSP1" s="1" t="s">
        <v>18123</v>
      </c>
      <c r="WSQ1" s="1" t="s">
        <v>18124</v>
      </c>
      <c r="WSR1" s="1" t="s">
        <v>18125</v>
      </c>
      <c r="WSS1" s="1" t="s">
        <v>18126</v>
      </c>
      <c r="WST1" s="1" t="s">
        <v>18127</v>
      </c>
      <c r="WSU1" s="1" t="s">
        <v>18128</v>
      </c>
      <c r="WSV1" s="1" t="s">
        <v>18129</v>
      </c>
      <c r="WSW1" s="1" t="s">
        <v>18130</v>
      </c>
      <c r="WSX1" s="1" t="s">
        <v>18131</v>
      </c>
      <c r="WSY1" s="1" t="s">
        <v>18132</v>
      </c>
      <c r="WSZ1" s="1" t="s">
        <v>18133</v>
      </c>
      <c r="WTA1" s="1" t="s">
        <v>18134</v>
      </c>
      <c r="WTB1" s="1" t="s">
        <v>18135</v>
      </c>
      <c r="WTC1" s="1" t="s">
        <v>18136</v>
      </c>
      <c r="WTD1" s="1" t="s">
        <v>18137</v>
      </c>
      <c r="WTE1" s="1" t="s">
        <v>18138</v>
      </c>
      <c r="WTF1" s="1" t="s">
        <v>18139</v>
      </c>
      <c r="WTG1" s="1" t="s">
        <v>18140</v>
      </c>
      <c r="WTH1" s="1" t="s">
        <v>18141</v>
      </c>
      <c r="WTI1" s="1" t="s">
        <v>18142</v>
      </c>
      <c r="WTJ1" s="1" t="s">
        <v>18143</v>
      </c>
      <c r="WTK1" s="1" t="s">
        <v>18144</v>
      </c>
      <c r="WTL1" s="1" t="s">
        <v>18145</v>
      </c>
      <c r="WTM1" s="1" t="s">
        <v>18146</v>
      </c>
      <c r="WTN1" s="1" t="s">
        <v>18147</v>
      </c>
      <c r="WTO1" s="1" t="s">
        <v>18148</v>
      </c>
      <c r="WTP1" s="1" t="s">
        <v>18149</v>
      </c>
      <c r="WTQ1" s="1" t="s">
        <v>18150</v>
      </c>
      <c r="WTR1" s="1" t="s">
        <v>18151</v>
      </c>
      <c r="WTS1" s="1" t="s">
        <v>18152</v>
      </c>
      <c r="WTT1" s="1" t="s">
        <v>18153</v>
      </c>
      <c r="WTU1" s="1" t="s">
        <v>18154</v>
      </c>
      <c r="WTV1" s="1" t="s">
        <v>18155</v>
      </c>
      <c r="WTW1" s="1" t="s">
        <v>18156</v>
      </c>
      <c r="WTX1" s="1" t="s">
        <v>18157</v>
      </c>
      <c r="WTY1" s="1" t="s">
        <v>18158</v>
      </c>
      <c r="WTZ1" s="1" t="s">
        <v>18159</v>
      </c>
      <c r="WUA1" s="1" t="s">
        <v>18160</v>
      </c>
      <c r="WUB1" s="1" t="s">
        <v>18161</v>
      </c>
      <c r="WUC1" s="1" t="s">
        <v>18162</v>
      </c>
      <c r="WUD1" s="1" t="s">
        <v>18163</v>
      </c>
      <c r="WUE1" s="1" t="s">
        <v>18164</v>
      </c>
      <c r="WUF1" s="1" t="s">
        <v>18165</v>
      </c>
      <c r="WUG1" s="1" t="s">
        <v>18166</v>
      </c>
      <c r="WUH1" s="1" t="s">
        <v>18167</v>
      </c>
      <c r="WUI1" s="1" t="s">
        <v>18168</v>
      </c>
      <c r="WUJ1" s="1" t="s">
        <v>18169</v>
      </c>
      <c r="WUK1" s="1" t="s">
        <v>18170</v>
      </c>
      <c r="WUL1" s="1" t="s">
        <v>18171</v>
      </c>
      <c r="WUM1" s="1" t="s">
        <v>18172</v>
      </c>
      <c r="WUN1" s="1" t="s">
        <v>18173</v>
      </c>
      <c r="WUO1" s="1" t="s">
        <v>18174</v>
      </c>
      <c r="WUP1" s="1" t="s">
        <v>18175</v>
      </c>
      <c r="WUQ1" s="1" t="s">
        <v>18176</v>
      </c>
      <c r="WUR1" s="1" t="s">
        <v>18177</v>
      </c>
      <c r="WUS1" s="1" t="s">
        <v>18178</v>
      </c>
      <c r="WUT1" s="1" t="s">
        <v>18179</v>
      </c>
      <c r="WUU1" s="1" t="s">
        <v>18180</v>
      </c>
      <c r="WUV1" s="1" t="s">
        <v>18181</v>
      </c>
      <c r="WUW1" s="1" t="s">
        <v>18182</v>
      </c>
      <c r="WUX1" s="1" t="s">
        <v>18183</v>
      </c>
      <c r="WUY1" s="1" t="s">
        <v>18184</v>
      </c>
      <c r="WUZ1" s="1" t="s">
        <v>18185</v>
      </c>
      <c r="WVA1" s="1" t="s">
        <v>18186</v>
      </c>
      <c r="WVB1" s="1" t="s">
        <v>18187</v>
      </c>
      <c r="WVC1" s="1" t="s">
        <v>18188</v>
      </c>
      <c r="WVD1" s="1" t="s">
        <v>18189</v>
      </c>
      <c r="WVE1" s="1" t="s">
        <v>18190</v>
      </c>
      <c r="WVF1" s="1" t="s">
        <v>18191</v>
      </c>
      <c r="WVG1" s="1" t="s">
        <v>18192</v>
      </c>
      <c r="WVH1" s="1" t="s">
        <v>18193</v>
      </c>
      <c r="WVI1" s="1" t="s">
        <v>18194</v>
      </c>
      <c r="WVJ1" s="1" t="s">
        <v>18195</v>
      </c>
      <c r="WVK1" s="1" t="s">
        <v>18196</v>
      </c>
      <c r="WVL1" s="1" t="s">
        <v>18197</v>
      </c>
      <c r="WVM1" s="1" t="s">
        <v>18198</v>
      </c>
      <c r="WVN1" s="1" t="s">
        <v>18199</v>
      </c>
      <c r="WVO1" s="1" t="s">
        <v>18200</v>
      </c>
      <c r="WVP1" s="1" t="s">
        <v>18201</v>
      </c>
      <c r="WVQ1" s="1" t="s">
        <v>18202</v>
      </c>
      <c r="WVR1" s="1" t="s">
        <v>18203</v>
      </c>
      <c r="WVS1" s="1" t="s">
        <v>18204</v>
      </c>
      <c r="WVT1" s="1" t="s">
        <v>18205</v>
      </c>
      <c r="WVU1" s="1" t="s">
        <v>18206</v>
      </c>
      <c r="WVV1" s="1" t="s">
        <v>18207</v>
      </c>
      <c r="WVW1" s="1" t="s">
        <v>18208</v>
      </c>
      <c r="WVX1" s="1" t="s">
        <v>18209</v>
      </c>
      <c r="WVY1" s="1" t="s">
        <v>18210</v>
      </c>
      <c r="WVZ1" s="1" t="s">
        <v>18211</v>
      </c>
      <c r="WWA1" s="1" t="s">
        <v>18212</v>
      </c>
      <c r="WWB1" s="1" t="s">
        <v>18213</v>
      </c>
      <c r="WWC1" s="1" t="s">
        <v>18214</v>
      </c>
      <c r="WWD1" s="1" t="s">
        <v>18215</v>
      </c>
      <c r="WWE1" s="1" t="s">
        <v>18216</v>
      </c>
      <c r="WWF1" s="1" t="s">
        <v>18217</v>
      </c>
      <c r="WWG1" s="1" t="s">
        <v>18218</v>
      </c>
      <c r="WWH1" s="1" t="s">
        <v>18219</v>
      </c>
      <c r="WWI1" s="1" t="s">
        <v>18220</v>
      </c>
      <c r="WWJ1" s="1" t="s">
        <v>18221</v>
      </c>
      <c r="WWK1" s="1" t="s">
        <v>18222</v>
      </c>
      <c r="WWL1" s="1" t="s">
        <v>18223</v>
      </c>
      <c r="WWM1" s="1" t="s">
        <v>18224</v>
      </c>
      <c r="WWN1" s="1" t="s">
        <v>18225</v>
      </c>
      <c r="WWO1" s="1" t="s">
        <v>18226</v>
      </c>
      <c r="WWP1" s="1" t="s">
        <v>18227</v>
      </c>
      <c r="WWQ1" s="1" t="s">
        <v>18228</v>
      </c>
      <c r="WWR1" s="1" t="s">
        <v>18229</v>
      </c>
      <c r="WWS1" s="1" t="s">
        <v>18230</v>
      </c>
      <c r="WWT1" s="1" t="s">
        <v>18231</v>
      </c>
      <c r="WWU1" s="1" t="s">
        <v>18232</v>
      </c>
      <c r="WWV1" s="1" t="s">
        <v>18233</v>
      </c>
      <c r="WWW1" s="1" t="s">
        <v>18234</v>
      </c>
      <c r="WWX1" s="1" t="s">
        <v>18235</v>
      </c>
      <c r="WWY1" s="1" t="s">
        <v>18236</v>
      </c>
      <c r="WWZ1" s="1" t="s">
        <v>18237</v>
      </c>
      <c r="WXA1" s="1" t="s">
        <v>18238</v>
      </c>
      <c r="WXB1" s="1" t="s">
        <v>18239</v>
      </c>
      <c r="WXC1" s="1" t="s">
        <v>18240</v>
      </c>
      <c r="WXD1" s="1" t="s">
        <v>18241</v>
      </c>
      <c r="WXE1" s="1" t="s">
        <v>18242</v>
      </c>
      <c r="WXF1" s="1" t="s">
        <v>18243</v>
      </c>
      <c r="WXG1" s="1" t="s">
        <v>18244</v>
      </c>
      <c r="WXH1" s="1" t="s">
        <v>18245</v>
      </c>
      <c r="WXI1" s="1" t="s">
        <v>18246</v>
      </c>
      <c r="WXJ1" s="1" t="s">
        <v>18247</v>
      </c>
      <c r="WXK1" s="1" t="s">
        <v>18248</v>
      </c>
      <c r="WXL1" s="1" t="s">
        <v>18249</v>
      </c>
      <c r="WXM1" s="1" t="s">
        <v>18250</v>
      </c>
      <c r="WXN1" s="1" t="s">
        <v>18251</v>
      </c>
      <c r="WXO1" s="1" t="s">
        <v>18252</v>
      </c>
      <c r="WXP1" s="1" t="s">
        <v>18253</v>
      </c>
      <c r="WXQ1" s="1" t="s">
        <v>18254</v>
      </c>
      <c r="WXR1" s="1" t="s">
        <v>18255</v>
      </c>
      <c r="WXS1" s="1" t="s">
        <v>18256</v>
      </c>
      <c r="WXT1" s="1" t="s">
        <v>18257</v>
      </c>
      <c r="WXU1" s="1" t="s">
        <v>18258</v>
      </c>
      <c r="WXV1" s="1" t="s">
        <v>18259</v>
      </c>
      <c r="WXW1" s="1" t="s">
        <v>18260</v>
      </c>
      <c r="WXX1" s="1" t="s">
        <v>18261</v>
      </c>
      <c r="WXY1" s="1" t="s">
        <v>18262</v>
      </c>
      <c r="WXZ1" s="1" t="s">
        <v>18263</v>
      </c>
      <c r="WYA1" s="1" t="s">
        <v>18264</v>
      </c>
      <c r="WYB1" s="1" t="s">
        <v>18265</v>
      </c>
      <c r="WYC1" s="1" t="s">
        <v>18266</v>
      </c>
      <c r="WYD1" s="1" t="s">
        <v>18267</v>
      </c>
      <c r="WYE1" s="1" t="s">
        <v>18268</v>
      </c>
      <c r="WYF1" s="1" t="s">
        <v>18269</v>
      </c>
      <c r="WYG1" s="1" t="s">
        <v>18270</v>
      </c>
      <c r="WYH1" s="1" t="s">
        <v>18271</v>
      </c>
      <c r="WYI1" s="1" t="s">
        <v>18272</v>
      </c>
      <c r="WYJ1" s="1" t="s">
        <v>18273</v>
      </c>
      <c r="WYK1" s="1" t="s">
        <v>18274</v>
      </c>
      <c r="WYL1" s="1" t="s">
        <v>18275</v>
      </c>
      <c r="WYM1" s="1" t="s">
        <v>18276</v>
      </c>
      <c r="WYN1" s="1" t="s">
        <v>18277</v>
      </c>
      <c r="WYO1" s="1" t="s">
        <v>18278</v>
      </c>
      <c r="WYP1" s="1" t="s">
        <v>18279</v>
      </c>
      <c r="WYQ1" s="1" t="s">
        <v>18280</v>
      </c>
      <c r="WYR1" s="1" t="s">
        <v>18281</v>
      </c>
      <c r="WYS1" s="1" t="s">
        <v>18282</v>
      </c>
      <c r="WYT1" s="1" t="s">
        <v>18283</v>
      </c>
      <c r="WYU1" s="1" t="s">
        <v>18284</v>
      </c>
      <c r="WYV1" s="1" t="s">
        <v>18285</v>
      </c>
      <c r="WYW1" s="1" t="s">
        <v>18286</v>
      </c>
      <c r="WYX1" s="1" t="s">
        <v>18287</v>
      </c>
      <c r="WYY1" s="1" t="s">
        <v>18288</v>
      </c>
      <c r="WYZ1" s="1" t="s">
        <v>18289</v>
      </c>
      <c r="WZA1" s="1" t="s">
        <v>18290</v>
      </c>
      <c r="WZB1" s="1" t="s">
        <v>18291</v>
      </c>
      <c r="WZC1" s="1" t="s">
        <v>18292</v>
      </c>
      <c r="WZD1" s="1" t="s">
        <v>18293</v>
      </c>
      <c r="WZE1" s="1" t="s">
        <v>18294</v>
      </c>
      <c r="WZF1" s="1" t="s">
        <v>18295</v>
      </c>
      <c r="WZG1" s="1" t="s">
        <v>18296</v>
      </c>
      <c r="WZH1" s="1" t="s">
        <v>18297</v>
      </c>
      <c r="WZI1" s="1" t="s">
        <v>18298</v>
      </c>
      <c r="WZJ1" s="1" t="s">
        <v>18299</v>
      </c>
      <c r="WZK1" s="1" t="s">
        <v>18300</v>
      </c>
      <c r="WZL1" s="1" t="s">
        <v>18301</v>
      </c>
      <c r="WZM1" s="1" t="s">
        <v>18302</v>
      </c>
      <c r="WZN1" s="1" t="s">
        <v>18303</v>
      </c>
      <c r="WZO1" s="1" t="s">
        <v>18304</v>
      </c>
      <c r="WZP1" s="1" t="s">
        <v>18305</v>
      </c>
      <c r="WZQ1" s="1" t="s">
        <v>18306</v>
      </c>
      <c r="WZR1" s="1" t="s">
        <v>18307</v>
      </c>
      <c r="WZS1" s="1" t="s">
        <v>18308</v>
      </c>
      <c r="WZT1" s="1" t="s">
        <v>18309</v>
      </c>
      <c r="WZU1" s="1" t="s">
        <v>18310</v>
      </c>
      <c r="WZV1" s="1" t="s">
        <v>18311</v>
      </c>
      <c r="WZW1" s="1" t="s">
        <v>18312</v>
      </c>
      <c r="WZX1" s="1" t="s">
        <v>18313</v>
      </c>
      <c r="WZY1" s="1" t="s">
        <v>18314</v>
      </c>
      <c r="WZZ1" s="1" t="s">
        <v>18315</v>
      </c>
      <c r="XAA1" s="1" t="s">
        <v>18316</v>
      </c>
      <c r="XAB1" s="1" t="s">
        <v>18317</v>
      </c>
      <c r="XAC1" s="1" t="s">
        <v>18318</v>
      </c>
      <c r="XAD1" s="1" t="s">
        <v>18319</v>
      </c>
      <c r="XAE1" s="1" t="s">
        <v>18320</v>
      </c>
      <c r="XAF1" s="1" t="s">
        <v>18321</v>
      </c>
      <c r="XAG1" s="1" t="s">
        <v>18322</v>
      </c>
      <c r="XAH1" s="1" t="s">
        <v>18323</v>
      </c>
      <c r="XAI1" s="1" t="s">
        <v>18324</v>
      </c>
      <c r="XAJ1" s="1" t="s">
        <v>18325</v>
      </c>
      <c r="XAK1" s="1" t="s">
        <v>18326</v>
      </c>
      <c r="XAL1" s="1" t="s">
        <v>18327</v>
      </c>
      <c r="XAM1" s="1" t="s">
        <v>18328</v>
      </c>
      <c r="XAN1" s="1" t="s">
        <v>18329</v>
      </c>
      <c r="XAO1" s="1" t="s">
        <v>18330</v>
      </c>
      <c r="XAP1" s="1" t="s">
        <v>18331</v>
      </c>
      <c r="XAQ1" s="1" t="s">
        <v>18332</v>
      </c>
      <c r="XAR1" s="1" t="s">
        <v>18333</v>
      </c>
      <c r="XAS1" s="1" t="s">
        <v>18334</v>
      </c>
      <c r="XAT1" s="1" t="s">
        <v>18335</v>
      </c>
      <c r="XAU1" s="1" t="s">
        <v>18336</v>
      </c>
      <c r="XAV1" s="1" t="s">
        <v>18337</v>
      </c>
      <c r="XAW1" s="1" t="s">
        <v>18338</v>
      </c>
      <c r="XAX1" s="1" t="s">
        <v>18339</v>
      </c>
      <c r="XAY1" s="1" t="s">
        <v>18340</v>
      </c>
      <c r="XAZ1" s="1" t="s">
        <v>18341</v>
      </c>
      <c r="XBA1" s="1" t="s">
        <v>18342</v>
      </c>
      <c r="XBB1" s="1" t="s">
        <v>18343</v>
      </c>
      <c r="XBC1" s="1" t="s">
        <v>18344</v>
      </c>
      <c r="XBD1" s="1" t="s">
        <v>18345</v>
      </c>
      <c r="XBE1" s="1" t="s">
        <v>18346</v>
      </c>
      <c r="XBF1" s="1" t="s">
        <v>18347</v>
      </c>
      <c r="XBG1" s="1" t="s">
        <v>18348</v>
      </c>
      <c r="XBH1" s="1" t="s">
        <v>18349</v>
      </c>
      <c r="XBI1" s="1" t="s">
        <v>18350</v>
      </c>
      <c r="XBJ1" s="1" t="s">
        <v>18351</v>
      </c>
      <c r="XBK1" s="1" t="s">
        <v>18352</v>
      </c>
      <c r="XBL1" s="1" t="s">
        <v>18353</v>
      </c>
      <c r="XBM1" s="1" t="s">
        <v>18354</v>
      </c>
      <c r="XBN1" s="1" t="s">
        <v>18355</v>
      </c>
      <c r="XBO1" s="1" t="s">
        <v>18356</v>
      </c>
      <c r="XBP1" s="1" t="s">
        <v>18357</v>
      </c>
      <c r="XBQ1" s="1" t="s">
        <v>18358</v>
      </c>
      <c r="XBR1" s="1" t="s">
        <v>18359</v>
      </c>
      <c r="XBS1" s="1" t="s">
        <v>18360</v>
      </c>
      <c r="XBT1" s="1" t="s">
        <v>18361</v>
      </c>
      <c r="XBU1" s="1" t="s">
        <v>18362</v>
      </c>
      <c r="XBV1" s="1" t="s">
        <v>18363</v>
      </c>
      <c r="XBW1" s="1" t="s">
        <v>18364</v>
      </c>
      <c r="XBX1" s="1" t="s">
        <v>18365</v>
      </c>
      <c r="XBY1" s="1" t="s">
        <v>18366</v>
      </c>
      <c r="XBZ1" s="1" t="s">
        <v>18367</v>
      </c>
      <c r="XCA1" s="1" t="s">
        <v>18368</v>
      </c>
      <c r="XCB1" s="1" t="s">
        <v>18369</v>
      </c>
      <c r="XCC1" s="1" t="s">
        <v>18370</v>
      </c>
      <c r="XCD1" s="1" t="s">
        <v>18371</v>
      </c>
      <c r="XCE1" s="1" t="s">
        <v>18372</v>
      </c>
      <c r="XCF1" s="1" t="s">
        <v>18373</v>
      </c>
      <c r="XCG1" s="1" t="s">
        <v>18374</v>
      </c>
      <c r="XCH1" s="1" t="s">
        <v>18375</v>
      </c>
      <c r="XCI1" s="1" t="s">
        <v>18376</v>
      </c>
      <c r="XCJ1" s="1" t="s">
        <v>18377</v>
      </c>
      <c r="XCK1" s="1" t="s">
        <v>18378</v>
      </c>
      <c r="XCL1" s="1" t="s">
        <v>18379</v>
      </c>
      <c r="XCM1" s="1" t="s">
        <v>18380</v>
      </c>
      <c r="XCN1" s="1" t="s">
        <v>18381</v>
      </c>
      <c r="XCO1" s="1" t="s">
        <v>18382</v>
      </c>
      <c r="XCP1" s="1" t="s">
        <v>18383</v>
      </c>
      <c r="XCQ1" s="1" t="s">
        <v>18384</v>
      </c>
      <c r="XCR1" s="1" t="s">
        <v>18385</v>
      </c>
      <c r="XCS1" s="1" t="s">
        <v>18386</v>
      </c>
      <c r="XCT1" s="1" t="s">
        <v>18387</v>
      </c>
      <c r="XCU1" s="1" t="s">
        <v>18388</v>
      </c>
      <c r="XCV1" s="1" t="s">
        <v>18389</v>
      </c>
      <c r="XCW1" s="1" t="s">
        <v>18390</v>
      </c>
      <c r="XCX1" s="1" t="s">
        <v>18391</v>
      </c>
      <c r="XCY1" s="1" t="s">
        <v>18392</v>
      </c>
      <c r="XCZ1" s="1" t="s">
        <v>18393</v>
      </c>
      <c r="XDA1" s="1" t="s">
        <v>18394</v>
      </c>
      <c r="XDB1" s="1" t="s">
        <v>18395</v>
      </c>
      <c r="XDC1" s="1" t="s">
        <v>18396</v>
      </c>
      <c r="XDD1" s="1" t="s">
        <v>18397</v>
      </c>
      <c r="XDE1" s="1" t="s">
        <v>18398</v>
      </c>
      <c r="XDF1" s="1" t="s">
        <v>18399</v>
      </c>
      <c r="XDG1" s="1" t="s">
        <v>18400</v>
      </c>
      <c r="XDH1" s="1" t="s">
        <v>18401</v>
      </c>
      <c r="XDI1" s="1" t="s">
        <v>18402</v>
      </c>
      <c r="XDJ1" s="1" t="s">
        <v>18403</v>
      </c>
      <c r="XDK1" s="1" t="s">
        <v>18404</v>
      </c>
      <c r="XDL1" s="1" t="s">
        <v>18405</v>
      </c>
      <c r="XDM1" s="1" t="s">
        <v>18406</v>
      </c>
      <c r="XDN1" s="1" t="s">
        <v>18407</v>
      </c>
      <c r="XDO1" s="1" t="s">
        <v>18408</v>
      </c>
      <c r="XDP1" s="1" t="s">
        <v>18409</v>
      </c>
      <c r="XDQ1" s="1" t="s">
        <v>18410</v>
      </c>
      <c r="XDR1" s="1" t="s">
        <v>18411</v>
      </c>
      <c r="XDS1" s="1" t="s">
        <v>18412</v>
      </c>
      <c r="XDT1" s="1" t="s">
        <v>18413</v>
      </c>
      <c r="XDU1" s="1" t="s">
        <v>18414</v>
      </c>
      <c r="XDV1" s="1" t="s">
        <v>18415</v>
      </c>
      <c r="XDW1" s="1" t="s">
        <v>18416</v>
      </c>
      <c r="XDX1" s="1" t="s">
        <v>18417</v>
      </c>
      <c r="XDY1" s="1" t="s">
        <v>18418</v>
      </c>
      <c r="XDZ1" s="1" t="s">
        <v>18419</v>
      </c>
      <c r="XEA1" s="1" t="s">
        <v>18420</v>
      </c>
      <c r="XEB1" s="1" t="s">
        <v>18421</v>
      </c>
      <c r="XEC1" s="1" t="s">
        <v>18422</v>
      </c>
      <c r="XED1" s="1" t="s">
        <v>18423</v>
      </c>
      <c r="XEE1" s="1" t="s">
        <v>18424</v>
      </c>
      <c r="XEF1" s="1" t="s">
        <v>18425</v>
      </c>
      <c r="XEG1" s="1" t="s">
        <v>18426</v>
      </c>
      <c r="XEH1" s="1" t="s">
        <v>18427</v>
      </c>
      <c r="XEI1" s="1" t="s">
        <v>18428</v>
      </c>
      <c r="XEJ1" s="1" t="s">
        <v>18429</v>
      </c>
      <c r="XEK1" s="1" t="s">
        <v>18430</v>
      </c>
      <c r="XEL1" s="1" t="s">
        <v>18431</v>
      </c>
      <c r="XEM1" s="1" t="s">
        <v>18432</v>
      </c>
      <c r="XEN1" s="1" t="s">
        <v>18433</v>
      </c>
      <c r="XEO1" s="1" t="s">
        <v>18434</v>
      </c>
      <c r="XEP1" s="1" t="s">
        <v>18435</v>
      </c>
      <c r="XEQ1" s="1" t="s">
        <v>18436</v>
      </c>
      <c r="XER1" s="1" t="s">
        <v>18437</v>
      </c>
      <c r="XES1" s="1" t="s">
        <v>18438</v>
      </c>
      <c r="XET1" s="1" t="s">
        <v>18439</v>
      </c>
      <c r="XEU1" s="1" t="s">
        <v>18440</v>
      </c>
      <c r="XEV1" s="1" t="s">
        <v>18441</v>
      </c>
      <c r="XEW1" s="1" t="s">
        <v>18442</v>
      </c>
      <c r="XEX1" s="1" t="s">
        <v>18443</v>
      </c>
      <c r="XEY1" s="1" t="s">
        <v>18444</v>
      </c>
      <c r="XEZ1" s="1" t="s">
        <v>18445</v>
      </c>
      <c r="XFA1" s="1" t="s">
        <v>18446</v>
      </c>
      <c r="XFB1" s="1" t="s">
        <v>18447</v>
      </c>
      <c r="XFC1" s="1" t="s">
        <v>18448</v>
      </c>
      <c r="XFD1" s="1" t="s">
        <v>18449</v>
      </c>
    </row>
    <row r="2" spans="1:16384" x14ac:dyDescent="0.5">
      <c r="A2">
        <v>0</v>
      </c>
      <c r="B2" t="s">
        <v>12</v>
      </c>
      <c r="C2" s="3" t="s">
        <v>13</v>
      </c>
      <c r="D2">
        <v>100</v>
      </c>
      <c r="E2">
        <v>0</v>
      </c>
      <c r="F2" s="5">
        <f>E2*100/D2</f>
        <v>0</v>
      </c>
      <c r="G2" t="s">
        <v>14</v>
      </c>
      <c r="H2">
        <v>0</v>
      </c>
      <c r="I2" t="e">
        <f>E2/H2</f>
        <v>#DIV/0!</v>
      </c>
      <c r="J2" t="s">
        <v>15</v>
      </c>
      <c r="K2" t="s">
        <v>16</v>
      </c>
      <c r="L2">
        <v>1448690400</v>
      </c>
      <c r="M2" s="10">
        <f>(((L2/60)/60)/24)+DATE(1970,1,1)</f>
        <v>42336.25</v>
      </c>
      <c r="N2">
        <v>1450159200</v>
      </c>
      <c r="O2" s="10">
        <f>(((N2/60)/60)/24)+DATE(1970,1,1)</f>
        <v>42353.25</v>
      </c>
      <c r="P2" t="b">
        <v>0</v>
      </c>
      <c r="Q2" t="b">
        <v>0</v>
      </c>
      <c r="R2" s="7" t="s">
        <v>2007</v>
      </c>
      <c r="S2" t="s">
        <v>2008</v>
      </c>
    </row>
    <row r="3" spans="1:16384" x14ac:dyDescent="0.5">
      <c r="A3">
        <v>1</v>
      </c>
      <c r="B3" t="s">
        <v>17</v>
      </c>
      <c r="C3" s="3" t="s">
        <v>18</v>
      </c>
      <c r="D3">
        <v>1400</v>
      </c>
      <c r="E3">
        <v>14560</v>
      </c>
      <c r="F3" s="5">
        <f t="shared" ref="F3:F66" si="0">E3*100/D3</f>
        <v>1040</v>
      </c>
      <c r="G3" t="s">
        <v>19</v>
      </c>
      <c r="H3">
        <v>158</v>
      </c>
      <c r="I3">
        <f t="shared" ref="I3:I66" si="1">E3/H3</f>
        <v>92.151898734177209</v>
      </c>
      <c r="J3" t="s">
        <v>20</v>
      </c>
      <c r="K3" t="s">
        <v>21</v>
      </c>
      <c r="L3">
        <v>1408424400</v>
      </c>
      <c r="M3" s="10">
        <f t="shared" ref="M3:M66" si="2">(((L3/60)/60)/24)+DATE(1970,1,1)</f>
        <v>41870.208333333336</v>
      </c>
      <c r="N3">
        <v>1408597200</v>
      </c>
      <c r="O3" s="10">
        <f t="shared" ref="O3:O66" si="3">(((N3/60)/60)/24)+DATE(1970,1,1)</f>
        <v>41872.208333333336</v>
      </c>
      <c r="P3" t="b">
        <v>0</v>
      </c>
      <c r="Q3" t="b">
        <v>1</v>
      </c>
      <c r="R3" s="7" t="s">
        <v>2009</v>
      </c>
      <c r="S3" t="s">
        <v>2010</v>
      </c>
    </row>
    <row r="4" spans="1:16384" ht="31.5" x14ac:dyDescent="0.5">
      <c r="A4">
        <v>2</v>
      </c>
      <c r="B4" t="s">
        <v>22</v>
      </c>
      <c r="C4" s="3" t="s">
        <v>23</v>
      </c>
      <c r="D4">
        <v>108400</v>
      </c>
      <c r="E4">
        <v>142523</v>
      </c>
      <c r="F4" s="5">
        <f t="shared" si="0"/>
        <v>131.47878228782287</v>
      </c>
      <c r="G4" t="s">
        <v>19</v>
      </c>
      <c r="H4">
        <v>1425</v>
      </c>
      <c r="I4">
        <f t="shared" si="1"/>
        <v>100.01614035087719</v>
      </c>
      <c r="J4" t="s">
        <v>24</v>
      </c>
      <c r="K4" t="s">
        <v>25</v>
      </c>
      <c r="L4">
        <v>1384668000</v>
      </c>
      <c r="M4" s="10">
        <f t="shared" si="2"/>
        <v>41595.25</v>
      </c>
      <c r="N4">
        <v>1384840800</v>
      </c>
      <c r="O4" s="10">
        <f t="shared" si="3"/>
        <v>41597.25</v>
      </c>
      <c r="P4" t="b">
        <v>0</v>
      </c>
      <c r="Q4" t="b">
        <v>0</v>
      </c>
      <c r="R4" s="7" t="s">
        <v>2011</v>
      </c>
      <c r="S4" t="s">
        <v>2012</v>
      </c>
    </row>
    <row r="5" spans="1:16384" ht="31.5" x14ac:dyDescent="0.5">
      <c r="A5">
        <v>3</v>
      </c>
      <c r="B5" t="s">
        <v>26</v>
      </c>
      <c r="C5" s="3" t="s">
        <v>27</v>
      </c>
      <c r="D5">
        <v>4200</v>
      </c>
      <c r="E5">
        <v>2477</v>
      </c>
      <c r="F5" s="5">
        <f t="shared" si="0"/>
        <v>58.976190476190474</v>
      </c>
      <c r="G5" t="s">
        <v>14</v>
      </c>
      <c r="H5">
        <v>24</v>
      </c>
      <c r="I5">
        <f t="shared" si="1"/>
        <v>103.20833333333333</v>
      </c>
      <c r="J5" t="s">
        <v>20</v>
      </c>
      <c r="K5" t="s">
        <v>21</v>
      </c>
      <c r="L5">
        <v>1565499600</v>
      </c>
      <c r="M5" s="10">
        <f t="shared" si="2"/>
        <v>43688.208333333328</v>
      </c>
      <c r="N5">
        <v>1568955600</v>
      </c>
      <c r="O5" s="10">
        <f t="shared" si="3"/>
        <v>43728.208333333328</v>
      </c>
      <c r="P5" t="b">
        <v>0</v>
      </c>
      <c r="Q5" t="b">
        <v>0</v>
      </c>
      <c r="R5" s="7" t="s">
        <v>2009</v>
      </c>
      <c r="S5" t="s">
        <v>2010</v>
      </c>
    </row>
    <row r="6" spans="1:16384" x14ac:dyDescent="0.5">
      <c r="A6">
        <v>4</v>
      </c>
      <c r="B6" t="s">
        <v>28</v>
      </c>
      <c r="C6" s="3" t="s">
        <v>29</v>
      </c>
      <c r="D6">
        <v>7600</v>
      </c>
      <c r="E6">
        <v>5265</v>
      </c>
      <c r="F6" s="5">
        <f t="shared" si="0"/>
        <v>69.276315789473685</v>
      </c>
      <c r="G6" t="s">
        <v>14</v>
      </c>
      <c r="H6">
        <v>53</v>
      </c>
      <c r="I6">
        <f t="shared" si="1"/>
        <v>99.339622641509436</v>
      </c>
      <c r="J6" t="s">
        <v>20</v>
      </c>
      <c r="K6" t="s">
        <v>21</v>
      </c>
      <c r="L6">
        <v>1547964000</v>
      </c>
      <c r="M6" s="10">
        <f t="shared" si="2"/>
        <v>43485.25</v>
      </c>
      <c r="N6">
        <v>1548309600</v>
      </c>
      <c r="O6" s="10">
        <f t="shared" si="3"/>
        <v>43489.25</v>
      </c>
      <c r="P6" t="b">
        <v>0</v>
      </c>
      <c r="Q6" t="b">
        <v>0</v>
      </c>
      <c r="R6" s="7" t="s">
        <v>2013</v>
      </c>
      <c r="S6" t="s">
        <v>2014</v>
      </c>
    </row>
    <row r="7" spans="1:16384" x14ac:dyDescent="0.5">
      <c r="A7">
        <v>5</v>
      </c>
      <c r="B7" t="s">
        <v>30</v>
      </c>
      <c r="C7" s="3" t="s">
        <v>31</v>
      </c>
      <c r="D7">
        <v>7600</v>
      </c>
      <c r="E7">
        <v>13195</v>
      </c>
      <c r="F7" s="5">
        <f t="shared" si="0"/>
        <v>173.61842105263159</v>
      </c>
      <c r="G7" t="s">
        <v>19</v>
      </c>
      <c r="H7">
        <v>174</v>
      </c>
      <c r="I7">
        <f t="shared" si="1"/>
        <v>75.833333333333329</v>
      </c>
      <c r="J7" t="s">
        <v>32</v>
      </c>
      <c r="K7" t="s">
        <v>33</v>
      </c>
      <c r="L7">
        <v>1346130000</v>
      </c>
      <c r="M7" s="10">
        <f t="shared" si="2"/>
        <v>41149.208333333336</v>
      </c>
      <c r="N7">
        <v>1347080400</v>
      </c>
      <c r="O7" s="10">
        <f t="shared" si="3"/>
        <v>41160.208333333336</v>
      </c>
      <c r="P7" t="b">
        <v>0</v>
      </c>
      <c r="Q7" t="b">
        <v>0</v>
      </c>
      <c r="R7" s="7" t="s">
        <v>2013</v>
      </c>
      <c r="S7" t="s">
        <v>2014</v>
      </c>
    </row>
    <row r="8" spans="1:16384" x14ac:dyDescent="0.5">
      <c r="A8">
        <v>6</v>
      </c>
      <c r="B8" t="s">
        <v>34</v>
      </c>
      <c r="C8" s="3" t="s">
        <v>35</v>
      </c>
      <c r="D8">
        <v>5200</v>
      </c>
      <c r="E8">
        <v>1090</v>
      </c>
      <c r="F8" s="5">
        <f t="shared" si="0"/>
        <v>20.96153846153846</v>
      </c>
      <c r="G8" t="s">
        <v>14</v>
      </c>
      <c r="H8">
        <v>18</v>
      </c>
      <c r="I8">
        <f t="shared" si="1"/>
        <v>60.555555555555557</v>
      </c>
      <c r="J8" t="s">
        <v>36</v>
      </c>
      <c r="K8" t="s">
        <v>37</v>
      </c>
      <c r="L8">
        <v>1505278800</v>
      </c>
      <c r="M8" s="10">
        <f t="shared" si="2"/>
        <v>42991.208333333328</v>
      </c>
      <c r="N8">
        <v>1505365200</v>
      </c>
      <c r="O8" s="10">
        <f t="shared" si="3"/>
        <v>42992.208333333328</v>
      </c>
      <c r="P8" t="b">
        <v>0</v>
      </c>
      <c r="Q8" t="b">
        <v>0</v>
      </c>
      <c r="R8" s="7" t="s">
        <v>2015</v>
      </c>
      <c r="S8" t="s">
        <v>2016</v>
      </c>
    </row>
    <row r="9" spans="1:16384" x14ac:dyDescent="0.5">
      <c r="A9">
        <v>7</v>
      </c>
      <c r="B9" t="s">
        <v>38</v>
      </c>
      <c r="C9" s="3" t="s">
        <v>39</v>
      </c>
      <c r="D9">
        <v>4500</v>
      </c>
      <c r="E9">
        <v>14741</v>
      </c>
      <c r="F9" s="5">
        <f t="shared" si="0"/>
        <v>327.57777777777778</v>
      </c>
      <c r="G9" t="s">
        <v>19</v>
      </c>
      <c r="H9">
        <v>227</v>
      </c>
      <c r="I9">
        <f t="shared" si="1"/>
        <v>64.93832599118943</v>
      </c>
      <c r="J9" t="s">
        <v>32</v>
      </c>
      <c r="K9" t="s">
        <v>33</v>
      </c>
      <c r="L9">
        <v>1439442000</v>
      </c>
      <c r="M9" s="10">
        <f t="shared" si="2"/>
        <v>42229.208333333328</v>
      </c>
      <c r="N9">
        <v>1439614800</v>
      </c>
      <c r="O9" s="10">
        <f t="shared" si="3"/>
        <v>42231.208333333328</v>
      </c>
      <c r="P9" t="b">
        <v>0</v>
      </c>
      <c r="Q9" t="b">
        <v>0</v>
      </c>
      <c r="R9" s="7" t="s">
        <v>2013</v>
      </c>
      <c r="S9" t="s">
        <v>2014</v>
      </c>
    </row>
    <row r="10" spans="1:16384" x14ac:dyDescent="0.5">
      <c r="A10">
        <v>8</v>
      </c>
      <c r="B10" t="s">
        <v>40</v>
      </c>
      <c r="C10" s="3" t="s">
        <v>41</v>
      </c>
      <c r="D10">
        <v>110100</v>
      </c>
      <c r="E10">
        <v>21946</v>
      </c>
      <c r="F10" s="5">
        <f t="shared" si="0"/>
        <v>19.932788374205266</v>
      </c>
      <c r="G10" t="s">
        <v>42</v>
      </c>
      <c r="H10">
        <v>708</v>
      </c>
      <c r="I10">
        <f t="shared" si="1"/>
        <v>30.997175141242938</v>
      </c>
      <c r="J10" t="s">
        <v>32</v>
      </c>
      <c r="K10" t="s">
        <v>33</v>
      </c>
      <c r="L10">
        <v>1281330000</v>
      </c>
      <c r="M10" s="10">
        <f t="shared" si="2"/>
        <v>40399.208333333336</v>
      </c>
      <c r="N10">
        <v>1281502800</v>
      </c>
      <c r="O10" s="10">
        <f t="shared" si="3"/>
        <v>40401.208333333336</v>
      </c>
      <c r="P10" t="b">
        <v>0</v>
      </c>
      <c r="Q10" t="b">
        <v>0</v>
      </c>
      <c r="R10" s="7" t="s">
        <v>2013</v>
      </c>
      <c r="S10" t="s">
        <v>2014</v>
      </c>
    </row>
    <row r="11" spans="1:16384" x14ac:dyDescent="0.5">
      <c r="A11">
        <v>9</v>
      </c>
      <c r="B11" t="s">
        <v>43</v>
      </c>
      <c r="C11" s="3" t="s">
        <v>44</v>
      </c>
      <c r="D11">
        <v>6200</v>
      </c>
      <c r="E11">
        <v>3208</v>
      </c>
      <c r="F11" s="5">
        <f t="shared" si="0"/>
        <v>51.741935483870968</v>
      </c>
      <c r="G11" t="s">
        <v>14</v>
      </c>
      <c r="H11">
        <v>44</v>
      </c>
      <c r="I11">
        <f t="shared" si="1"/>
        <v>72.909090909090907</v>
      </c>
      <c r="J11" t="s">
        <v>20</v>
      </c>
      <c r="K11" t="s">
        <v>21</v>
      </c>
      <c r="L11">
        <v>1379566800</v>
      </c>
      <c r="M11" s="10">
        <f t="shared" si="2"/>
        <v>41536.208333333336</v>
      </c>
      <c r="N11">
        <v>1383804000</v>
      </c>
      <c r="O11" s="10">
        <f t="shared" si="3"/>
        <v>41585.25</v>
      </c>
      <c r="P11" t="b">
        <v>0</v>
      </c>
      <c r="Q11" t="b">
        <v>0</v>
      </c>
      <c r="R11" s="7" t="s">
        <v>2009</v>
      </c>
      <c r="S11" t="s">
        <v>2017</v>
      </c>
    </row>
    <row r="12" spans="1:16384" x14ac:dyDescent="0.5">
      <c r="A12">
        <v>10</v>
      </c>
      <c r="B12" t="s">
        <v>45</v>
      </c>
      <c r="C12" s="3" t="s">
        <v>46</v>
      </c>
      <c r="D12">
        <v>5200</v>
      </c>
      <c r="E12">
        <v>13838</v>
      </c>
      <c r="F12" s="5">
        <f t="shared" si="0"/>
        <v>266.11538461538464</v>
      </c>
      <c r="G12" t="s">
        <v>19</v>
      </c>
      <c r="H12">
        <v>220</v>
      </c>
      <c r="I12">
        <f t="shared" si="1"/>
        <v>62.9</v>
      </c>
      <c r="J12" t="s">
        <v>20</v>
      </c>
      <c r="K12" t="s">
        <v>21</v>
      </c>
      <c r="L12">
        <v>1281762000</v>
      </c>
      <c r="M12" s="10">
        <f t="shared" si="2"/>
        <v>40404.208333333336</v>
      </c>
      <c r="N12">
        <v>1285909200</v>
      </c>
      <c r="O12" s="10">
        <f t="shared" si="3"/>
        <v>40452.208333333336</v>
      </c>
      <c r="P12" t="b">
        <v>0</v>
      </c>
      <c r="Q12" t="b">
        <v>0</v>
      </c>
      <c r="R12" s="7" t="s">
        <v>2015</v>
      </c>
      <c r="S12" t="s">
        <v>2018</v>
      </c>
    </row>
    <row r="13" spans="1:16384" ht="31.5" x14ac:dyDescent="0.5">
      <c r="A13">
        <v>11</v>
      </c>
      <c r="B13" t="s">
        <v>47</v>
      </c>
      <c r="C13" s="3" t="s">
        <v>48</v>
      </c>
      <c r="D13">
        <v>6300</v>
      </c>
      <c r="E13">
        <v>3030</v>
      </c>
      <c r="F13" s="5">
        <f t="shared" si="0"/>
        <v>48.095238095238095</v>
      </c>
      <c r="G13" t="s">
        <v>14</v>
      </c>
      <c r="H13">
        <v>27</v>
      </c>
      <c r="I13">
        <f t="shared" si="1"/>
        <v>112.22222222222223</v>
      </c>
      <c r="J13" t="s">
        <v>20</v>
      </c>
      <c r="K13" t="s">
        <v>21</v>
      </c>
      <c r="L13">
        <v>1285045200</v>
      </c>
      <c r="M13" s="10">
        <f t="shared" si="2"/>
        <v>40442.208333333336</v>
      </c>
      <c r="N13">
        <v>1285563600</v>
      </c>
      <c r="O13" s="10">
        <f t="shared" si="3"/>
        <v>40448.208333333336</v>
      </c>
      <c r="P13" t="b">
        <v>0</v>
      </c>
      <c r="Q13" t="b">
        <v>1</v>
      </c>
      <c r="R13" s="7" t="s">
        <v>2013</v>
      </c>
      <c r="S13" t="s">
        <v>2014</v>
      </c>
    </row>
    <row r="14" spans="1:16384" x14ac:dyDescent="0.5">
      <c r="A14">
        <v>12</v>
      </c>
      <c r="B14" t="s">
        <v>49</v>
      </c>
      <c r="C14" s="3" t="s">
        <v>50</v>
      </c>
      <c r="D14">
        <v>6300</v>
      </c>
      <c r="E14">
        <v>5629</v>
      </c>
      <c r="F14" s="5">
        <f t="shared" si="0"/>
        <v>89.349206349206355</v>
      </c>
      <c r="G14" t="s">
        <v>14</v>
      </c>
      <c r="H14">
        <v>55</v>
      </c>
      <c r="I14">
        <f t="shared" si="1"/>
        <v>102.34545454545454</v>
      </c>
      <c r="J14" t="s">
        <v>20</v>
      </c>
      <c r="K14" t="s">
        <v>21</v>
      </c>
      <c r="L14">
        <v>1571720400</v>
      </c>
      <c r="M14" s="10">
        <f t="shared" si="2"/>
        <v>43760.208333333328</v>
      </c>
      <c r="N14">
        <v>1572411600</v>
      </c>
      <c r="O14" s="10">
        <f t="shared" si="3"/>
        <v>43768.208333333328</v>
      </c>
      <c r="P14" t="b">
        <v>0</v>
      </c>
      <c r="Q14" t="b">
        <v>0</v>
      </c>
      <c r="R14" s="7" t="s">
        <v>2015</v>
      </c>
      <c r="S14" t="s">
        <v>2018</v>
      </c>
    </row>
    <row r="15" spans="1:16384" ht="31.5" x14ac:dyDescent="0.5">
      <c r="A15">
        <v>13</v>
      </c>
      <c r="B15" t="s">
        <v>51</v>
      </c>
      <c r="C15" s="3" t="s">
        <v>52</v>
      </c>
      <c r="D15">
        <v>4200</v>
      </c>
      <c r="E15">
        <v>10295</v>
      </c>
      <c r="F15" s="5">
        <f t="shared" si="0"/>
        <v>245.11904761904762</v>
      </c>
      <c r="G15" t="s">
        <v>19</v>
      </c>
      <c r="H15">
        <v>98</v>
      </c>
      <c r="I15">
        <f t="shared" si="1"/>
        <v>105.05102040816327</v>
      </c>
      <c r="J15" t="s">
        <v>20</v>
      </c>
      <c r="K15" t="s">
        <v>21</v>
      </c>
      <c r="L15">
        <v>1465621200</v>
      </c>
      <c r="M15" s="10">
        <f t="shared" si="2"/>
        <v>42532.208333333328</v>
      </c>
      <c r="N15">
        <v>1466658000</v>
      </c>
      <c r="O15" s="10">
        <f t="shared" si="3"/>
        <v>42544.208333333328</v>
      </c>
      <c r="P15" t="b">
        <v>0</v>
      </c>
      <c r="Q15" t="b">
        <v>0</v>
      </c>
      <c r="R15" s="7" t="s">
        <v>2009</v>
      </c>
      <c r="S15" t="s">
        <v>2019</v>
      </c>
    </row>
    <row r="16" spans="1:16384" x14ac:dyDescent="0.5">
      <c r="A16">
        <v>14</v>
      </c>
      <c r="B16" t="s">
        <v>53</v>
      </c>
      <c r="C16" s="3" t="s">
        <v>54</v>
      </c>
      <c r="D16">
        <v>28200</v>
      </c>
      <c r="E16">
        <v>18829</v>
      </c>
      <c r="F16" s="5">
        <f t="shared" si="0"/>
        <v>66.769503546099287</v>
      </c>
      <c r="G16" t="s">
        <v>14</v>
      </c>
      <c r="H16">
        <v>200</v>
      </c>
      <c r="I16">
        <f t="shared" si="1"/>
        <v>94.144999999999996</v>
      </c>
      <c r="J16" t="s">
        <v>20</v>
      </c>
      <c r="K16" t="s">
        <v>21</v>
      </c>
      <c r="L16">
        <v>1331013600</v>
      </c>
      <c r="M16" s="10">
        <f t="shared" si="2"/>
        <v>40974.25</v>
      </c>
      <c r="N16">
        <v>1333342800</v>
      </c>
      <c r="O16" s="10">
        <f t="shared" si="3"/>
        <v>41001.208333333336</v>
      </c>
      <c r="P16" t="b">
        <v>0</v>
      </c>
      <c r="Q16" t="b">
        <v>0</v>
      </c>
      <c r="R16" s="7" t="s">
        <v>2009</v>
      </c>
      <c r="S16" t="s">
        <v>2019</v>
      </c>
    </row>
    <row r="17" spans="1:19" x14ac:dyDescent="0.5">
      <c r="A17">
        <v>15</v>
      </c>
      <c r="B17" t="s">
        <v>55</v>
      </c>
      <c r="C17" s="3" t="s">
        <v>56</v>
      </c>
      <c r="D17">
        <v>81200</v>
      </c>
      <c r="E17">
        <v>38414</v>
      </c>
      <c r="F17" s="5">
        <f t="shared" si="0"/>
        <v>47.307881773399018</v>
      </c>
      <c r="G17" t="s">
        <v>14</v>
      </c>
      <c r="H17">
        <v>452</v>
      </c>
      <c r="I17">
        <f t="shared" si="1"/>
        <v>84.986725663716811</v>
      </c>
      <c r="J17" t="s">
        <v>20</v>
      </c>
      <c r="K17" t="s">
        <v>21</v>
      </c>
      <c r="L17">
        <v>1575957600</v>
      </c>
      <c r="M17" s="10">
        <f t="shared" si="2"/>
        <v>43809.25</v>
      </c>
      <c r="N17">
        <v>1576303200</v>
      </c>
      <c r="O17" s="10">
        <f t="shared" si="3"/>
        <v>43813.25</v>
      </c>
      <c r="P17" t="b">
        <v>0</v>
      </c>
      <c r="Q17" t="b">
        <v>0</v>
      </c>
      <c r="R17" s="7" t="s">
        <v>2011</v>
      </c>
      <c r="S17" t="s">
        <v>2020</v>
      </c>
    </row>
    <row r="18" spans="1:19" x14ac:dyDescent="0.5">
      <c r="A18">
        <v>16</v>
      </c>
      <c r="B18" t="s">
        <v>57</v>
      </c>
      <c r="C18" s="3" t="s">
        <v>58</v>
      </c>
      <c r="D18">
        <v>1700</v>
      </c>
      <c r="E18">
        <v>11041</v>
      </c>
      <c r="F18" s="5">
        <f t="shared" si="0"/>
        <v>649.47058823529414</v>
      </c>
      <c r="G18" t="s">
        <v>19</v>
      </c>
      <c r="H18">
        <v>100</v>
      </c>
      <c r="I18">
        <f t="shared" si="1"/>
        <v>110.41</v>
      </c>
      <c r="J18" t="s">
        <v>20</v>
      </c>
      <c r="K18" t="s">
        <v>21</v>
      </c>
      <c r="L18">
        <v>1390370400</v>
      </c>
      <c r="M18" s="10">
        <f t="shared" si="2"/>
        <v>41661.25</v>
      </c>
      <c r="N18">
        <v>1392271200</v>
      </c>
      <c r="O18" s="10">
        <f t="shared" si="3"/>
        <v>41683.25</v>
      </c>
      <c r="P18" t="b">
        <v>0</v>
      </c>
      <c r="Q18" t="b">
        <v>0</v>
      </c>
      <c r="R18" s="7" t="s">
        <v>2021</v>
      </c>
      <c r="S18" t="s">
        <v>2022</v>
      </c>
    </row>
    <row r="19" spans="1:19" x14ac:dyDescent="0.5">
      <c r="A19">
        <v>17</v>
      </c>
      <c r="B19" t="s">
        <v>59</v>
      </c>
      <c r="C19" s="3" t="s">
        <v>60</v>
      </c>
      <c r="D19">
        <v>84600</v>
      </c>
      <c r="E19">
        <v>134845</v>
      </c>
      <c r="F19" s="5">
        <f t="shared" si="0"/>
        <v>159.39125295508273</v>
      </c>
      <c r="G19" t="s">
        <v>19</v>
      </c>
      <c r="H19">
        <v>1249</v>
      </c>
      <c r="I19">
        <f t="shared" si="1"/>
        <v>107.96236989591674</v>
      </c>
      <c r="J19" t="s">
        <v>20</v>
      </c>
      <c r="K19" t="s">
        <v>21</v>
      </c>
      <c r="L19">
        <v>1294812000</v>
      </c>
      <c r="M19" s="10">
        <f t="shared" si="2"/>
        <v>40555.25</v>
      </c>
      <c r="N19">
        <v>1294898400</v>
      </c>
      <c r="O19" s="10">
        <f t="shared" si="3"/>
        <v>40556.25</v>
      </c>
      <c r="P19" t="b">
        <v>0</v>
      </c>
      <c r="Q19" t="b">
        <v>0</v>
      </c>
      <c r="R19" s="7" t="s">
        <v>2015</v>
      </c>
      <c r="S19" t="s">
        <v>2023</v>
      </c>
    </row>
    <row r="20" spans="1:19" x14ac:dyDescent="0.5">
      <c r="A20">
        <v>18</v>
      </c>
      <c r="B20" t="s">
        <v>61</v>
      </c>
      <c r="C20" s="3" t="s">
        <v>62</v>
      </c>
      <c r="D20">
        <v>9100</v>
      </c>
      <c r="E20">
        <v>6089</v>
      </c>
      <c r="F20" s="5">
        <f t="shared" si="0"/>
        <v>66.912087912087912</v>
      </c>
      <c r="G20" t="s">
        <v>63</v>
      </c>
      <c r="H20">
        <v>135</v>
      </c>
      <c r="I20">
        <f t="shared" si="1"/>
        <v>45.103703703703701</v>
      </c>
      <c r="J20" t="s">
        <v>20</v>
      </c>
      <c r="K20" t="s">
        <v>21</v>
      </c>
      <c r="L20">
        <v>1536382800</v>
      </c>
      <c r="M20" s="10">
        <f t="shared" si="2"/>
        <v>43351.208333333328</v>
      </c>
      <c r="N20">
        <v>1537074000</v>
      </c>
      <c r="O20" s="10">
        <f t="shared" si="3"/>
        <v>43359.208333333328</v>
      </c>
      <c r="P20" t="b">
        <v>0</v>
      </c>
      <c r="Q20" t="b">
        <v>0</v>
      </c>
      <c r="R20" s="7" t="s">
        <v>2013</v>
      </c>
      <c r="S20" t="s">
        <v>2014</v>
      </c>
    </row>
    <row r="21" spans="1:19" x14ac:dyDescent="0.5">
      <c r="A21">
        <v>19</v>
      </c>
      <c r="B21" t="s">
        <v>64</v>
      </c>
      <c r="C21" s="3" t="s">
        <v>65</v>
      </c>
      <c r="D21">
        <v>62500</v>
      </c>
      <c r="E21">
        <v>30331</v>
      </c>
      <c r="F21" s="5">
        <f t="shared" si="0"/>
        <v>48.529600000000002</v>
      </c>
      <c r="G21" t="s">
        <v>14</v>
      </c>
      <c r="H21">
        <v>674</v>
      </c>
      <c r="I21">
        <f t="shared" si="1"/>
        <v>45.001483679525222</v>
      </c>
      <c r="J21" t="s">
        <v>20</v>
      </c>
      <c r="K21" t="s">
        <v>21</v>
      </c>
      <c r="L21">
        <v>1551679200</v>
      </c>
      <c r="M21" s="10">
        <f t="shared" si="2"/>
        <v>43528.25</v>
      </c>
      <c r="N21">
        <v>1553490000</v>
      </c>
      <c r="O21" s="10">
        <f t="shared" si="3"/>
        <v>43549.208333333328</v>
      </c>
      <c r="P21" t="b">
        <v>0</v>
      </c>
      <c r="Q21" t="b">
        <v>1</v>
      </c>
      <c r="R21" s="7" t="s">
        <v>2013</v>
      </c>
      <c r="S21" t="s">
        <v>2014</v>
      </c>
    </row>
    <row r="22" spans="1:19" x14ac:dyDescent="0.5">
      <c r="A22">
        <v>20</v>
      </c>
      <c r="B22" t="s">
        <v>66</v>
      </c>
      <c r="C22" s="3" t="s">
        <v>67</v>
      </c>
      <c r="D22">
        <v>131800</v>
      </c>
      <c r="E22">
        <v>147936</v>
      </c>
      <c r="F22" s="5">
        <f t="shared" si="0"/>
        <v>112.24279210925646</v>
      </c>
      <c r="G22" t="s">
        <v>19</v>
      </c>
      <c r="H22">
        <v>1396</v>
      </c>
      <c r="I22">
        <f t="shared" si="1"/>
        <v>105.97134670487107</v>
      </c>
      <c r="J22" t="s">
        <v>20</v>
      </c>
      <c r="K22" t="s">
        <v>21</v>
      </c>
      <c r="L22">
        <v>1406523600</v>
      </c>
      <c r="M22" s="10">
        <f t="shared" si="2"/>
        <v>41848.208333333336</v>
      </c>
      <c r="N22">
        <v>1406523600</v>
      </c>
      <c r="O22" s="10">
        <f t="shared" si="3"/>
        <v>41848.208333333336</v>
      </c>
      <c r="P22" t="b">
        <v>0</v>
      </c>
      <c r="Q22" t="b">
        <v>0</v>
      </c>
      <c r="R22" s="7" t="s">
        <v>2015</v>
      </c>
      <c r="S22" t="s">
        <v>2018</v>
      </c>
    </row>
    <row r="23" spans="1:19" x14ac:dyDescent="0.5">
      <c r="A23">
        <v>21</v>
      </c>
      <c r="B23" t="s">
        <v>68</v>
      </c>
      <c r="C23" s="3" t="s">
        <v>69</v>
      </c>
      <c r="D23">
        <v>94000</v>
      </c>
      <c r="E23">
        <v>38533</v>
      </c>
      <c r="F23" s="5">
        <f t="shared" si="0"/>
        <v>40.992553191489364</v>
      </c>
      <c r="G23" t="s">
        <v>14</v>
      </c>
      <c r="H23">
        <v>558</v>
      </c>
      <c r="I23">
        <f t="shared" si="1"/>
        <v>69.055555555555557</v>
      </c>
      <c r="J23" t="s">
        <v>20</v>
      </c>
      <c r="K23" t="s">
        <v>21</v>
      </c>
      <c r="L23">
        <v>1313384400</v>
      </c>
      <c r="M23" s="10">
        <f t="shared" si="2"/>
        <v>40770.208333333336</v>
      </c>
      <c r="N23">
        <v>1316322000</v>
      </c>
      <c r="O23" s="10">
        <f t="shared" si="3"/>
        <v>40804.208333333336</v>
      </c>
      <c r="P23" t="b">
        <v>0</v>
      </c>
      <c r="Q23" t="b">
        <v>0</v>
      </c>
      <c r="R23" s="7" t="s">
        <v>2013</v>
      </c>
      <c r="S23" t="s">
        <v>2014</v>
      </c>
    </row>
    <row r="24" spans="1:19" x14ac:dyDescent="0.5">
      <c r="A24">
        <v>22</v>
      </c>
      <c r="B24" t="s">
        <v>70</v>
      </c>
      <c r="C24" s="3" t="s">
        <v>71</v>
      </c>
      <c r="D24">
        <v>59100</v>
      </c>
      <c r="E24">
        <v>75690</v>
      </c>
      <c r="F24" s="5">
        <f t="shared" si="0"/>
        <v>128.07106598984771</v>
      </c>
      <c r="G24" t="s">
        <v>19</v>
      </c>
      <c r="H24">
        <v>890</v>
      </c>
      <c r="I24">
        <f t="shared" si="1"/>
        <v>85.044943820224717</v>
      </c>
      <c r="J24" t="s">
        <v>20</v>
      </c>
      <c r="K24" t="s">
        <v>21</v>
      </c>
      <c r="L24">
        <v>1522731600</v>
      </c>
      <c r="M24" s="10">
        <f t="shared" si="2"/>
        <v>43193.208333333328</v>
      </c>
      <c r="N24">
        <v>1524027600</v>
      </c>
      <c r="O24" s="10">
        <f t="shared" si="3"/>
        <v>43208.208333333328</v>
      </c>
      <c r="P24" t="b">
        <v>0</v>
      </c>
      <c r="Q24" t="b">
        <v>0</v>
      </c>
      <c r="R24" s="7" t="s">
        <v>2013</v>
      </c>
      <c r="S24" t="s">
        <v>2014</v>
      </c>
    </row>
    <row r="25" spans="1:19" x14ac:dyDescent="0.5">
      <c r="A25">
        <v>23</v>
      </c>
      <c r="B25" t="s">
        <v>72</v>
      </c>
      <c r="C25" s="3" t="s">
        <v>73</v>
      </c>
      <c r="D25">
        <v>4500</v>
      </c>
      <c r="E25">
        <v>14942</v>
      </c>
      <c r="F25" s="5">
        <f t="shared" si="0"/>
        <v>332.04444444444442</v>
      </c>
      <c r="G25" t="s">
        <v>19</v>
      </c>
      <c r="H25">
        <v>142</v>
      </c>
      <c r="I25">
        <f t="shared" si="1"/>
        <v>105.22535211267606</v>
      </c>
      <c r="J25" t="s">
        <v>36</v>
      </c>
      <c r="K25" t="s">
        <v>37</v>
      </c>
      <c r="L25">
        <v>1550124000</v>
      </c>
      <c r="M25" s="10">
        <f t="shared" si="2"/>
        <v>43510.25</v>
      </c>
      <c r="N25">
        <v>1554699600</v>
      </c>
      <c r="O25" s="10">
        <f t="shared" si="3"/>
        <v>43563.208333333328</v>
      </c>
      <c r="P25" t="b">
        <v>0</v>
      </c>
      <c r="Q25" t="b">
        <v>0</v>
      </c>
      <c r="R25" s="7" t="s">
        <v>2015</v>
      </c>
      <c r="S25" t="s">
        <v>2016</v>
      </c>
    </row>
    <row r="26" spans="1:19" x14ac:dyDescent="0.5">
      <c r="A26">
        <v>24</v>
      </c>
      <c r="B26" t="s">
        <v>74</v>
      </c>
      <c r="C26" s="3" t="s">
        <v>75</v>
      </c>
      <c r="D26">
        <v>92400</v>
      </c>
      <c r="E26">
        <v>104257</v>
      </c>
      <c r="F26" s="5">
        <f t="shared" si="0"/>
        <v>112.83225108225108</v>
      </c>
      <c r="G26" t="s">
        <v>19</v>
      </c>
      <c r="H26">
        <v>2673</v>
      </c>
      <c r="I26">
        <f t="shared" si="1"/>
        <v>39.003741114852225</v>
      </c>
      <c r="J26" t="s">
        <v>20</v>
      </c>
      <c r="K26" t="s">
        <v>21</v>
      </c>
      <c r="L26">
        <v>1403326800</v>
      </c>
      <c r="M26" s="10">
        <f t="shared" si="2"/>
        <v>41811.208333333336</v>
      </c>
      <c r="N26">
        <v>1403499600</v>
      </c>
      <c r="O26" s="10">
        <f t="shared" si="3"/>
        <v>41813.208333333336</v>
      </c>
      <c r="P26" t="b">
        <v>0</v>
      </c>
      <c r="Q26" t="b">
        <v>0</v>
      </c>
      <c r="R26" s="7" t="s">
        <v>2011</v>
      </c>
      <c r="S26" t="s">
        <v>2020</v>
      </c>
    </row>
    <row r="27" spans="1:19" x14ac:dyDescent="0.5">
      <c r="A27">
        <v>25</v>
      </c>
      <c r="B27" t="s">
        <v>76</v>
      </c>
      <c r="C27" s="3" t="s">
        <v>77</v>
      </c>
      <c r="D27">
        <v>5500</v>
      </c>
      <c r="E27">
        <v>11904</v>
      </c>
      <c r="F27" s="5">
        <f t="shared" si="0"/>
        <v>216.43636363636364</v>
      </c>
      <c r="G27" t="s">
        <v>19</v>
      </c>
      <c r="H27">
        <v>163</v>
      </c>
      <c r="I27">
        <f t="shared" si="1"/>
        <v>73.030674846625772</v>
      </c>
      <c r="J27" t="s">
        <v>20</v>
      </c>
      <c r="K27" t="s">
        <v>21</v>
      </c>
      <c r="L27">
        <v>1305694800</v>
      </c>
      <c r="M27" s="10">
        <f t="shared" si="2"/>
        <v>40681.208333333336</v>
      </c>
      <c r="N27">
        <v>1307422800</v>
      </c>
      <c r="O27" s="10">
        <f t="shared" si="3"/>
        <v>40701.208333333336</v>
      </c>
      <c r="P27" t="b">
        <v>0</v>
      </c>
      <c r="Q27" t="b">
        <v>1</v>
      </c>
      <c r="R27" s="7" t="s">
        <v>2024</v>
      </c>
      <c r="S27" t="s">
        <v>2025</v>
      </c>
    </row>
    <row r="28" spans="1:19" x14ac:dyDescent="0.5">
      <c r="A28">
        <v>26</v>
      </c>
      <c r="B28" t="s">
        <v>78</v>
      </c>
      <c r="C28" s="3" t="s">
        <v>79</v>
      </c>
      <c r="D28">
        <v>107500</v>
      </c>
      <c r="E28">
        <v>51814</v>
      </c>
      <c r="F28" s="5">
        <f t="shared" si="0"/>
        <v>48.199069767441863</v>
      </c>
      <c r="G28" t="s">
        <v>63</v>
      </c>
      <c r="H28">
        <v>1480</v>
      </c>
      <c r="I28">
        <f t="shared" si="1"/>
        <v>35.009459459459457</v>
      </c>
      <c r="J28" t="s">
        <v>20</v>
      </c>
      <c r="K28" t="s">
        <v>21</v>
      </c>
      <c r="L28">
        <v>1533013200</v>
      </c>
      <c r="M28" s="10">
        <f t="shared" si="2"/>
        <v>43312.208333333328</v>
      </c>
      <c r="N28">
        <v>1535346000</v>
      </c>
      <c r="O28" s="10">
        <f t="shared" si="3"/>
        <v>43339.208333333328</v>
      </c>
      <c r="P28" t="b">
        <v>0</v>
      </c>
      <c r="Q28" t="b">
        <v>0</v>
      </c>
      <c r="R28" s="7" t="s">
        <v>2013</v>
      </c>
      <c r="S28" t="s">
        <v>2014</v>
      </c>
    </row>
    <row r="29" spans="1:19" x14ac:dyDescent="0.5">
      <c r="A29">
        <v>27</v>
      </c>
      <c r="B29" t="s">
        <v>80</v>
      </c>
      <c r="C29" s="3" t="s">
        <v>81</v>
      </c>
      <c r="D29">
        <v>2000</v>
      </c>
      <c r="E29">
        <v>1599</v>
      </c>
      <c r="F29" s="5">
        <f t="shared" si="0"/>
        <v>79.95</v>
      </c>
      <c r="G29" t="s">
        <v>14</v>
      </c>
      <c r="H29">
        <v>15</v>
      </c>
      <c r="I29">
        <f t="shared" si="1"/>
        <v>106.6</v>
      </c>
      <c r="J29" t="s">
        <v>20</v>
      </c>
      <c r="K29" t="s">
        <v>21</v>
      </c>
      <c r="L29">
        <v>1443848400</v>
      </c>
      <c r="M29" s="10">
        <f t="shared" si="2"/>
        <v>42280.208333333328</v>
      </c>
      <c r="N29">
        <v>1444539600</v>
      </c>
      <c r="O29" s="10">
        <f t="shared" si="3"/>
        <v>42288.208333333328</v>
      </c>
      <c r="P29" t="b">
        <v>0</v>
      </c>
      <c r="Q29" t="b">
        <v>0</v>
      </c>
      <c r="R29" s="7" t="s">
        <v>2009</v>
      </c>
      <c r="S29" t="s">
        <v>2010</v>
      </c>
    </row>
    <row r="30" spans="1:19" x14ac:dyDescent="0.5">
      <c r="A30">
        <v>28</v>
      </c>
      <c r="B30" t="s">
        <v>82</v>
      </c>
      <c r="C30" s="3" t="s">
        <v>83</v>
      </c>
      <c r="D30">
        <v>130800</v>
      </c>
      <c r="E30">
        <v>137635</v>
      </c>
      <c r="F30" s="5">
        <f t="shared" si="0"/>
        <v>105.22553516819572</v>
      </c>
      <c r="G30" t="s">
        <v>19</v>
      </c>
      <c r="H30">
        <v>2220</v>
      </c>
      <c r="I30">
        <f t="shared" si="1"/>
        <v>61.997747747747745</v>
      </c>
      <c r="J30" t="s">
        <v>20</v>
      </c>
      <c r="K30" t="s">
        <v>21</v>
      </c>
      <c r="L30">
        <v>1265695200</v>
      </c>
      <c r="M30" s="10">
        <f t="shared" si="2"/>
        <v>40218.25</v>
      </c>
      <c r="N30">
        <v>1267682400</v>
      </c>
      <c r="O30" s="10">
        <f t="shared" si="3"/>
        <v>40241.25</v>
      </c>
      <c r="P30" t="b">
        <v>0</v>
      </c>
      <c r="Q30" t="b">
        <v>1</v>
      </c>
      <c r="R30" s="7" t="s">
        <v>2013</v>
      </c>
      <c r="S30" t="s">
        <v>2014</v>
      </c>
    </row>
    <row r="31" spans="1:19" x14ac:dyDescent="0.5">
      <c r="A31">
        <v>29</v>
      </c>
      <c r="B31" t="s">
        <v>84</v>
      </c>
      <c r="C31" s="3" t="s">
        <v>85</v>
      </c>
      <c r="D31">
        <v>45900</v>
      </c>
      <c r="E31">
        <v>150965</v>
      </c>
      <c r="F31" s="5">
        <f t="shared" si="0"/>
        <v>328.89978213507624</v>
      </c>
      <c r="G31" t="s">
        <v>19</v>
      </c>
      <c r="H31">
        <v>1606</v>
      </c>
      <c r="I31">
        <f t="shared" si="1"/>
        <v>94.000622665006233</v>
      </c>
      <c r="J31" t="s">
        <v>86</v>
      </c>
      <c r="K31" t="s">
        <v>87</v>
      </c>
      <c r="L31">
        <v>1532062800</v>
      </c>
      <c r="M31" s="10">
        <f t="shared" si="2"/>
        <v>43301.208333333328</v>
      </c>
      <c r="N31">
        <v>1535518800</v>
      </c>
      <c r="O31" s="10">
        <f t="shared" si="3"/>
        <v>43341.208333333328</v>
      </c>
      <c r="P31" t="b">
        <v>0</v>
      </c>
      <c r="Q31" t="b">
        <v>0</v>
      </c>
      <c r="R31" s="7" t="s">
        <v>2015</v>
      </c>
      <c r="S31" t="s">
        <v>2026</v>
      </c>
    </row>
    <row r="32" spans="1:19" x14ac:dyDescent="0.5">
      <c r="A32">
        <v>30</v>
      </c>
      <c r="B32" t="s">
        <v>88</v>
      </c>
      <c r="C32" s="3" t="s">
        <v>89</v>
      </c>
      <c r="D32">
        <v>9000</v>
      </c>
      <c r="E32">
        <v>14455</v>
      </c>
      <c r="F32" s="5">
        <f t="shared" si="0"/>
        <v>160.61111111111111</v>
      </c>
      <c r="G32" t="s">
        <v>19</v>
      </c>
      <c r="H32">
        <v>129</v>
      </c>
      <c r="I32">
        <f t="shared" si="1"/>
        <v>112.05426356589147</v>
      </c>
      <c r="J32" t="s">
        <v>20</v>
      </c>
      <c r="K32" t="s">
        <v>21</v>
      </c>
      <c r="L32">
        <v>1558674000</v>
      </c>
      <c r="M32" s="10">
        <f t="shared" si="2"/>
        <v>43609.208333333328</v>
      </c>
      <c r="N32">
        <v>1559106000</v>
      </c>
      <c r="O32" s="10">
        <f t="shared" si="3"/>
        <v>43614.208333333328</v>
      </c>
      <c r="P32" t="b">
        <v>0</v>
      </c>
      <c r="Q32" t="b">
        <v>0</v>
      </c>
      <c r="R32" s="7" t="s">
        <v>2015</v>
      </c>
      <c r="S32" t="s">
        <v>2023</v>
      </c>
    </row>
    <row r="33" spans="1:19" x14ac:dyDescent="0.5">
      <c r="A33">
        <v>31</v>
      </c>
      <c r="B33" t="s">
        <v>90</v>
      </c>
      <c r="C33" s="3" t="s">
        <v>91</v>
      </c>
      <c r="D33">
        <v>3500</v>
      </c>
      <c r="E33">
        <v>10850</v>
      </c>
      <c r="F33" s="5">
        <f t="shared" si="0"/>
        <v>310</v>
      </c>
      <c r="G33" t="s">
        <v>19</v>
      </c>
      <c r="H33">
        <v>226</v>
      </c>
      <c r="I33">
        <f t="shared" si="1"/>
        <v>48.008849557522126</v>
      </c>
      <c r="J33" t="s">
        <v>36</v>
      </c>
      <c r="K33" t="s">
        <v>37</v>
      </c>
      <c r="L33">
        <v>1451973600</v>
      </c>
      <c r="M33" s="10">
        <f t="shared" si="2"/>
        <v>42374.25</v>
      </c>
      <c r="N33">
        <v>1454392800</v>
      </c>
      <c r="O33" s="10">
        <f t="shared" si="3"/>
        <v>42402.25</v>
      </c>
      <c r="P33" t="b">
        <v>0</v>
      </c>
      <c r="Q33" t="b">
        <v>0</v>
      </c>
      <c r="R33" s="7" t="s">
        <v>2024</v>
      </c>
      <c r="S33" t="s">
        <v>2025</v>
      </c>
    </row>
    <row r="34" spans="1:19" x14ac:dyDescent="0.5">
      <c r="A34">
        <v>32</v>
      </c>
      <c r="B34" t="s">
        <v>92</v>
      </c>
      <c r="C34" s="3" t="s">
        <v>93</v>
      </c>
      <c r="D34">
        <v>101000</v>
      </c>
      <c r="E34">
        <v>87676</v>
      </c>
      <c r="F34" s="5">
        <f t="shared" si="0"/>
        <v>86.807920792079202</v>
      </c>
      <c r="G34" t="s">
        <v>14</v>
      </c>
      <c r="H34">
        <v>2307</v>
      </c>
      <c r="I34">
        <f t="shared" si="1"/>
        <v>38.004334633723452</v>
      </c>
      <c r="J34" t="s">
        <v>94</v>
      </c>
      <c r="K34" t="s">
        <v>95</v>
      </c>
      <c r="L34">
        <v>1515564000</v>
      </c>
      <c r="M34" s="10">
        <f t="shared" si="2"/>
        <v>43110.25</v>
      </c>
      <c r="N34">
        <v>1517896800</v>
      </c>
      <c r="O34" s="10">
        <f t="shared" si="3"/>
        <v>43137.25</v>
      </c>
      <c r="P34" t="b">
        <v>0</v>
      </c>
      <c r="Q34" t="b">
        <v>0</v>
      </c>
      <c r="R34" s="7" t="s">
        <v>2015</v>
      </c>
      <c r="S34" t="s">
        <v>2016</v>
      </c>
    </row>
    <row r="35" spans="1:19" x14ac:dyDescent="0.5">
      <c r="A35">
        <v>33</v>
      </c>
      <c r="B35" t="s">
        <v>96</v>
      </c>
      <c r="C35" s="3" t="s">
        <v>97</v>
      </c>
      <c r="D35">
        <v>50200</v>
      </c>
      <c r="E35">
        <v>189666</v>
      </c>
      <c r="F35" s="5">
        <f t="shared" si="0"/>
        <v>377.82071713147411</v>
      </c>
      <c r="G35" t="s">
        <v>19</v>
      </c>
      <c r="H35">
        <v>5419</v>
      </c>
      <c r="I35">
        <f t="shared" si="1"/>
        <v>35.000184535892231</v>
      </c>
      <c r="J35" t="s">
        <v>20</v>
      </c>
      <c r="K35" t="s">
        <v>21</v>
      </c>
      <c r="L35">
        <v>1412485200</v>
      </c>
      <c r="M35" s="10">
        <f t="shared" si="2"/>
        <v>41917.208333333336</v>
      </c>
      <c r="N35">
        <v>1415685600</v>
      </c>
      <c r="O35" s="10">
        <f t="shared" si="3"/>
        <v>41954.25</v>
      </c>
      <c r="P35" t="b">
        <v>0</v>
      </c>
      <c r="Q35" t="b">
        <v>0</v>
      </c>
      <c r="R35" s="7" t="s">
        <v>2013</v>
      </c>
      <c r="S35" t="s">
        <v>2014</v>
      </c>
    </row>
    <row r="36" spans="1:19" ht="31.5" x14ac:dyDescent="0.5">
      <c r="A36">
        <v>34</v>
      </c>
      <c r="B36" t="s">
        <v>98</v>
      </c>
      <c r="C36" s="3" t="s">
        <v>99</v>
      </c>
      <c r="D36">
        <v>9300</v>
      </c>
      <c r="E36">
        <v>14025</v>
      </c>
      <c r="F36" s="5">
        <f t="shared" si="0"/>
        <v>150.80645161290323</v>
      </c>
      <c r="G36" t="s">
        <v>19</v>
      </c>
      <c r="H36">
        <v>165</v>
      </c>
      <c r="I36">
        <f t="shared" si="1"/>
        <v>85</v>
      </c>
      <c r="J36" t="s">
        <v>20</v>
      </c>
      <c r="K36" t="s">
        <v>21</v>
      </c>
      <c r="L36">
        <v>1490245200</v>
      </c>
      <c r="M36" s="10">
        <f t="shared" si="2"/>
        <v>42817.208333333328</v>
      </c>
      <c r="N36">
        <v>1490677200</v>
      </c>
      <c r="O36" s="10">
        <f t="shared" si="3"/>
        <v>42822.208333333328</v>
      </c>
      <c r="P36" t="b">
        <v>0</v>
      </c>
      <c r="Q36" t="b">
        <v>0</v>
      </c>
      <c r="R36" s="7" t="s">
        <v>2015</v>
      </c>
      <c r="S36" t="s">
        <v>2016</v>
      </c>
    </row>
    <row r="37" spans="1:19" x14ac:dyDescent="0.5">
      <c r="A37">
        <v>35</v>
      </c>
      <c r="B37" t="s">
        <v>100</v>
      </c>
      <c r="C37" s="3" t="s">
        <v>101</v>
      </c>
      <c r="D37">
        <v>125500</v>
      </c>
      <c r="E37">
        <v>188628</v>
      </c>
      <c r="F37" s="5">
        <f t="shared" si="0"/>
        <v>150.30119521912351</v>
      </c>
      <c r="G37" t="s">
        <v>19</v>
      </c>
      <c r="H37">
        <v>1965</v>
      </c>
      <c r="I37">
        <f t="shared" si="1"/>
        <v>95.993893129770996</v>
      </c>
      <c r="J37" t="s">
        <v>32</v>
      </c>
      <c r="K37" t="s">
        <v>33</v>
      </c>
      <c r="L37">
        <v>1547877600</v>
      </c>
      <c r="M37" s="10">
        <f t="shared" si="2"/>
        <v>43484.25</v>
      </c>
      <c r="N37">
        <v>1551506400</v>
      </c>
      <c r="O37" s="10">
        <f t="shared" si="3"/>
        <v>43526.25</v>
      </c>
      <c r="P37" t="b">
        <v>0</v>
      </c>
      <c r="Q37" t="b">
        <v>1</v>
      </c>
      <c r="R37" s="7" t="s">
        <v>2015</v>
      </c>
      <c r="S37" t="s">
        <v>2018</v>
      </c>
    </row>
    <row r="38" spans="1:19" x14ac:dyDescent="0.5">
      <c r="A38">
        <v>36</v>
      </c>
      <c r="B38" t="s">
        <v>102</v>
      </c>
      <c r="C38" s="3" t="s">
        <v>103</v>
      </c>
      <c r="D38">
        <v>700</v>
      </c>
      <c r="E38">
        <v>1101</v>
      </c>
      <c r="F38" s="5">
        <f t="shared" si="0"/>
        <v>157.28571428571428</v>
      </c>
      <c r="G38" t="s">
        <v>19</v>
      </c>
      <c r="H38">
        <v>16</v>
      </c>
      <c r="I38">
        <f t="shared" si="1"/>
        <v>68.8125</v>
      </c>
      <c r="J38" t="s">
        <v>20</v>
      </c>
      <c r="K38" t="s">
        <v>21</v>
      </c>
      <c r="L38">
        <v>1298700000</v>
      </c>
      <c r="M38" s="10">
        <f t="shared" si="2"/>
        <v>40600.25</v>
      </c>
      <c r="N38">
        <v>1300856400</v>
      </c>
      <c r="O38" s="10">
        <f t="shared" si="3"/>
        <v>40625.208333333336</v>
      </c>
      <c r="P38" t="b">
        <v>0</v>
      </c>
      <c r="Q38" t="b">
        <v>0</v>
      </c>
      <c r="R38" s="7" t="s">
        <v>2013</v>
      </c>
      <c r="S38" t="s">
        <v>2014</v>
      </c>
    </row>
    <row r="39" spans="1:19" ht="31.5" x14ac:dyDescent="0.5">
      <c r="A39">
        <v>37</v>
      </c>
      <c r="B39" t="s">
        <v>104</v>
      </c>
      <c r="C39" s="3" t="s">
        <v>105</v>
      </c>
      <c r="D39">
        <v>8100</v>
      </c>
      <c r="E39">
        <v>11339</v>
      </c>
      <c r="F39" s="5">
        <f t="shared" si="0"/>
        <v>139.98765432098764</v>
      </c>
      <c r="G39" t="s">
        <v>19</v>
      </c>
      <c r="H39">
        <v>107</v>
      </c>
      <c r="I39">
        <f t="shared" si="1"/>
        <v>105.97196261682242</v>
      </c>
      <c r="J39" t="s">
        <v>20</v>
      </c>
      <c r="K39" t="s">
        <v>21</v>
      </c>
      <c r="L39">
        <v>1570338000</v>
      </c>
      <c r="M39" s="10">
        <f t="shared" si="2"/>
        <v>43744.208333333328</v>
      </c>
      <c r="N39">
        <v>1573192800</v>
      </c>
      <c r="O39" s="10">
        <f t="shared" si="3"/>
        <v>43777.25</v>
      </c>
      <c r="P39" t="b">
        <v>0</v>
      </c>
      <c r="Q39" t="b">
        <v>1</v>
      </c>
      <c r="R39" s="7" t="s">
        <v>2021</v>
      </c>
      <c r="S39" t="s">
        <v>2027</v>
      </c>
    </row>
    <row r="40" spans="1:19" x14ac:dyDescent="0.5">
      <c r="A40">
        <v>38</v>
      </c>
      <c r="B40" t="s">
        <v>106</v>
      </c>
      <c r="C40" s="3" t="s">
        <v>107</v>
      </c>
      <c r="D40">
        <v>3100</v>
      </c>
      <c r="E40">
        <v>10085</v>
      </c>
      <c r="F40" s="5">
        <f t="shared" si="0"/>
        <v>325.32258064516128</v>
      </c>
      <c r="G40" t="s">
        <v>19</v>
      </c>
      <c r="H40">
        <v>134</v>
      </c>
      <c r="I40">
        <f t="shared" si="1"/>
        <v>75.261194029850742</v>
      </c>
      <c r="J40" t="s">
        <v>20</v>
      </c>
      <c r="K40" t="s">
        <v>21</v>
      </c>
      <c r="L40">
        <v>1287378000</v>
      </c>
      <c r="M40" s="10">
        <f t="shared" si="2"/>
        <v>40469.208333333336</v>
      </c>
      <c r="N40">
        <v>1287810000</v>
      </c>
      <c r="O40" s="10">
        <f t="shared" si="3"/>
        <v>40474.208333333336</v>
      </c>
      <c r="P40" t="b">
        <v>0</v>
      </c>
      <c r="Q40" t="b">
        <v>0</v>
      </c>
      <c r="R40" s="7" t="s">
        <v>2028</v>
      </c>
      <c r="S40" t="s">
        <v>2029</v>
      </c>
    </row>
    <row r="41" spans="1:19" x14ac:dyDescent="0.5">
      <c r="A41">
        <v>39</v>
      </c>
      <c r="B41" t="s">
        <v>108</v>
      </c>
      <c r="C41" s="3" t="s">
        <v>109</v>
      </c>
      <c r="D41">
        <v>9900</v>
      </c>
      <c r="E41">
        <v>5027</v>
      </c>
      <c r="F41" s="5">
        <f t="shared" si="0"/>
        <v>50.777777777777779</v>
      </c>
      <c r="G41" t="s">
        <v>14</v>
      </c>
      <c r="H41">
        <v>88</v>
      </c>
      <c r="I41">
        <f t="shared" si="1"/>
        <v>57.125</v>
      </c>
      <c r="J41" t="s">
        <v>32</v>
      </c>
      <c r="K41" t="s">
        <v>33</v>
      </c>
      <c r="L41">
        <v>1361772000</v>
      </c>
      <c r="M41" s="10">
        <f t="shared" si="2"/>
        <v>41330.25</v>
      </c>
      <c r="N41">
        <v>1362978000</v>
      </c>
      <c r="O41" s="10">
        <f t="shared" si="3"/>
        <v>41344.208333333336</v>
      </c>
      <c r="P41" t="b">
        <v>0</v>
      </c>
      <c r="Q41" t="b">
        <v>0</v>
      </c>
      <c r="R41" s="7" t="s">
        <v>2013</v>
      </c>
      <c r="S41" t="s">
        <v>2014</v>
      </c>
    </row>
    <row r="42" spans="1:19" x14ac:dyDescent="0.5">
      <c r="A42">
        <v>40</v>
      </c>
      <c r="B42" t="s">
        <v>110</v>
      </c>
      <c r="C42" s="3" t="s">
        <v>111</v>
      </c>
      <c r="D42">
        <v>8800</v>
      </c>
      <c r="E42">
        <v>14878</v>
      </c>
      <c r="F42" s="5">
        <f t="shared" si="0"/>
        <v>169.06818181818181</v>
      </c>
      <c r="G42" t="s">
        <v>19</v>
      </c>
      <c r="H42">
        <v>198</v>
      </c>
      <c r="I42">
        <f t="shared" si="1"/>
        <v>75.141414141414145</v>
      </c>
      <c r="J42" t="s">
        <v>20</v>
      </c>
      <c r="K42" t="s">
        <v>21</v>
      </c>
      <c r="L42">
        <v>1275714000</v>
      </c>
      <c r="M42" s="10">
        <f t="shared" si="2"/>
        <v>40334.208333333336</v>
      </c>
      <c r="N42">
        <v>1277355600</v>
      </c>
      <c r="O42" s="10">
        <f t="shared" si="3"/>
        <v>40353.208333333336</v>
      </c>
      <c r="P42" t="b">
        <v>0</v>
      </c>
      <c r="Q42" t="b">
        <v>1</v>
      </c>
      <c r="R42" s="7" t="s">
        <v>2011</v>
      </c>
      <c r="S42" t="s">
        <v>2020</v>
      </c>
    </row>
    <row r="43" spans="1:19" x14ac:dyDescent="0.5">
      <c r="A43">
        <v>41</v>
      </c>
      <c r="B43" t="s">
        <v>112</v>
      </c>
      <c r="C43" s="3" t="s">
        <v>113</v>
      </c>
      <c r="D43">
        <v>5600</v>
      </c>
      <c r="E43">
        <v>11924</v>
      </c>
      <c r="F43" s="5">
        <f t="shared" si="0"/>
        <v>212.92857142857142</v>
      </c>
      <c r="G43" t="s">
        <v>19</v>
      </c>
      <c r="H43">
        <v>111</v>
      </c>
      <c r="I43">
        <f t="shared" si="1"/>
        <v>107.42342342342343</v>
      </c>
      <c r="J43" t="s">
        <v>94</v>
      </c>
      <c r="K43" t="s">
        <v>95</v>
      </c>
      <c r="L43">
        <v>1346734800</v>
      </c>
      <c r="M43" s="10">
        <f t="shared" si="2"/>
        <v>41156.208333333336</v>
      </c>
      <c r="N43">
        <v>1348981200</v>
      </c>
      <c r="O43" s="10">
        <f t="shared" si="3"/>
        <v>41182.208333333336</v>
      </c>
      <c r="P43" t="b">
        <v>0</v>
      </c>
      <c r="Q43" t="b">
        <v>1</v>
      </c>
      <c r="R43" s="7" t="s">
        <v>2009</v>
      </c>
      <c r="S43" t="s">
        <v>2010</v>
      </c>
    </row>
    <row r="44" spans="1:19" x14ac:dyDescent="0.5">
      <c r="A44">
        <v>42</v>
      </c>
      <c r="B44" t="s">
        <v>114</v>
      </c>
      <c r="C44" s="3" t="s">
        <v>115</v>
      </c>
      <c r="D44">
        <v>1800</v>
      </c>
      <c r="E44">
        <v>7991</v>
      </c>
      <c r="F44" s="5">
        <f t="shared" si="0"/>
        <v>443.94444444444446</v>
      </c>
      <c r="G44" t="s">
        <v>19</v>
      </c>
      <c r="H44">
        <v>222</v>
      </c>
      <c r="I44">
        <f t="shared" si="1"/>
        <v>35.995495495495497</v>
      </c>
      <c r="J44" t="s">
        <v>20</v>
      </c>
      <c r="K44" t="s">
        <v>21</v>
      </c>
      <c r="L44">
        <v>1309755600</v>
      </c>
      <c r="M44" s="10">
        <f t="shared" si="2"/>
        <v>40728.208333333336</v>
      </c>
      <c r="N44">
        <v>1310533200</v>
      </c>
      <c r="O44" s="10">
        <f t="shared" si="3"/>
        <v>40737.208333333336</v>
      </c>
      <c r="P44" t="b">
        <v>0</v>
      </c>
      <c r="Q44" t="b">
        <v>0</v>
      </c>
      <c r="R44" s="7" t="s">
        <v>2007</v>
      </c>
      <c r="S44" t="s">
        <v>2008</v>
      </c>
    </row>
    <row r="45" spans="1:19" x14ac:dyDescent="0.5">
      <c r="A45">
        <v>43</v>
      </c>
      <c r="B45" t="s">
        <v>116</v>
      </c>
      <c r="C45" s="3" t="s">
        <v>117</v>
      </c>
      <c r="D45">
        <v>90200</v>
      </c>
      <c r="E45">
        <v>167717</v>
      </c>
      <c r="F45" s="5">
        <f t="shared" si="0"/>
        <v>185.9390243902439</v>
      </c>
      <c r="G45" t="s">
        <v>19</v>
      </c>
      <c r="H45">
        <v>6212</v>
      </c>
      <c r="I45">
        <f t="shared" si="1"/>
        <v>26.998873148744366</v>
      </c>
      <c r="J45" t="s">
        <v>20</v>
      </c>
      <c r="K45" t="s">
        <v>21</v>
      </c>
      <c r="L45">
        <v>1406178000</v>
      </c>
      <c r="M45" s="10">
        <f t="shared" si="2"/>
        <v>41844.208333333336</v>
      </c>
      <c r="N45">
        <v>1407560400</v>
      </c>
      <c r="O45" s="10">
        <f t="shared" si="3"/>
        <v>41860.208333333336</v>
      </c>
      <c r="P45" t="b">
        <v>0</v>
      </c>
      <c r="Q45" t="b">
        <v>0</v>
      </c>
      <c r="R45" s="7" t="s">
        <v>2021</v>
      </c>
      <c r="S45" t="s">
        <v>2030</v>
      </c>
    </row>
    <row r="46" spans="1:19" x14ac:dyDescent="0.5">
      <c r="A46">
        <v>44</v>
      </c>
      <c r="B46" t="s">
        <v>118</v>
      </c>
      <c r="C46" s="3" t="s">
        <v>119</v>
      </c>
      <c r="D46">
        <v>1600</v>
      </c>
      <c r="E46">
        <v>10541</v>
      </c>
      <c r="F46" s="5">
        <f t="shared" si="0"/>
        <v>658.8125</v>
      </c>
      <c r="G46" t="s">
        <v>19</v>
      </c>
      <c r="H46">
        <v>98</v>
      </c>
      <c r="I46">
        <f t="shared" si="1"/>
        <v>107.56122448979592</v>
      </c>
      <c r="J46" t="s">
        <v>32</v>
      </c>
      <c r="K46" t="s">
        <v>33</v>
      </c>
      <c r="L46">
        <v>1552798800</v>
      </c>
      <c r="M46" s="10">
        <f t="shared" si="2"/>
        <v>43541.208333333328</v>
      </c>
      <c r="N46">
        <v>1552885200</v>
      </c>
      <c r="O46" s="10">
        <f t="shared" si="3"/>
        <v>43542.208333333328</v>
      </c>
      <c r="P46" t="b">
        <v>0</v>
      </c>
      <c r="Q46" t="b">
        <v>0</v>
      </c>
      <c r="R46" s="7" t="s">
        <v>2021</v>
      </c>
      <c r="S46" t="s">
        <v>2027</v>
      </c>
    </row>
    <row r="47" spans="1:19" ht="31.5" x14ac:dyDescent="0.5">
      <c r="A47">
        <v>45</v>
      </c>
      <c r="B47" t="s">
        <v>120</v>
      </c>
      <c r="C47" s="3" t="s">
        <v>121</v>
      </c>
      <c r="D47">
        <v>9500</v>
      </c>
      <c r="E47">
        <v>4530</v>
      </c>
      <c r="F47" s="5">
        <f t="shared" si="0"/>
        <v>47.684210526315788</v>
      </c>
      <c r="G47" t="s">
        <v>14</v>
      </c>
      <c r="H47">
        <v>48</v>
      </c>
      <c r="I47">
        <f t="shared" si="1"/>
        <v>94.375</v>
      </c>
      <c r="J47" t="s">
        <v>20</v>
      </c>
      <c r="K47" t="s">
        <v>21</v>
      </c>
      <c r="L47">
        <v>1478062800</v>
      </c>
      <c r="M47" s="10">
        <f t="shared" si="2"/>
        <v>42676.208333333328</v>
      </c>
      <c r="N47">
        <v>1479362400</v>
      </c>
      <c r="O47" s="10">
        <f t="shared" si="3"/>
        <v>42691.25</v>
      </c>
      <c r="P47" t="b">
        <v>0</v>
      </c>
      <c r="Q47" t="b">
        <v>1</v>
      </c>
      <c r="R47" s="7" t="s">
        <v>2013</v>
      </c>
      <c r="S47" t="s">
        <v>2014</v>
      </c>
    </row>
    <row r="48" spans="1:19" x14ac:dyDescent="0.5">
      <c r="A48">
        <v>46</v>
      </c>
      <c r="B48" t="s">
        <v>122</v>
      </c>
      <c r="C48" s="3" t="s">
        <v>123</v>
      </c>
      <c r="D48">
        <v>3700</v>
      </c>
      <c r="E48">
        <v>4247</v>
      </c>
      <c r="F48" s="5">
        <f t="shared" si="0"/>
        <v>114.78378378378379</v>
      </c>
      <c r="G48" t="s">
        <v>19</v>
      </c>
      <c r="H48">
        <v>92</v>
      </c>
      <c r="I48">
        <f t="shared" si="1"/>
        <v>46.163043478260867</v>
      </c>
      <c r="J48" t="s">
        <v>20</v>
      </c>
      <c r="K48" t="s">
        <v>21</v>
      </c>
      <c r="L48">
        <v>1278565200</v>
      </c>
      <c r="M48" s="10">
        <f t="shared" si="2"/>
        <v>40367.208333333336</v>
      </c>
      <c r="N48">
        <v>1280552400</v>
      </c>
      <c r="O48" s="10">
        <f t="shared" si="3"/>
        <v>40390.208333333336</v>
      </c>
      <c r="P48" t="b">
        <v>0</v>
      </c>
      <c r="Q48" t="b">
        <v>0</v>
      </c>
      <c r="R48" s="7" t="s">
        <v>2009</v>
      </c>
      <c r="S48" t="s">
        <v>2010</v>
      </c>
    </row>
    <row r="49" spans="1:19" x14ac:dyDescent="0.5">
      <c r="A49">
        <v>47</v>
      </c>
      <c r="B49" t="s">
        <v>124</v>
      </c>
      <c r="C49" s="3" t="s">
        <v>125</v>
      </c>
      <c r="D49">
        <v>1500</v>
      </c>
      <c r="E49">
        <v>7129</v>
      </c>
      <c r="F49" s="5">
        <f t="shared" si="0"/>
        <v>475.26666666666665</v>
      </c>
      <c r="G49" t="s">
        <v>19</v>
      </c>
      <c r="H49">
        <v>149</v>
      </c>
      <c r="I49">
        <f t="shared" si="1"/>
        <v>47.845637583892618</v>
      </c>
      <c r="J49" t="s">
        <v>20</v>
      </c>
      <c r="K49" t="s">
        <v>21</v>
      </c>
      <c r="L49">
        <v>1396069200</v>
      </c>
      <c r="M49" s="10">
        <f t="shared" si="2"/>
        <v>41727.208333333336</v>
      </c>
      <c r="N49">
        <v>1398661200</v>
      </c>
      <c r="O49" s="10">
        <f t="shared" si="3"/>
        <v>41757.208333333336</v>
      </c>
      <c r="P49" t="b">
        <v>0</v>
      </c>
      <c r="Q49" t="b">
        <v>0</v>
      </c>
      <c r="R49" s="7" t="s">
        <v>2013</v>
      </c>
      <c r="S49" t="s">
        <v>2014</v>
      </c>
    </row>
    <row r="50" spans="1:19" x14ac:dyDescent="0.5">
      <c r="A50">
        <v>48</v>
      </c>
      <c r="B50" t="s">
        <v>126</v>
      </c>
      <c r="C50" s="3" t="s">
        <v>127</v>
      </c>
      <c r="D50">
        <v>33300</v>
      </c>
      <c r="E50">
        <v>128862</v>
      </c>
      <c r="F50" s="5">
        <f t="shared" si="0"/>
        <v>386.97297297297297</v>
      </c>
      <c r="G50" t="s">
        <v>19</v>
      </c>
      <c r="H50">
        <v>2431</v>
      </c>
      <c r="I50">
        <f t="shared" si="1"/>
        <v>53.007815713698065</v>
      </c>
      <c r="J50" t="s">
        <v>20</v>
      </c>
      <c r="K50" t="s">
        <v>21</v>
      </c>
      <c r="L50">
        <v>1435208400</v>
      </c>
      <c r="M50" s="10">
        <f t="shared" si="2"/>
        <v>42180.208333333328</v>
      </c>
      <c r="N50">
        <v>1436245200</v>
      </c>
      <c r="O50" s="10">
        <f t="shared" si="3"/>
        <v>42192.208333333328</v>
      </c>
      <c r="P50" t="b">
        <v>0</v>
      </c>
      <c r="Q50" t="b">
        <v>0</v>
      </c>
      <c r="R50" s="7" t="s">
        <v>2013</v>
      </c>
      <c r="S50" t="s">
        <v>2014</v>
      </c>
    </row>
    <row r="51" spans="1:19" x14ac:dyDescent="0.5">
      <c r="A51">
        <v>49</v>
      </c>
      <c r="B51" t="s">
        <v>128</v>
      </c>
      <c r="C51" s="3" t="s">
        <v>129</v>
      </c>
      <c r="D51">
        <v>7200</v>
      </c>
      <c r="E51">
        <v>13653</v>
      </c>
      <c r="F51" s="5">
        <f t="shared" si="0"/>
        <v>189.625</v>
      </c>
      <c r="G51" t="s">
        <v>19</v>
      </c>
      <c r="H51">
        <v>303</v>
      </c>
      <c r="I51">
        <f t="shared" si="1"/>
        <v>45.059405940594061</v>
      </c>
      <c r="J51" t="s">
        <v>20</v>
      </c>
      <c r="K51" t="s">
        <v>21</v>
      </c>
      <c r="L51">
        <v>1571547600</v>
      </c>
      <c r="M51" s="10">
        <f t="shared" si="2"/>
        <v>43758.208333333328</v>
      </c>
      <c r="N51">
        <v>1575439200</v>
      </c>
      <c r="O51" s="10">
        <f t="shared" si="3"/>
        <v>43803.25</v>
      </c>
      <c r="P51" t="b">
        <v>0</v>
      </c>
      <c r="Q51" t="b">
        <v>0</v>
      </c>
      <c r="R51" s="7" t="s">
        <v>2009</v>
      </c>
      <c r="S51" t="s">
        <v>2010</v>
      </c>
    </row>
    <row r="52" spans="1:19" ht="31.5" x14ac:dyDescent="0.5">
      <c r="A52">
        <v>50</v>
      </c>
      <c r="B52" t="s">
        <v>130</v>
      </c>
      <c r="C52" s="3" t="s">
        <v>131</v>
      </c>
      <c r="D52">
        <v>100</v>
      </c>
      <c r="E52">
        <v>2</v>
      </c>
      <c r="F52" s="5">
        <f t="shared" si="0"/>
        <v>2</v>
      </c>
      <c r="G52" t="s">
        <v>14</v>
      </c>
      <c r="H52">
        <v>1</v>
      </c>
      <c r="I52">
        <f t="shared" si="1"/>
        <v>2</v>
      </c>
      <c r="J52" t="s">
        <v>94</v>
      </c>
      <c r="K52" t="s">
        <v>95</v>
      </c>
      <c r="L52">
        <v>1375333200</v>
      </c>
      <c r="M52" s="10">
        <f t="shared" si="2"/>
        <v>41487.208333333336</v>
      </c>
      <c r="N52">
        <v>1377752400</v>
      </c>
      <c r="O52" s="10">
        <f t="shared" si="3"/>
        <v>41515.208333333336</v>
      </c>
      <c r="P52" t="b">
        <v>0</v>
      </c>
      <c r="Q52" t="b">
        <v>0</v>
      </c>
      <c r="R52" s="7" t="s">
        <v>2009</v>
      </c>
      <c r="S52" t="s">
        <v>2031</v>
      </c>
    </row>
    <row r="53" spans="1:19" x14ac:dyDescent="0.5">
      <c r="A53">
        <v>51</v>
      </c>
      <c r="B53" t="s">
        <v>132</v>
      </c>
      <c r="C53" s="3" t="s">
        <v>133</v>
      </c>
      <c r="D53">
        <v>158100</v>
      </c>
      <c r="E53">
        <v>145243</v>
      </c>
      <c r="F53" s="5">
        <f t="shared" si="0"/>
        <v>91.867805186590772</v>
      </c>
      <c r="G53" t="s">
        <v>14</v>
      </c>
      <c r="H53">
        <v>1467</v>
      </c>
      <c r="I53">
        <f t="shared" si="1"/>
        <v>99.006816632583508</v>
      </c>
      <c r="J53" t="s">
        <v>36</v>
      </c>
      <c r="K53" t="s">
        <v>37</v>
      </c>
      <c r="L53">
        <v>1332824400</v>
      </c>
      <c r="M53" s="10">
        <f t="shared" si="2"/>
        <v>40995.208333333336</v>
      </c>
      <c r="N53">
        <v>1334206800</v>
      </c>
      <c r="O53" s="10">
        <f t="shared" si="3"/>
        <v>41011.208333333336</v>
      </c>
      <c r="P53" t="b">
        <v>0</v>
      </c>
      <c r="Q53" t="b">
        <v>1</v>
      </c>
      <c r="R53" s="7" t="s">
        <v>2011</v>
      </c>
      <c r="S53" t="s">
        <v>2020</v>
      </c>
    </row>
    <row r="54" spans="1:19" x14ac:dyDescent="0.5">
      <c r="A54">
        <v>52</v>
      </c>
      <c r="B54" t="s">
        <v>134</v>
      </c>
      <c r="C54" s="3" t="s">
        <v>135</v>
      </c>
      <c r="D54">
        <v>7200</v>
      </c>
      <c r="E54">
        <v>2459</v>
      </c>
      <c r="F54" s="5">
        <f t="shared" si="0"/>
        <v>34.152777777777779</v>
      </c>
      <c r="G54" t="s">
        <v>14</v>
      </c>
      <c r="H54">
        <v>75</v>
      </c>
      <c r="I54">
        <f t="shared" si="1"/>
        <v>32.786666666666669</v>
      </c>
      <c r="J54" t="s">
        <v>20</v>
      </c>
      <c r="K54" t="s">
        <v>21</v>
      </c>
      <c r="L54">
        <v>1284526800</v>
      </c>
      <c r="M54" s="10">
        <f t="shared" si="2"/>
        <v>40436.208333333336</v>
      </c>
      <c r="N54">
        <v>1284872400</v>
      </c>
      <c r="O54" s="10">
        <f t="shared" si="3"/>
        <v>40440.208333333336</v>
      </c>
      <c r="P54" t="b">
        <v>0</v>
      </c>
      <c r="Q54" t="b">
        <v>0</v>
      </c>
      <c r="R54" s="7" t="s">
        <v>2013</v>
      </c>
      <c r="S54" t="s">
        <v>2014</v>
      </c>
    </row>
    <row r="55" spans="1:19" x14ac:dyDescent="0.5">
      <c r="A55">
        <v>53</v>
      </c>
      <c r="B55" t="s">
        <v>136</v>
      </c>
      <c r="C55" s="3" t="s">
        <v>137</v>
      </c>
      <c r="D55">
        <v>8800</v>
      </c>
      <c r="E55">
        <v>12356</v>
      </c>
      <c r="F55" s="5">
        <f t="shared" si="0"/>
        <v>140.40909090909091</v>
      </c>
      <c r="G55" t="s">
        <v>19</v>
      </c>
      <c r="H55">
        <v>209</v>
      </c>
      <c r="I55">
        <f t="shared" si="1"/>
        <v>59.119617224880386</v>
      </c>
      <c r="J55" t="s">
        <v>20</v>
      </c>
      <c r="K55" t="s">
        <v>21</v>
      </c>
      <c r="L55">
        <v>1400562000</v>
      </c>
      <c r="M55" s="10">
        <f t="shared" si="2"/>
        <v>41779.208333333336</v>
      </c>
      <c r="N55">
        <v>1403931600</v>
      </c>
      <c r="O55" s="10">
        <f t="shared" si="3"/>
        <v>41818.208333333336</v>
      </c>
      <c r="P55" t="b">
        <v>0</v>
      </c>
      <c r="Q55" t="b">
        <v>0</v>
      </c>
      <c r="R55" s="7" t="s">
        <v>2015</v>
      </c>
      <c r="S55" t="s">
        <v>2018</v>
      </c>
    </row>
    <row r="56" spans="1:19" ht="31.5" x14ac:dyDescent="0.5">
      <c r="A56">
        <v>54</v>
      </c>
      <c r="B56" t="s">
        <v>138</v>
      </c>
      <c r="C56" s="3" t="s">
        <v>139</v>
      </c>
      <c r="D56">
        <v>6000</v>
      </c>
      <c r="E56">
        <v>5392</v>
      </c>
      <c r="F56" s="5">
        <f t="shared" si="0"/>
        <v>89.86666666666666</v>
      </c>
      <c r="G56" t="s">
        <v>14</v>
      </c>
      <c r="H56">
        <v>120</v>
      </c>
      <c r="I56">
        <f t="shared" si="1"/>
        <v>44.93333333333333</v>
      </c>
      <c r="J56" t="s">
        <v>20</v>
      </c>
      <c r="K56" t="s">
        <v>21</v>
      </c>
      <c r="L56">
        <v>1520748000</v>
      </c>
      <c r="M56" s="10">
        <f t="shared" si="2"/>
        <v>43170.25</v>
      </c>
      <c r="N56">
        <v>1521262800</v>
      </c>
      <c r="O56" s="10">
        <f t="shared" si="3"/>
        <v>43176.208333333328</v>
      </c>
      <c r="P56" t="b">
        <v>0</v>
      </c>
      <c r="Q56" t="b">
        <v>0</v>
      </c>
      <c r="R56" s="7" t="s">
        <v>2011</v>
      </c>
      <c r="S56" t="s">
        <v>2020</v>
      </c>
    </row>
    <row r="57" spans="1:19" x14ac:dyDescent="0.5">
      <c r="A57">
        <v>55</v>
      </c>
      <c r="B57" t="s">
        <v>140</v>
      </c>
      <c r="C57" s="3" t="s">
        <v>141</v>
      </c>
      <c r="D57">
        <v>6600</v>
      </c>
      <c r="E57">
        <v>11746</v>
      </c>
      <c r="F57" s="5">
        <f t="shared" si="0"/>
        <v>177.96969696969697</v>
      </c>
      <c r="G57" t="s">
        <v>19</v>
      </c>
      <c r="H57">
        <v>131</v>
      </c>
      <c r="I57">
        <f t="shared" si="1"/>
        <v>89.664122137404576</v>
      </c>
      <c r="J57" t="s">
        <v>20</v>
      </c>
      <c r="K57" t="s">
        <v>21</v>
      </c>
      <c r="L57">
        <v>1532926800</v>
      </c>
      <c r="M57" s="10">
        <f t="shared" si="2"/>
        <v>43311.208333333328</v>
      </c>
      <c r="N57">
        <v>1533358800</v>
      </c>
      <c r="O57" s="10">
        <f t="shared" si="3"/>
        <v>43316.208333333328</v>
      </c>
      <c r="P57" t="b">
        <v>0</v>
      </c>
      <c r="Q57" t="b">
        <v>0</v>
      </c>
      <c r="R57" s="7" t="s">
        <v>2009</v>
      </c>
      <c r="S57" t="s">
        <v>2032</v>
      </c>
    </row>
    <row r="58" spans="1:19" ht="31.5" x14ac:dyDescent="0.5">
      <c r="A58">
        <v>56</v>
      </c>
      <c r="B58" t="s">
        <v>142</v>
      </c>
      <c r="C58" s="3" t="s">
        <v>143</v>
      </c>
      <c r="D58">
        <v>8000</v>
      </c>
      <c r="E58">
        <v>11493</v>
      </c>
      <c r="F58" s="5">
        <f t="shared" si="0"/>
        <v>143.66249999999999</v>
      </c>
      <c r="G58" t="s">
        <v>19</v>
      </c>
      <c r="H58">
        <v>164</v>
      </c>
      <c r="I58">
        <f t="shared" si="1"/>
        <v>70.079268292682926</v>
      </c>
      <c r="J58" t="s">
        <v>20</v>
      </c>
      <c r="K58" t="s">
        <v>21</v>
      </c>
      <c r="L58">
        <v>1420869600</v>
      </c>
      <c r="M58" s="10">
        <f t="shared" si="2"/>
        <v>42014.25</v>
      </c>
      <c r="N58">
        <v>1421474400</v>
      </c>
      <c r="O58" s="10">
        <f t="shared" si="3"/>
        <v>42021.25</v>
      </c>
      <c r="P58" t="b">
        <v>0</v>
      </c>
      <c r="Q58" t="b">
        <v>0</v>
      </c>
      <c r="R58" s="7" t="s">
        <v>2011</v>
      </c>
      <c r="S58" t="s">
        <v>2020</v>
      </c>
    </row>
    <row r="59" spans="1:19" x14ac:dyDescent="0.5">
      <c r="A59">
        <v>57</v>
      </c>
      <c r="B59" t="s">
        <v>144</v>
      </c>
      <c r="C59" s="3" t="s">
        <v>145</v>
      </c>
      <c r="D59">
        <v>2900</v>
      </c>
      <c r="E59">
        <v>6243</v>
      </c>
      <c r="F59" s="5">
        <f t="shared" si="0"/>
        <v>215.27586206896552</v>
      </c>
      <c r="G59" t="s">
        <v>19</v>
      </c>
      <c r="H59">
        <v>201</v>
      </c>
      <c r="I59">
        <f t="shared" si="1"/>
        <v>31.059701492537314</v>
      </c>
      <c r="J59" t="s">
        <v>20</v>
      </c>
      <c r="K59" t="s">
        <v>21</v>
      </c>
      <c r="L59">
        <v>1504242000</v>
      </c>
      <c r="M59" s="10">
        <f t="shared" si="2"/>
        <v>42979.208333333328</v>
      </c>
      <c r="N59">
        <v>1505278800</v>
      </c>
      <c r="O59" s="10">
        <f t="shared" si="3"/>
        <v>42991.208333333328</v>
      </c>
      <c r="P59" t="b">
        <v>0</v>
      </c>
      <c r="Q59" t="b">
        <v>0</v>
      </c>
      <c r="R59" s="7" t="s">
        <v>2024</v>
      </c>
      <c r="S59" t="s">
        <v>2025</v>
      </c>
    </row>
    <row r="60" spans="1:19" x14ac:dyDescent="0.5">
      <c r="A60">
        <v>58</v>
      </c>
      <c r="B60" t="s">
        <v>146</v>
      </c>
      <c r="C60" s="3" t="s">
        <v>147</v>
      </c>
      <c r="D60">
        <v>2700</v>
      </c>
      <c r="E60">
        <v>6132</v>
      </c>
      <c r="F60" s="5">
        <f t="shared" si="0"/>
        <v>227.11111111111111</v>
      </c>
      <c r="G60" t="s">
        <v>19</v>
      </c>
      <c r="H60">
        <v>211</v>
      </c>
      <c r="I60">
        <f t="shared" si="1"/>
        <v>29.061611374407583</v>
      </c>
      <c r="J60" t="s">
        <v>20</v>
      </c>
      <c r="K60" t="s">
        <v>21</v>
      </c>
      <c r="L60">
        <v>1442811600</v>
      </c>
      <c r="M60" s="10">
        <f t="shared" si="2"/>
        <v>42268.208333333328</v>
      </c>
      <c r="N60">
        <v>1443934800</v>
      </c>
      <c r="O60" s="10">
        <f t="shared" si="3"/>
        <v>42281.208333333328</v>
      </c>
      <c r="P60" t="b">
        <v>0</v>
      </c>
      <c r="Q60" t="b">
        <v>0</v>
      </c>
      <c r="R60" s="7" t="s">
        <v>2013</v>
      </c>
      <c r="S60" t="s">
        <v>2014</v>
      </c>
    </row>
    <row r="61" spans="1:19" x14ac:dyDescent="0.5">
      <c r="A61">
        <v>59</v>
      </c>
      <c r="B61" t="s">
        <v>148</v>
      </c>
      <c r="C61" s="3" t="s">
        <v>149</v>
      </c>
      <c r="D61">
        <v>1400</v>
      </c>
      <c r="E61">
        <v>3851</v>
      </c>
      <c r="F61" s="5">
        <f t="shared" si="0"/>
        <v>275.07142857142856</v>
      </c>
      <c r="G61" t="s">
        <v>19</v>
      </c>
      <c r="H61">
        <v>128</v>
      </c>
      <c r="I61">
        <f t="shared" si="1"/>
        <v>30.0859375</v>
      </c>
      <c r="J61" t="s">
        <v>20</v>
      </c>
      <c r="K61" t="s">
        <v>21</v>
      </c>
      <c r="L61">
        <v>1497243600</v>
      </c>
      <c r="M61" s="10">
        <f t="shared" si="2"/>
        <v>42898.208333333328</v>
      </c>
      <c r="N61">
        <v>1498539600</v>
      </c>
      <c r="O61" s="10">
        <f t="shared" si="3"/>
        <v>42913.208333333328</v>
      </c>
      <c r="P61" t="b">
        <v>0</v>
      </c>
      <c r="Q61" t="b">
        <v>1</v>
      </c>
      <c r="R61" s="7" t="s">
        <v>2013</v>
      </c>
      <c r="S61" t="s">
        <v>2014</v>
      </c>
    </row>
    <row r="62" spans="1:19" x14ac:dyDescent="0.5">
      <c r="A62">
        <v>60</v>
      </c>
      <c r="B62" t="s">
        <v>150</v>
      </c>
      <c r="C62" s="3" t="s">
        <v>151</v>
      </c>
      <c r="D62">
        <v>94200</v>
      </c>
      <c r="E62">
        <v>135997</v>
      </c>
      <c r="F62" s="5">
        <f t="shared" si="0"/>
        <v>144.37048832271762</v>
      </c>
      <c r="G62" t="s">
        <v>19</v>
      </c>
      <c r="H62">
        <v>1600</v>
      </c>
      <c r="I62">
        <f t="shared" si="1"/>
        <v>84.998125000000002</v>
      </c>
      <c r="J62" t="s">
        <v>15</v>
      </c>
      <c r="K62" t="s">
        <v>16</v>
      </c>
      <c r="L62">
        <v>1342501200</v>
      </c>
      <c r="M62" s="10">
        <f t="shared" si="2"/>
        <v>41107.208333333336</v>
      </c>
      <c r="N62">
        <v>1342760400</v>
      </c>
      <c r="O62" s="10">
        <f t="shared" si="3"/>
        <v>41110.208333333336</v>
      </c>
      <c r="P62" t="b">
        <v>0</v>
      </c>
      <c r="Q62" t="b">
        <v>0</v>
      </c>
      <c r="R62" s="7" t="s">
        <v>2013</v>
      </c>
      <c r="S62" t="s">
        <v>2014</v>
      </c>
    </row>
    <row r="63" spans="1:19" ht="31.5" x14ac:dyDescent="0.5">
      <c r="A63">
        <v>61</v>
      </c>
      <c r="B63" t="s">
        <v>152</v>
      </c>
      <c r="C63" s="3" t="s">
        <v>153</v>
      </c>
      <c r="D63">
        <v>199200</v>
      </c>
      <c r="E63">
        <v>184750</v>
      </c>
      <c r="F63" s="5">
        <f t="shared" si="0"/>
        <v>92.74598393574297</v>
      </c>
      <c r="G63" t="s">
        <v>14</v>
      </c>
      <c r="H63">
        <v>2253</v>
      </c>
      <c r="I63">
        <f t="shared" si="1"/>
        <v>82.001775410563695</v>
      </c>
      <c r="J63" t="s">
        <v>15</v>
      </c>
      <c r="K63" t="s">
        <v>16</v>
      </c>
      <c r="L63">
        <v>1298268000</v>
      </c>
      <c r="M63" s="10">
        <f t="shared" si="2"/>
        <v>40595.25</v>
      </c>
      <c r="N63">
        <v>1301720400</v>
      </c>
      <c r="O63" s="10">
        <f t="shared" si="3"/>
        <v>40635.208333333336</v>
      </c>
      <c r="P63" t="b">
        <v>0</v>
      </c>
      <c r="Q63" t="b">
        <v>0</v>
      </c>
      <c r="R63" s="7" t="s">
        <v>2013</v>
      </c>
      <c r="S63" t="s">
        <v>2014</v>
      </c>
    </row>
    <row r="64" spans="1:19" x14ac:dyDescent="0.5">
      <c r="A64">
        <v>62</v>
      </c>
      <c r="B64" t="s">
        <v>154</v>
      </c>
      <c r="C64" s="3" t="s">
        <v>155</v>
      </c>
      <c r="D64">
        <v>2000</v>
      </c>
      <c r="E64">
        <v>14452</v>
      </c>
      <c r="F64" s="5">
        <f t="shared" si="0"/>
        <v>722.6</v>
      </c>
      <c r="G64" t="s">
        <v>19</v>
      </c>
      <c r="H64">
        <v>249</v>
      </c>
      <c r="I64">
        <f t="shared" si="1"/>
        <v>58.040160642570278</v>
      </c>
      <c r="J64" t="s">
        <v>20</v>
      </c>
      <c r="K64" t="s">
        <v>21</v>
      </c>
      <c r="L64">
        <v>1433480400</v>
      </c>
      <c r="M64" s="10">
        <f t="shared" si="2"/>
        <v>42160.208333333328</v>
      </c>
      <c r="N64">
        <v>1433566800</v>
      </c>
      <c r="O64" s="10">
        <f t="shared" si="3"/>
        <v>42161.208333333328</v>
      </c>
      <c r="P64" t="b">
        <v>0</v>
      </c>
      <c r="Q64" t="b">
        <v>0</v>
      </c>
      <c r="R64" s="7" t="s">
        <v>2011</v>
      </c>
      <c r="S64" t="s">
        <v>2012</v>
      </c>
    </row>
    <row r="65" spans="1:19" x14ac:dyDescent="0.5">
      <c r="A65">
        <v>63</v>
      </c>
      <c r="B65" t="s">
        <v>156</v>
      </c>
      <c r="C65" s="3" t="s">
        <v>157</v>
      </c>
      <c r="D65">
        <v>4700</v>
      </c>
      <c r="E65">
        <v>557</v>
      </c>
      <c r="F65" s="5">
        <f t="shared" si="0"/>
        <v>11.851063829787234</v>
      </c>
      <c r="G65" t="s">
        <v>14</v>
      </c>
      <c r="H65">
        <v>5</v>
      </c>
      <c r="I65">
        <f t="shared" si="1"/>
        <v>111.4</v>
      </c>
      <c r="J65" t="s">
        <v>20</v>
      </c>
      <c r="K65" t="s">
        <v>21</v>
      </c>
      <c r="L65">
        <v>1493355600</v>
      </c>
      <c r="M65" s="10">
        <f t="shared" si="2"/>
        <v>42853.208333333328</v>
      </c>
      <c r="N65">
        <v>1493874000</v>
      </c>
      <c r="O65" s="10">
        <f t="shared" si="3"/>
        <v>42859.208333333328</v>
      </c>
      <c r="P65" t="b">
        <v>0</v>
      </c>
      <c r="Q65" t="b">
        <v>0</v>
      </c>
      <c r="R65" s="7" t="s">
        <v>2013</v>
      </c>
      <c r="S65" t="s">
        <v>2014</v>
      </c>
    </row>
    <row r="66" spans="1:19" x14ac:dyDescent="0.5">
      <c r="A66">
        <v>64</v>
      </c>
      <c r="B66" t="s">
        <v>158</v>
      </c>
      <c r="C66" s="3" t="s">
        <v>159</v>
      </c>
      <c r="D66">
        <v>2800</v>
      </c>
      <c r="E66">
        <v>2734</v>
      </c>
      <c r="F66" s="5">
        <f t="shared" si="0"/>
        <v>97.642857142857139</v>
      </c>
      <c r="G66" t="s">
        <v>14</v>
      </c>
      <c r="H66">
        <v>38</v>
      </c>
      <c r="I66">
        <f t="shared" si="1"/>
        <v>71.94736842105263</v>
      </c>
      <c r="J66" t="s">
        <v>20</v>
      </c>
      <c r="K66" t="s">
        <v>21</v>
      </c>
      <c r="L66">
        <v>1530507600</v>
      </c>
      <c r="M66" s="10">
        <f t="shared" si="2"/>
        <v>43283.208333333328</v>
      </c>
      <c r="N66">
        <v>1531803600</v>
      </c>
      <c r="O66" s="10">
        <f t="shared" si="3"/>
        <v>43298.208333333328</v>
      </c>
      <c r="P66" t="b">
        <v>0</v>
      </c>
      <c r="Q66" t="b">
        <v>1</v>
      </c>
      <c r="R66" s="7" t="s">
        <v>2011</v>
      </c>
      <c r="S66" t="s">
        <v>2012</v>
      </c>
    </row>
    <row r="67" spans="1:19" x14ac:dyDescent="0.5">
      <c r="A67">
        <v>65</v>
      </c>
      <c r="B67" t="s">
        <v>160</v>
      </c>
      <c r="C67" s="3" t="s">
        <v>161</v>
      </c>
      <c r="D67">
        <v>6100</v>
      </c>
      <c r="E67">
        <v>14405</v>
      </c>
      <c r="F67" s="5">
        <f t="shared" ref="F67:F130" si="4">E67*100/D67</f>
        <v>236.14754098360655</v>
      </c>
      <c r="G67" t="s">
        <v>19</v>
      </c>
      <c r="H67">
        <v>236</v>
      </c>
      <c r="I67">
        <f t="shared" ref="I67:I130" si="5">E67/H67</f>
        <v>61.038135593220339</v>
      </c>
      <c r="J67" t="s">
        <v>20</v>
      </c>
      <c r="K67" t="s">
        <v>21</v>
      </c>
      <c r="L67">
        <v>1296108000</v>
      </c>
      <c r="M67" s="10">
        <f t="shared" ref="M67:M130" si="6">(((L67/60)/60)/24)+DATE(1970,1,1)</f>
        <v>40570.25</v>
      </c>
      <c r="N67">
        <v>1296712800</v>
      </c>
      <c r="O67" s="10">
        <f t="shared" ref="O67:O130" si="7">(((N67/60)/60)/24)+DATE(1970,1,1)</f>
        <v>40577.25</v>
      </c>
      <c r="P67" t="b">
        <v>0</v>
      </c>
      <c r="Q67" t="b">
        <v>0</v>
      </c>
      <c r="R67" s="7" t="s">
        <v>2013</v>
      </c>
      <c r="S67" t="s">
        <v>2014</v>
      </c>
    </row>
    <row r="68" spans="1:19" x14ac:dyDescent="0.5">
      <c r="A68">
        <v>66</v>
      </c>
      <c r="B68" t="s">
        <v>162</v>
      </c>
      <c r="C68" s="3" t="s">
        <v>163</v>
      </c>
      <c r="D68">
        <v>2900</v>
      </c>
      <c r="E68">
        <v>1307</v>
      </c>
      <c r="F68" s="5">
        <f t="shared" si="4"/>
        <v>45.068965517241381</v>
      </c>
      <c r="G68" t="s">
        <v>14</v>
      </c>
      <c r="H68">
        <v>12</v>
      </c>
      <c r="I68">
        <f t="shared" si="5"/>
        <v>108.91666666666667</v>
      </c>
      <c r="J68" t="s">
        <v>20</v>
      </c>
      <c r="K68" t="s">
        <v>21</v>
      </c>
      <c r="L68">
        <v>1428469200</v>
      </c>
      <c r="M68" s="10">
        <f t="shared" si="6"/>
        <v>42102.208333333328</v>
      </c>
      <c r="N68">
        <v>1428901200</v>
      </c>
      <c r="O68" s="10">
        <f t="shared" si="7"/>
        <v>42107.208333333328</v>
      </c>
      <c r="P68" t="b">
        <v>0</v>
      </c>
      <c r="Q68" t="b">
        <v>1</v>
      </c>
      <c r="R68" s="7" t="s">
        <v>2013</v>
      </c>
      <c r="S68" t="s">
        <v>2014</v>
      </c>
    </row>
    <row r="69" spans="1:19" ht="31.5" x14ac:dyDescent="0.5">
      <c r="A69">
        <v>67</v>
      </c>
      <c r="B69" t="s">
        <v>164</v>
      </c>
      <c r="C69" s="3" t="s">
        <v>165</v>
      </c>
      <c r="D69">
        <v>72600</v>
      </c>
      <c r="E69">
        <v>117892</v>
      </c>
      <c r="F69" s="5">
        <f t="shared" si="4"/>
        <v>162.38567493112947</v>
      </c>
      <c r="G69" t="s">
        <v>19</v>
      </c>
      <c r="H69">
        <v>4065</v>
      </c>
      <c r="I69">
        <f t="shared" si="5"/>
        <v>29.001722017220171</v>
      </c>
      <c r="J69" t="s">
        <v>36</v>
      </c>
      <c r="K69" t="s">
        <v>37</v>
      </c>
      <c r="L69">
        <v>1264399200</v>
      </c>
      <c r="M69" s="10">
        <f t="shared" si="6"/>
        <v>40203.25</v>
      </c>
      <c r="N69">
        <v>1264831200</v>
      </c>
      <c r="O69" s="10">
        <f t="shared" si="7"/>
        <v>40208.25</v>
      </c>
      <c r="P69" t="b">
        <v>0</v>
      </c>
      <c r="Q69" t="b">
        <v>1</v>
      </c>
      <c r="R69" s="7" t="s">
        <v>2011</v>
      </c>
      <c r="S69" t="s">
        <v>2020</v>
      </c>
    </row>
    <row r="70" spans="1:19" x14ac:dyDescent="0.5">
      <c r="A70">
        <v>68</v>
      </c>
      <c r="B70" t="s">
        <v>166</v>
      </c>
      <c r="C70" s="3" t="s">
        <v>167</v>
      </c>
      <c r="D70">
        <v>5700</v>
      </c>
      <c r="E70">
        <v>14508</v>
      </c>
      <c r="F70" s="5">
        <f t="shared" si="4"/>
        <v>254.52631578947367</v>
      </c>
      <c r="G70" t="s">
        <v>19</v>
      </c>
      <c r="H70">
        <v>246</v>
      </c>
      <c r="I70">
        <f t="shared" si="5"/>
        <v>58.975609756097562</v>
      </c>
      <c r="J70" t="s">
        <v>94</v>
      </c>
      <c r="K70" t="s">
        <v>95</v>
      </c>
      <c r="L70">
        <v>1501131600</v>
      </c>
      <c r="M70" s="10">
        <f t="shared" si="6"/>
        <v>42943.208333333328</v>
      </c>
      <c r="N70">
        <v>1505192400</v>
      </c>
      <c r="O70" s="10">
        <f t="shared" si="7"/>
        <v>42990.208333333328</v>
      </c>
      <c r="P70" t="b">
        <v>0</v>
      </c>
      <c r="Q70" t="b">
        <v>1</v>
      </c>
      <c r="R70" s="7" t="s">
        <v>2013</v>
      </c>
      <c r="S70" t="s">
        <v>2014</v>
      </c>
    </row>
    <row r="71" spans="1:19" x14ac:dyDescent="0.5">
      <c r="A71">
        <v>69</v>
      </c>
      <c r="B71" t="s">
        <v>168</v>
      </c>
      <c r="C71" s="3" t="s">
        <v>169</v>
      </c>
      <c r="D71">
        <v>7900</v>
      </c>
      <c r="E71">
        <v>1901</v>
      </c>
      <c r="F71" s="5">
        <f t="shared" si="4"/>
        <v>24.063291139240505</v>
      </c>
      <c r="G71" t="s">
        <v>63</v>
      </c>
      <c r="H71">
        <v>17</v>
      </c>
      <c r="I71">
        <f t="shared" si="5"/>
        <v>111.82352941176471</v>
      </c>
      <c r="J71" t="s">
        <v>20</v>
      </c>
      <c r="K71" t="s">
        <v>21</v>
      </c>
      <c r="L71">
        <v>1292738400</v>
      </c>
      <c r="M71" s="10">
        <f t="shared" si="6"/>
        <v>40531.25</v>
      </c>
      <c r="N71">
        <v>1295676000</v>
      </c>
      <c r="O71" s="10">
        <f t="shared" si="7"/>
        <v>40565.25</v>
      </c>
      <c r="P71" t="b">
        <v>0</v>
      </c>
      <c r="Q71" t="b">
        <v>0</v>
      </c>
      <c r="R71" s="7" t="s">
        <v>2013</v>
      </c>
      <c r="S71" t="s">
        <v>2014</v>
      </c>
    </row>
    <row r="72" spans="1:19" x14ac:dyDescent="0.5">
      <c r="A72">
        <v>70</v>
      </c>
      <c r="B72" t="s">
        <v>170</v>
      </c>
      <c r="C72" s="3" t="s">
        <v>171</v>
      </c>
      <c r="D72">
        <v>128000</v>
      </c>
      <c r="E72">
        <v>158389</v>
      </c>
      <c r="F72" s="5">
        <f t="shared" si="4"/>
        <v>123.74140625</v>
      </c>
      <c r="G72" t="s">
        <v>19</v>
      </c>
      <c r="H72">
        <v>2475</v>
      </c>
      <c r="I72">
        <f t="shared" si="5"/>
        <v>63.995555555555555</v>
      </c>
      <c r="J72" t="s">
        <v>94</v>
      </c>
      <c r="K72" t="s">
        <v>95</v>
      </c>
      <c r="L72">
        <v>1288674000</v>
      </c>
      <c r="M72" s="10">
        <f t="shared" si="6"/>
        <v>40484.208333333336</v>
      </c>
      <c r="N72">
        <v>1292911200</v>
      </c>
      <c r="O72" s="10">
        <f t="shared" si="7"/>
        <v>40533.25</v>
      </c>
      <c r="P72" t="b">
        <v>0</v>
      </c>
      <c r="Q72" t="b">
        <v>1</v>
      </c>
      <c r="R72" s="7" t="s">
        <v>2013</v>
      </c>
      <c r="S72" t="s">
        <v>2014</v>
      </c>
    </row>
    <row r="73" spans="1:19" ht="31.5" x14ac:dyDescent="0.5">
      <c r="A73">
        <v>71</v>
      </c>
      <c r="B73" t="s">
        <v>172</v>
      </c>
      <c r="C73" s="3" t="s">
        <v>173</v>
      </c>
      <c r="D73">
        <v>6000</v>
      </c>
      <c r="E73">
        <v>6484</v>
      </c>
      <c r="F73" s="5">
        <f t="shared" si="4"/>
        <v>108.06666666666666</v>
      </c>
      <c r="G73" t="s">
        <v>19</v>
      </c>
      <c r="H73">
        <v>76</v>
      </c>
      <c r="I73">
        <f t="shared" si="5"/>
        <v>85.315789473684205</v>
      </c>
      <c r="J73" t="s">
        <v>20</v>
      </c>
      <c r="K73" t="s">
        <v>21</v>
      </c>
      <c r="L73">
        <v>1575093600</v>
      </c>
      <c r="M73" s="10">
        <f t="shared" si="6"/>
        <v>43799.25</v>
      </c>
      <c r="N73">
        <v>1575439200</v>
      </c>
      <c r="O73" s="10">
        <f t="shared" si="7"/>
        <v>43803.25</v>
      </c>
      <c r="P73" t="b">
        <v>0</v>
      </c>
      <c r="Q73" t="b">
        <v>0</v>
      </c>
      <c r="R73" s="7" t="s">
        <v>2013</v>
      </c>
      <c r="S73" t="s">
        <v>2014</v>
      </c>
    </row>
    <row r="74" spans="1:19" x14ac:dyDescent="0.5">
      <c r="A74">
        <v>72</v>
      </c>
      <c r="B74" t="s">
        <v>174</v>
      </c>
      <c r="C74" s="3" t="s">
        <v>175</v>
      </c>
      <c r="D74">
        <v>600</v>
      </c>
      <c r="E74">
        <v>4022</v>
      </c>
      <c r="F74" s="5">
        <f t="shared" si="4"/>
        <v>670.33333333333337</v>
      </c>
      <c r="G74" t="s">
        <v>19</v>
      </c>
      <c r="H74">
        <v>54</v>
      </c>
      <c r="I74">
        <f t="shared" si="5"/>
        <v>74.481481481481481</v>
      </c>
      <c r="J74" t="s">
        <v>20</v>
      </c>
      <c r="K74" t="s">
        <v>21</v>
      </c>
      <c r="L74">
        <v>1435726800</v>
      </c>
      <c r="M74" s="10">
        <f t="shared" si="6"/>
        <v>42186.208333333328</v>
      </c>
      <c r="N74">
        <v>1438837200</v>
      </c>
      <c r="O74" s="10">
        <f t="shared" si="7"/>
        <v>42222.208333333328</v>
      </c>
      <c r="P74" t="b">
        <v>0</v>
      </c>
      <c r="Q74" t="b">
        <v>0</v>
      </c>
      <c r="R74" s="7" t="s">
        <v>2015</v>
      </c>
      <c r="S74" t="s">
        <v>2023</v>
      </c>
    </row>
    <row r="75" spans="1:19" x14ac:dyDescent="0.5">
      <c r="A75">
        <v>73</v>
      </c>
      <c r="B75" t="s">
        <v>176</v>
      </c>
      <c r="C75" s="3" t="s">
        <v>177</v>
      </c>
      <c r="D75">
        <v>1400</v>
      </c>
      <c r="E75">
        <v>9253</v>
      </c>
      <c r="F75" s="5">
        <f t="shared" si="4"/>
        <v>660.92857142857144</v>
      </c>
      <c r="G75" t="s">
        <v>19</v>
      </c>
      <c r="H75">
        <v>88</v>
      </c>
      <c r="I75">
        <f t="shared" si="5"/>
        <v>105.14772727272727</v>
      </c>
      <c r="J75" t="s">
        <v>20</v>
      </c>
      <c r="K75" t="s">
        <v>21</v>
      </c>
      <c r="L75">
        <v>1480226400</v>
      </c>
      <c r="M75" s="10">
        <f t="shared" si="6"/>
        <v>42701.25</v>
      </c>
      <c r="N75">
        <v>1480485600</v>
      </c>
      <c r="O75" s="10">
        <f t="shared" si="7"/>
        <v>42704.25</v>
      </c>
      <c r="P75" t="b">
        <v>0</v>
      </c>
      <c r="Q75" t="b">
        <v>0</v>
      </c>
      <c r="R75" s="7" t="s">
        <v>2009</v>
      </c>
      <c r="S75" t="s">
        <v>2032</v>
      </c>
    </row>
    <row r="76" spans="1:19" x14ac:dyDescent="0.5">
      <c r="A76">
        <v>74</v>
      </c>
      <c r="B76" t="s">
        <v>178</v>
      </c>
      <c r="C76" s="3" t="s">
        <v>179</v>
      </c>
      <c r="D76">
        <v>3900</v>
      </c>
      <c r="E76">
        <v>4776</v>
      </c>
      <c r="F76" s="5">
        <f t="shared" si="4"/>
        <v>122.46153846153847</v>
      </c>
      <c r="G76" t="s">
        <v>19</v>
      </c>
      <c r="H76">
        <v>85</v>
      </c>
      <c r="I76">
        <f t="shared" si="5"/>
        <v>56.188235294117646</v>
      </c>
      <c r="J76" t="s">
        <v>36</v>
      </c>
      <c r="K76" t="s">
        <v>37</v>
      </c>
      <c r="L76">
        <v>1459054800</v>
      </c>
      <c r="M76" s="10">
        <f t="shared" si="6"/>
        <v>42456.208333333328</v>
      </c>
      <c r="N76">
        <v>1459141200</v>
      </c>
      <c r="O76" s="10">
        <f t="shared" si="7"/>
        <v>42457.208333333328</v>
      </c>
      <c r="P76" t="b">
        <v>0</v>
      </c>
      <c r="Q76" t="b">
        <v>0</v>
      </c>
      <c r="R76" s="7" t="s">
        <v>2009</v>
      </c>
      <c r="S76" t="s">
        <v>2031</v>
      </c>
    </row>
    <row r="77" spans="1:19" x14ac:dyDescent="0.5">
      <c r="A77">
        <v>75</v>
      </c>
      <c r="B77" t="s">
        <v>180</v>
      </c>
      <c r="C77" s="3" t="s">
        <v>181</v>
      </c>
      <c r="D77">
        <v>9700</v>
      </c>
      <c r="E77">
        <v>14606</v>
      </c>
      <c r="F77" s="5">
        <f t="shared" si="4"/>
        <v>150.57731958762886</v>
      </c>
      <c r="G77" t="s">
        <v>19</v>
      </c>
      <c r="H77">
        <v>170</v>
      </c>
      <c r="I77">
        <f t="shared" si="5"/>
        <v>85.917647058823533</v>
      </c>
      <c r="J77" t="s">
        <v>20</v>
      </c>
      <c r="K77" t="s">
        <v>21</v>
      </c>
      <c r="L77">
        <v>1531630800</v>
      </c>
      <c r="M77" s="10">
        <f t="shared" si="6"/>
        <v>43296.208333333328</v>
      </c>
      <c r="N77">
        <v>1532322000</v>
      </c>
      <c r="O77" s="10">
        <f t="shared" si="7"/>
        <v>43304.208333333328</v>
      </c>
      <c r="P77" t="b">
        <v>0</v>
      </c>
      <c r="Q77" t="b">
        <v>0</v>
      </c>
      <c r="R77" s="7" t="s">
        <v>2028</v>
      </c>
      <c r="S77" t="s">
        <v>2029</v>
      </c>
    </row>
    <row r="78" spans="1:19" x14ac:dyDescent="0.5">
      <c r="A78">
        <v>76</v>
      </c>
      <c r="B78" t="s">
        <v>182</v>
      </c>
      <c r="C78" s="3" t="s">
        <v>183</v>
      </c>
      <c r="D78">
        <v>122900</v>
      </c>
      <c r="E78">
        <v>95993</v>
      </c>
      <c r="F78" s="5">
        <f t="shared" si="4"/>
        <v>78.106590724165983</v>
      </c>
      <c r="G78" t="s">
        <v>14</v>
      </c>
      <c r="H78">
        <v>1684</v>
      </c>
      <c r="I78">
        <f t="shared" si="5"/>
        <v>57.00296912114014</v>
      </c>
      <c r="J78" t="s">
        <v>20</v>
      </c>
      <c r="K78" t="s">
        <v>21</v>
      </c>
      <c r="L78">
        <v>1421992800</v>
      </c>
      <c r="M78" s="10">
        <f t="shared" si="6"/>
        <v>42027.25</v>
      </c>
      <c r="N78">
        <v>1426222800</v>
      </c>
      <c r="O78" s="10">
        <f t="shared" si="7"/>
        <v>42076.208333333328</v>
      </c>
      <c r="P78" t="b">
        <v>1</v>
      </c>
      <c r="Q78" t="b">
        <v>1</v>
      </c>
      <c r="R78" s="7" t="s">
        <v>2013</v>
      </c>
      <c r="S78" t="s">
        <v>2014</v>
      </c>
    </row>
    <row r="79" spans="1:19" x14ac:dyDescent="0.5">
      <c r="A79">
        <v>77</v>
      </c>
      <c r="B79" t="s">
        <v>184</v>
      </c>
      <c r="C79" s="3" t="s">
        <v>185</v>
      </c>
      <c r="D79">
        <v>9500</v>
      </c>
      <c r="E79">
        <v>4460</v>
      </c>
      <c r="F79" s="5">
        <f t="shared" si="4"/>
        <v>46.94736842105263</v>
      </c>
      <c r="G79" t="s">
        <v>14</v>
      </c>
      <c r="H79">
        <v>56</v>
      </c>
      <c r="I79">
        <f t="shared" si="5"/>
        <v>79.642857142857139</v>
      </c>
      <c r="J79" t="s">
        <v>20</v>
      </c>
      <c r="K79" t="s">
        <v>21</v>
      </c>
      <c r="L79">
        <v>1285563600</v>
      </c>
      <c r="M79" s="10">
        <f t="shared" si="6"/>
        <v>40448.208333333336</v>
      </c>
      <c r="N79">
        <v>1286773200</v>
      </c>
      <c r="O79" s="10">
        <f t="shared" si="7"/>
        <v>40462.208333333336</v>
      </c>
      <c r="P79" t="b">
        <v>0</v>
      </c>
      <c r="Q79" t="b">
        <v>1</v>
      </c>
      <c r="R79" s="7" t="s">
        <v>2015</v>
      </c>
      <c r="S79" t="s">
        <v>2023</v>
      </c>
    </row>
    <row r="80" spans="1:19" x14ac:dyDescent="0.5">
      <c r="A80">
        <v>78</v>
      </c>
      <c r="B80" t="s">
        <v>186</v>
      </c>
      <c r="C80" s="3" t="s">
        <v>187</v>
      </c>
      <c r="D80">
        <v>4500</v>
      </c>
      <c r="E80">
        <v>13536</v>
      </c>
      <c r="F80" s="5">
        <f t="shared" si="4"/>
        <v>300.8</v>
      </c>
      <c r="G80" t="s">
        <v>19</v>
      </c>
      <c r="H80">
        <v>330</v>
      </c>
      <c r="I80">
        <f t="shared" si="5"/>
        <v>41.018181818181816</v>
      </c>
      <c r="J80" t="s">
        <v>20</v>
      </c>
      <c r="K80" t="s">
        <v>21</v>
      </c>
      <c r="L80">
        <v>1523854800</v>
      </c>
      <c r="M80" s="10">
        <f t="shared" si="6"/>
        <v>43206.208333333328</v>
      </c>
      <c r="N80">
        <v>1523941200</v>
      </c>
      <c r="O80" s="10">
        <f t="shared" si="7"/>
        <v>43207.208333333328</v>
      </c>
      <c r="P80" t="b">
        <v>0</v>
      </c>
      <c r="Q80" t="b">
        <v>0</v>
      </c>
      <c r="R80" s="7" t="s">
        <v>2021</v>
      </c>
      <c r="S80" t="s">
        <v>2033</v>
      </c>
    </row>
    <row r="81" spans="1:19" x14ac:dyDescent="0.5">
      <c r="A81">
        <v>79</v>
      </c>
      <c r="B81" t="s">
        <v>188</v>
      </c>
      <c r="C81" s="3" t="s">
        <v>189</v>
      </c>
      <c r="D81">
        <v>57800</v>
      </c>
      <c r="E81">
        <v>40228</v>
      </c>
      <c r="F81" s="5">
        <f t="shared" si="4"/>
        <v>69.598615916955012</v>
      </c>
      <c r="G81" t="s">
        <v>14</v>
      </c>
      <c r="H81">
        <v>838</v>
      </c>
      <c r="I81">
        <f t="shared" si="5"/>
        <v>48.004773269689736</v>
      </c>
      <c r="J81" t="s">
        <v>20</v>
      </c>
      <c r="K81" t="s">
        <v>21</v>
      </c>
      <c r="L81">
        <v>1529125200</v>
      </c>
      <c r="M81" s="10">
        <f t="shared" si="6"/>
        <v>43267.208333333328</v>
      </c>
      <c r="N81">
        <v>1529557200</v>
      </c>
      <c r="O81" s="10">
        <f t="shared" si="7"/>
        <v>43272.208333333328</v>
      </c>
      <c r="P81" t="b">
        <v>0</v>
      </c>
      <c r="Q81" t="b">
        <v>0</v>
      </c>
      <c r="R81" s="7" t="s">
        <v>2013</v>
      </c>
      <c r="S81" t="s">
        <v>2014</v>
      </c>
    </row>
    <row r="82" spans="1:19" x14ac:dyDescent="0.5">
      <c r="A82">
        <v>80</v>
      </c>
      <c r="B82" t="s">
        <v>190</v>
      </c>
      <c r="C82" s="3" t="s">
        <v>191</v>
      </c>
      <c r="D82">
        <v>1100</v>
      </c>
      <c r="E82">
        <v>7012</v>
      </c>
      <c r="F82" s="5">
        <f t="shared" si="4"/>
        <v>637.4545454545455</v>
      </c>
      <c r="G82" t="s">
        <v>19</v>
      </c>
      <c r="H82">
        <v>127</v>
      </c>
      <c r="I82">
        <f t="shared" si="5"/>
        <v>55.212598425196852</v>
      </c>
      <c r="J82" t="s">
        <v>20</v>
      </c>
      <c r="K82" t="s">
        <v>21</v>
      </c>
      <c r="L82">
        <v>1503982800</v>
      </c>
      <c r="M82" s="10">
        <f t="shared" si="6"/>
        <v>42976.208333333328</v>
      </c>
      <c r="N82">
        <v>1506574800</v>
      </c>
      <c r="O82" s="10">
        <f t="shared" si="7"/>
        <v>43006.208333333328</v>
      </c>
      <c r="P82" t="b">
        <v>0</v>
      </c>
      <c r="Q82" t="b">
        <v>0</v>
      </c>
      <c r="R82" s="7" t="s">
        <v>2024</v>
      </c>
      <c r="S82" t="s">
        <v>2025</v>
      </c>
    </row>
    <row r="83" spans="1:19" x14ac:dyDescent="0.5">
      <c r="A83">
        <v>81</v>
      </c>
      <c r="B83" t="s">
        <v>192</v>
      </c>
      <c r="C83" s="3" t="s">
        <v>193</v>
      </c>
      <c r="D83">
        <v>16800</v>
      </c>
      <c r="E83">
        <v>37857</v>
      </c>
      <c r="F83" s="5">
        <f t="shared" si="4"/>
        <v>225.33928571428572</v>
      </c>
      <c r="G83" t="s">
        <v>19</v>
      </c>
      <c r="H83">
        <v>411</v>
      </c>
      <c r="I83">
        <f t="shared" si="5"/>
        <v>92.109489051094897</v>
      </c>
      <c r="J83" t="s">
        <v>20</v>
      </c>
      <c r="K83" t="s">
        <v>21</v>
      </c>
      <c r="L83">
        <v>1511416800</v>
      </c>
      <c r="M83" s="10">
        <f t="shared" si="6"/>
        <v>43062.25</v>
      </c>
      <c r="N83">
        <v>1513576800</v>
      </c>
      <c r="O83" s="10">
        <f t="shared" si="7"/>
        <v>43087.25</v>
      </c>
      <c r="P83" t="b">
        <v>0</v>
      </c>
      <c r="Q83" t="b">
        <v>0</v>
      </c>
      <c r="R83" s="7" t="s">
        <v>2009</v>
      </c>
      <c r="S83" t="s">
        <v>2010</v>
      </c>
    </row>
    <row r="84" spans="1:19" x14ac:dyDescent="0.5">
      <c r="A84">
        <v>82</v>
      </c>
      <c r="B84" t="s">
        <v>194</v>
      </c>
      <c r="C84" s="3" t="s">
        <v>195</v>
      </c>
      <c r="D84">
        <v>1000</v>
      </c>
      <c r="E84">
        <v>14973</v>
      </c>
      <c r="F84" s="5">
        <f t="shared" si="4"/>
        <v>1497.3</v>
      </c>
      <c r="G84" t="s">
        <v>19</v>
      </c>
      <c r="H84">
        <v>180</v>
      </c>
      <c r="I84">
        <f t="shared" si="5"/>
        <v>83.183333333333337</v>
      </c>
      <c r="J84" t="s">
        <v>36</v>
      </c>
      <c r="K84" t="s">
        <v>37</v>
      </c>
      <c r="L84">
        <v>1547704800</v>
      </c>
      <c r="M84" s="10">
        <f t="shared" si="6"/>
        <v>43482.25</v>
      </c>
      <c r="N84">
        <v>1548309600</v>
      </c>
      <c r="O84" s="10">
        <f t="shared" si="7"/>
        <v>43489.25</v>
      </c>
      <c r="P84" t="b">
        <v>0</v>
      </c>
      <c r="Q84" t="b">
        <v>1</v>
      </c>
      <c r="R84" s="7" t="s">
        <v>2024</v>
      </c>
      <c r="S84" t="s">
        <v>2025</v>
      </c>
    </row>
    <row r="85" spans="1:19" x14ac:dyDescent="0.5">
      <c r="A85">
        <v>83</v>
      </c>
      <c r="B85" t="s">
        <v>196</v>
      </c>
      <c r="C85" s="3" t="s">
        <v>197</v>
      </c>
      <c r="D85">
        <v>106400</v>
      </c>
      <c r="E85">
        <v>39996</v>
      </c>
      <c r="F85" s="5">
        <f t="shared" si="4"/>
        <v>37.590225563909776</v>
      </c>
      <c r="G85" t="s">
        <v>14</v>
      </c>
      <c r="H85">
        <v>1000</v>
      </c>
      <c r="I85">
        <f t="shared" si="5"/>
        <v>39.996000000000002</v>
      </c>
      <c r="J85" t="s">
        <v>20</v>
      </c>
      <c r="K85" t="s">
        <v>21</v>
      </c>
      <c r="L85">
        <v>1469682000</v>
      </c>
      <c r="M85" s="10">
        <f t="shared" si="6"/>
        <v>42579.208333333328</v>
      </c>
      <c r="N85">
        <v>1471582800</v>
      </c>
      <c r="O85" s="10">
        <f t="shared" si="7"/>
        <v>42601.208333333328</v>
      </c>
      <c r="P85" t="b">
        <v>0</v>
      </c>
      <c r="Q85" t="b">
        <v>0</v>
      </c>
      <c r="R85" s="7" t="s">
        <v>2009</v>
      </c>
      <c r="S85" t="s">
        <v>2017</v>
      </c>
    </row>
    <row r="86" spans="1:19" x14ac:dyDescent="0.5">
      <c r="A86">
        <v>84</v>
      </c>
      <c r="B86" t="s">
        <v>198</v>
      </c>
      <c r="C86" s="3" t="s">
        <v>199</v>
      </c>
      <c r="D86">
        <v>31400</v>
      </c>
      <c r="E86">
        <v>41564</v>
      </c>
      <c r="F86" s="5">
        <f t="shared" si="4"/>
        <v>132.36942675159236</v>
      </c>
      <c r="G86" t="s">
        <v>19</v>
      </c>
      <c r="H86">
        <v>374</v>
      </c>
      <c r="I86">
        <f t="shared" si="5"/>
        <v>111.1336898395722</v>
      </c>
      <c r="J86" t="s">
        <v>20</v>
      </c>
      <c r="K86" t="s">
        <v>21</v>
      </c>
      <c r="L86">
        <v>1343451600</v>
      </c>
      <c r="M86" s="10">
        <f t="shared" si="6"/>
        <v>41118.208333333336</v>
      </c>
      <c r="N86">
        <v>1344315600</v>
      </c>
      <c r="O86" s="10">
        <f t="shared" si="7"/>
        <v>41128.208333333336</v>
      </c>
      <c r="P86" t="b">
        <v>0</v>
      </c>
      <c r="Q86" t="b">
        <v>0</v>
      </c>
      <c r="R86" s="7" t="s">
        <v>2011</v>
      </c>
      <c r="S86" t="s">
        <v>2020</v>
      </c>
    </row>
    <row r="87" spans="1:19" x14ac:dyDescent="0.5">
      <c r="A87">
        <v>85</v>
      </c>
      <c r="B87" t="s">
        <v>200</v>
      </c>
      <c r="C87" s="3" t="s">
        <v>201</v>
      </c>
      <c r="D87">
        <v>4900</v>
      </c>
      <c r="E87">
        <v>6430</v>
      </c>
      <c r="F87" s="5">
        <f t="shared" si="4"/>
        <v>131.22448979591837</v>
      </c>
      <c r="G87" t="s">
        <v>19</v>
      </c>
      <c r="H87">
        <v>71</v>
      </c>
      <c r="I87">
        <f t="shared" si="5"/>
        <v>90.563380281690144</v>
      </c>
      <c r="J87" t="s">
        <v>24</v>
      </c>
      <c r="K87" t="s">
        <v>25</v>
      </c>
      <c r="L87">
        <v>1315717200</v>
      </c>
      <c r="M87" s="10">
        <f t="shared" si="6"/>
        <v>40797.208333333336</v>
      </c>
      <c r="N87">
        <v>1316408400</v>
      </c>
      <c r="O87" s="10">
        <f t="shared" si="7"/>
        <v>40805.208333333336</v>
      </c>
      <c r="P87" t="b">
        <v>0</v>
      </c>
      <c r="Q87" t="b">
        <v>0</v>
      </c>
      <c r="R87" s="7" t="s">
        <v>2009</v>
      </c>
      <c r="S87" t="s">
        <v>2019</v>
      </c>
    </row>
    <row r="88" spans="1:19" x14ac:dyDescent="0.5">
      <c r="A88">
        <v>86</v>
      </c>
      <c r="B88" t="s">
        <v>202</v>
      </c>
      <c r="C88" s="3" t="s">
        <v>203</v>
      </c>
      <c r="D88">
        <v>7400</v>
      </c>
      <c r="E88">
        <v>12405</v>
      </c>
      <c r="F88" s="5">
        <f t="shared" si="4"/>
        <v>167.63513513513513</v>
      </c>
      <c r="G88" t="s">
        <v>19</v>
      </c>
      <c r="H88">
        <v>203</v>
      </c>
      <c r="I88">
        <f t="shared" si="5"/>
        <v>61.108374384236456</v>
      </c>
      <c r="J88" t="s">
        <v>20</v>
      </c>
      <c r="K88" t="s">
        <v>21</v>
      </c>
      <c r="L88">
        <v>1430715600</v>
      </c>
      <c r="M88" s="10">
        <f t="shared" si="6"/>
        <v>42128.208333333328</v>
      </c>
      <c r="N88">
        <v>1431838800</v>
      </c>
      <c r="O88" s="10">
        <f t="shared" si="7"/>
        <v>42141.208333333328</v>
      </c>
      <c r="P88" t="b">
        <v>1</v>
      </c>
      <c r="Q88" t="b">
        <v>0</v>
      </c>
      <c r="R88" s="7" t="s">
        <v>2013</v>
      </c>
      <c r="S88" t="s">
        <v>2014</v>
      </c>
    </row>
    <row r="89" spans="1:19" ht="31.5" x14ac:dyDescent="0.5">
      <c r="A89">
        <v>87</v>
      </c>
      <c r="B89" t="s">
        <v>204</v>
      </c>
      <c r="C89" s="3" t="s">
        <v>205</v>
      </c>
      <c r="D89">
        <v>198500</v>
      </c>
      <c r="E89">
        <v>123040</v>
      </c>
      <c r="F89" s="5">
        <f t="shared" si="4"/>
        <v>61.984886649874056</v>
      </c>
      <c r="G89" t="s">
        <v>14</v>
      </c>
      <c r="H89">
        <v>1482</v>
      </c>
      <c r="I89">
        <f t="shared" si="5"/>
        <v>83.022941970310384</v>
      </c>
      <c r="J89" t="s">
        <v>24</v>
      </c>
      <c r="K89" t="s">
        <v>25</v>
      </c>
      <c r="L89">
        <v>1299564000</v>
      </c>
      <c r="M89" s="10">
        <f t="shared" si="6"/>
        <v>40610.25</v>
      </c>
      <c r="N89">
        <v>1300510800</v>
      </c>
      <c r="O89" s="10">
        <f t="shared" si="7"/>
        <v>40621.208333333336</v>
      </c>
      <c r="P89" t="b">
        <v>0</v>
      </c>
      <c r="Q89" t="b">
        <v>1</v>
      </c>
      <c r="R89" s="7" t="s">
        <v>2009</v>
      </c>
      <c r="S89" t="s">
        <v>2010</v>
      </c>
    </row>
    <row r="90" spans="1:19" x14ac:dyDescent="0.5">
      <c r="A90">
        <v>88</v>
      </c>
      <c r="B90" t="s">
        <v>206</v>
      </c>
      <c r="C90" s="3" t="s">
        <v>207</v>
      </c>
      <c r="D90">
        <v>4800</v>
      </c>
      <c r="E90">
        <v>12516</v>
      </c>
      <c r="F90" s="5">
        <f t="shared" si="4"/>
        <v>260.75</v>
      </c>
      <c r="G90" t="s">
        <v>19</v>
      </c>
      <c r="H90">
        <v>113</v>
      </c>
      <c r="I90">
        <f t="shared" si="5"/>
        <v>110.76106194690266</v>
      </c>
      <c r="J90" t="s">
        <v>20</v>
      </c>
      <c r="K90" t="s">
        <v>21</v>
      </c>
      <c r="L90">
        <v>1429160400</v>
      </c>
      <c r="M90" s="10">
        <f t="shared" si="6"/>
        <v>42110.208333333328</v>
      </c>
      <c r="N90">
        <v>1431061200</v>
      </c>
      <c r="O90" s="10">
        <f t="shared" si="7"/>
        <v>42132.208333333328</v>
      </c>
      <c r="P90" t="b">
        <v>0</v>
      </c>
      <c r="Q90" t="b">
        <v>0</v>
      </c>
      <c r="R90" s="7" t="s">
        <v>2021</v>
      </c>
      <c r="S90" t="s">
        <v>2033</v>
      </c>
    </row>
    <row r="91" spans="1:19" x14ac:dyDescent="0.5">
      <c r="A91">
        <v>89</v>
      </c>
      <c r="B91" t="s">
        <v>208</v>
      </c>
      <c r="C91" s="3" t="s">
        <v>209</v>
      </c>
      <c r="D91">
        <v>3400</v>
      </c>
      <c r="E91">
        <v>8588</v>
      </c>
      <c r="F91" s="5">
        <f t="shared" si="4"/>
        <v>252.58823529411765</v>
      </c>
      <c r="G91" t="s">
        <v>19</v>
      </c>
      <c r="H91">
        <v>96</v>
      </c>
      <c r="I91">
        <f t="shared" si="5"/>
        <v>89.458333333333329</v>
      </c>
      <c r="J91" t="s">
        <v>20</v>
      </c>
      <c r="K91" t="s">
        <v>21</v>
      </c>
      <c r="L91">
        <v>1271307600</v>
      </c>
      <c r="M91" s="10">
        <f t="shared" si="6"/>
        <v>40283.208333333336</v>
      </c>
      <c r="N91">
        <v>1271480400</v>
      </c>
      <c r="O91" s="10">
        <f t="shared" si="7"/>
        <v>40285.208333333336</v>
      </c>
      <c r="P91" t="b">
        <v>0</v>
      </c>
      <c r="Q91" t="b">
        <v>0</v>
      </c>
      <c r="R91" s="7" t="s">
        <v>2013</v>
      </c>
      <c r="S91" t="s">
        <v>2014</v>
      </c>
    </row>
    <row r="92" spans="1:19" x14ac:dyDescent="0.5">
      <c r="A92">
        <v>90</v>
      </c>
      <c r="B92" t="s">
        <v>210</v>
      </c>
      <c r="C92" s="3" t="s">
        <v>211</v>
      </c>
      <c r="D92">
        <v>7800</v>
      </c>
      <c r="E92">
        <v>6132</v>
      </c>
      <c r="F92" s="5">
        <f t="shared" si="4"/>
        <v>78.615384615384613</v>
      </c>
      <c r="G92" t="s">
        <v>14</v>
      </c>
      <c r="H92">
        <v>106</v>
      </c>
      <c r="I92">
        <f t="shared" si="5"/>
        <v>57.849056603773583</v>
      </c>
      <c r="J92" t="s">
        <v>20</v>
      </c>
      <c r="K92" t="s">
        <v>21</v>
      </c>
      <c r="L92">
        <v>1456380000</v>
      </c>
      <c r="M92" s="10">
        <f t="shared" si="6"/>
        <v>42425.25</v>
      </c>
      <c r="N92">
        <v>1456380000</v>
      </c>
      <c r="O92" s="10">
        <f t="shared" si="7"/>
        <v>42425.25</v>
      </c>
      <c r="P92" t="b">
        <v>0</v>
      </c>
      <c r="Q92" t="b">
        <v>1</v>
      </c>
      <c r="R92" s="7" t="s">
        <v>2013</v>
      </c>
      <c r="S92" t="s">
        <v>2014</v>
      </c>
    </row>
    <row r="93" spans="1:19" x14ac:dyDescent="0.5">
      <c r="A93">
        <v>91</v>
      </c>
      <c r="B93" t="s">
        <v>212</v>
      </c>
      <c r="C93" s="3" t="s">
        <v>213</v>
      </c>
      <c r="D93">
        <v>154300</v>
      </c>
      <c r="E93">
        <v>74688</v>
      </c>
      <c r="F93" s="5">
        <f t="shared" si="4"/>
        <v>48.404406999351913</v>
      </c>
      <c r="G93" t="s">
        <v>14</v>
      </c>
      <c r="H93">
        <v>679</v>
      </c>
      <c r="I93">
        <f t="shared" si="5"/>
        <v>109.99705449189985</v>
      </c>
      <c r="J93" t="s">
        <v>94</v>
      </c>
      <c r="K93" t="s">
        <v>95</v>
      </c>
      <c r="L93">
        <v>1470459600</v>
      </c>
      <c r="M93" s="10">
        <f t="shared" si="6"/>
        <v>42588.208333333328</v>
      </c>
      <c r="N93">
        <v>1472878800</v>
      </c>
      <c r="O93" s="10">
        <f t="shared" si="7"/>
        <v>42616.208333333328</v>
      </c>
      <c r="P93" t="b">
        <v>0</v>
      </c>
      <c r="Q93" t="b">
        <v>0</v>
      </c>
      <c r="R93" s="7" t="s">
        <v>2021</v>
      </c>
      <c r="S93" t="s">
        <v>2033</v>
      </c>
    </row>
    <row r="94" spans="1:19" x14ac:dyDescent="0.5">
      <c r="A94">
        <v>92</v>
      </c>
      <c r="B94" t="s">
        <v>214</v>
      </c>
      <c r="C94" s="3" t="s">
        <v>215</v>
      </c>
      <c r="D94">
        <v>20000</v>
      </c>
      <c r="E94">
        <v>51775</v>
      </c>
      <c r="F94" s="5">
        <f t="shared" si="4"/>
        <v>258.875</v>
      </c>
      <c r="G94" t="s">
        <v>19</v>
      </c>
      <c r="H94">
        <v>498</v>
      </c>
      <c r="I94">
        <f t="shared" si="5"/>
        <v>103.96586345381526</v>
      </c>
      <c r="J94" t="s">
        <v>86</v>
      </c>
      <c r="K94" t="s">
        <v>87</v>
      </c>
      <c r="L94">
        <v>1277269200</v>
      </c>
      <c r="M94" s="10">
        <f t="shared" si="6"/>
        <v>40352.208333333336</v>
      </c>
      <c r="N94">
        <v>1277355600</v>
      </c>
      <c r="O94" s="10">
        <f t="shared" si="7"/>
        <v>40353.208333333336</v>
      </c>
      <c r="P94" t="b">
        <v>0</v>
      </c>
      <c r="Q94" t="b">
        <v>1</v>
      </c>
      <c r="R94" s="7" t="s">
        <v>2024</v>
      </c>
      <c r="S94" t="s">
        <v>2025</v>
      </c>
    </row>
    <row r="95" spans="1:19" x14ac:dyDescent="0.5">
      <c r="A95">
        <v>93</v>
      </c>
      <c r="B95" t="s">
        <v>216</v>
      </c>
      <c r="C95" s="3" t="s">
        <v>217</v>
      </c>
      <c r="D95">
        <v>108800</v>
      </c>
      <c r="E95">
        <v>65877</v>
      </c>
      <c r="F95" s="5">
        <f t="shared" si="4"/>
        <v>60.548713235294116</v>
      </c>
      <c r="G95" t="s">
        <v>63</v>
      </c>
      <c r="H95">
        <v>610</v>
      </c>
      <c r="I95">
        <f t="shared" si="5"/>
        <v>107.99508196721311</v>
      </c>
      <c r="J95" t="s">
        <v>20</v>
      </c>
      <c r="K95" t="s">
        <v>21</v>
      </c>
      <c r="L95">
        <v>1350709200</v>
      </c>
      <c r="M95" s="10">
        <f t="shared" si="6"/>
        <v>41202.208333333336</v>
      </c>
      <c r="N95">
        <v>1351054800</v>
      </c>
      <c r="O95" s="10">
        <f t="shared" si="7"/>
        <v>41206.208333333336</v>
      </c>
      <c r="P95" t="b">
        <v>0</v>
      </c>
      <c r="Q95" t="b">
        <v>1</v>
      </c>
      <c r="R95" s="7" t="s">
        <v>2013</v>
      </c>
      <c r="S95" t="s">
        <v>2014</v>
      </c>
    </row>
    <row r="96" spans="1:19" x14ac:dyDescent="0.5">
      <c r="A96">
        <v>94</v>
      </c>
      <c r="B96" t="s">
        <v>218</v>
      </c>
      <c r="C96" s="3" t="s">
        <v>219</v>
      </c>
      <c r="D96">
        <v>2900</v>
      </c>
      <c r="E96">
        <v>8807</v>
      </c>
      <c r="F96" s="5">
        <f t="shared" si="4"/>
        <v>303.68965517241378</v>
      </c>
      <c r="G96" t="s">
        <v>19</v>
      </c>
      <c r="H96">
        <v>180</v>
      </c>
      <c r="I96">
        <f t="shared" si="5"/>
        <v>48.927777777777777</v>
      </c>
      <c r="J96" t="s">
        <v>36</v>
      </c>
      <c r="K96" t="s">
        <v>37</v>
      </c>
      <c r="L96">
        <v>1554613200</v>
      </c>
      <c r="M96" s="10">
        <f t="shared" si="6"/>
        <v>43562.208333333328</v>
      </c>
      <c r="N96">
        <v>1555563600</v>
      </c>
      <c r="O96" s="10">
        <f t="shared" si="7"/>
        <v>43573.208333333328</v>
      </c>
      <c r="P96" t="b">
        <v>0</v>
      </c>
      <c r="Q96" t="b">
        <v>0</v>
      </c>
      <c r="R96" s="7" t="s">
        <v>2011</v>
      </c>
      <c r="S96" t="s">
        <v>2012</v>
      </c>
    </row>
    <row r="97" spans="1:19" ht="31.5" x14ac:dyDescent="0.5">
      <c r="A97">
        <v>95</v>
      </c>
      <c r="B97" t="s">
        <v>220</v>
      </c>
      <c r="C97" s="3" t="s">
        <v>221</v>
      </c>
      <c r="D97">
        <v>900</v>
      </c>
      <c r="E97">
        <v>1017</v>
      </c>
      <c r="F97" s="5">
        <f t="shared" si="4"/>
        <v>113</v>
      </c>
      <c r="G97" t="s">
        <v>19</v>
      </c>
      <c r="H97">
        <v>27</v>
      </c>
      <c r="I97">
        <f t="shared" si="5"/>
        <v>37.666666666666664</v>
      </c>
      <c r="J97" t="s">
        <v>20</v>
      </c>
      <c r="K97" t="s">
        <v>21</v>
      </c>
      <c r="L97">
        <v>1571029200</v>
      </c>
      <c r="M97" s="10">
        <f t="shared" si="6"/>
        <v>43752.208333333328</v>
      </c>
      <c r="N97">
        <v>1571634000</v>
      </c>
      <c r="O97" s="10">
        <f t="shared" si="7"/>
        <v>43759.208333333328</v>
      </c>
      <c r="P97" t="b">
        <v>0</v>
      </c>
      <c r="Q97" t="b">
        <v>0</v>
      </c>
      <c r="R97" s="7" t="s">
        <v>2015</v>
      </c>
      <c r="S97" t="s">
        <v>2016</v>
      </c>
    </row>
    <row r="98" spans="1:19" x14ac:dyDescent="0.5">
      <c r="A98">
        <v>96</v>
      </c>
      <c r="B98" t="s">
        <v>222</v>
      </c>
      <c r="C98" s="3" t="s">
        <v>223</v>
      </c>
      <c r="D98">
        <v>69700</v>
      </c>
      <c r="E98">
        <v>151513</v>
      </c>
      <c r="F98" s="5">
        <f t="shared" si="4"/>
        <v>217.37876614060258</v>
      </c>
      <c r="G98" t="s">
        <v>19</v>
      </c>
      <c r="H98">
        <v>2331</v>
      </c>
      <c r="I98">
        <f t="shared" si="5"/>
        <v>64.999141999141997</v>
      </c>
      <c r="J98" t="s">
        <v>20</v>
      </c>
      <c r="K98" t="s">
        <v>21</v>
      </c>
      <c r="L98">
        <v>1299736800</v>
      </c>
      <c r="M98" s="10">
        <f t="shared" si="6"/>
        <v>40612.25</v>
      </c>
      <c r="N98">
        <v>1300856400</v>
      </c>
      <c r="O98" s="10">
        <f t="shared" si="7"/>
        <v>40625.208333333336</v>
      </c>
      <c r="P98" t="b">
        <v>0</v>
      </c>
      <c r="Q98" t="b">
        <v>0</v>
      </c>
      <c r="R98" s="7" t="s">
        <v>2013</v>
      </c>
      <c r="S98" t="s">
        <v>2014</v>
      </c>
    </row>
    <row r="99" spans="1:19" x14ac:dyDescent="0.5">
      <c r="A99">
        <v>97</v>
      </c>
      <c r="B99" t="s">
        <v>224</v>
      </c>
      <c r="C99" s="3" t="s">
        <v>225</v>
      </c>
      <c r="D99">
        <v>1300</v>
      </c>
      <c r="E99">
        <v>12047</v>
      </c>
      <c r="F99" s="5">
        <f t="shared" si="4"/>
        <v>926.69230769230774</v>
      </c>
      <c r="G99" t="s">
        <v>19</v>
      </c>
      <c r="H99">
        <v>113</v>
      </c>
      <c r="I99">
        <f t="shared" si="5"/>
        <v>106.61061946902655</v>
      </c>
      <c r="J99" t="s">
        <v>20</v>
      </c>
      <c r="K99" t="s">
        <v>21</v>
      </c>
      <c r="L99">
        <v>1435208400</v>
      </c>
      <c r="M99" s="10">
        <f t="shared" si="6"/>
        <v>42180.208333333328</v>
      </c>
      <c r="N99">
        <v>1439874000</v>
      </c>
      <c r="O99" s="10">
        <f t="shared" si="7"/>
        <v>42234.208333333328</v>
      </c>
      <c r="P99" t="b">
        <v>0</v>
      </c>
      <c r="Q99" t="b">
        <v>0</v>
      </c>
      <c r="R99" s="7" t="s">
        <v>2007</v>
      </c>
      <c r="S99" t="s">
        <v>2008</v>
      </c>
    </row>
    <row r="100" spans="1:19" x14ac:dyDescent="0.5">
      <c r="A100">
        <v>98</v>
      </c>
      <c r="B100" t="s">
        <v>226</v>
      </c>
      <c r="C100" s="3" t="s">
        <v>227</v>
      </c>
      <c r="D100">
        <v>97800</v>
      </c>
      <c r="E100">
        <v>32951</v>
      </c>
      <c r="F100" s="5">
        <f t="shared" si="4"/>
        <v>33.692229038854805</v>
      </c>
      <c r="G100" t="s">
        <v>14</v>
      </c>
      <c r="H100">
        <v>1220</v>
      </c>
      <c r="I100">
        <f t="shared" si="5"/>
        <v>27.009016393442622</v>
      </c>
      <c r="J100" t="s">
        <v>24</v>
      </c>
      <c r="K100" t="s">
        <v>25</v>
      </c>
      <c r="L100">
        <v>1437973200</v>
      </c>
      <c r="M100" s="10">
        <f t="shared" si="6"/>
        <v>42212.208333333328</v>
      </c>
      <c r="N100">
        <v>1438318800</v>
      </c>
      <c r="O100" s="10">
        <f t="shared" si="7"/>
        <v>42216.208333333328</v>
      </c>
      <c r="P100" t="b">
        <v>0</v>
      </c>
      <c r="Q100" t="b">
        <v>0</v>
      </c>
      <c r="R100" s="7" t="s">
        <v>2024</v>
      </c>
      <c r="S100" t="s">
        <v>2025</v>
      </c>
    </row>
    <row r="101" spans="1:19" x14ac:dyDescent="0.5">
      <c r="A101">
        <v>99</v>
      </c>
      <c r="B101" t="s">
        <v>228</v>
      </c>
      <c r="C101" s="3" t="s">
        <v>229</v>
      </c>
      <c r="D101">
        <v>7600</v>
      </c>
      <c r="E101">
        <v>14951</v>
      </c>
      <c r="F101" s="5">
        <f t="shared" si="4"/>
        <v>196.72368421052633</v>
      </c>
      <c r="G101" t="s">
        <v>19</v>
      </c>
      <c r="H101">
        <v>164</v>
      </c>
      <c r="I101">
        <f t="shared" si="5"/>
        <v>91.16463414634147</v>
      </c>
      <c r="J101" t="s">
        <v>20</v>
      </c>
      <c r="K101" t="s">
        <v>21</v>
      </c>
      <c r="L101">
        <v>1416895200</v>
      </c>
      <c r="M101" s="10">
        <f t="shared" si="6"/>
        <v>41968.25</v>
      </c>
      <c r="N101">
        <v>1419400800</v>
      </c>
      <c r="O101" s="10">
        <f t="shared" si="7"/>
        <v>41997.25</v>
      </c>
      <c r="P101" t="b">
        <v>0</v>
      </c>
      <c r="Q101" t="b">
        <v>0</v>
      </c>
      <c r="R101" s="7" t="s">
        <v>2013</v>
      </c>
      <c r="S101" t="s">
        <v>2014</v>
      </c>
    </row>
    <row r="102" spans="1:19" x14ac:dyDescent="0.5">
      <c r="A102">
        <v>100</v>
      </c>
      <c r="B102" t="s">
        <v>230</v>
      </c>
      <c r="C102" s="3" t="s">
        <v>231</v>
      </c>
      <c r="D102">
        <v>100</v>
      </c>
      <c r="E102">
        <v>1</v>
      </c>
      <c r="F102" s="5">
        <f t="shared" si="4"/>
        <v>1</v>
      </c>
      <c r="G102" t="s">
        <v>14</v>
      </c>
      <c r="H102">
        <v>1</v>
      </c>
      <c r="I102">
        <f t="shared" si="5"/>
        <v>1</v>
      </c>
      <c r="J102" t="s">
        <v>20</v>
      </c>
      <c r="K102" t="s">
        <v>21</v>
      </c>
      <c r="L102">
        <v>1319000400</v>
      </c>
      <c r="M102" s="10">
        <f t="shared" si="6"/>
        <v>40835.208333333336</v>
      </c>
      <c r="N102">
        <v>1320555600</v>
      </c>
      <c r="O102" s="10">
        <f t="shared" si="7"/>
        <v>40853.208333333336</v>
      </c>
      <c r="P102" t="b">
        <v>0</v>
      </c>
      <c r="Q102" t="b">
        <v>0</v>
      </c>
      <c r="R102" s="7" t="s">
        <v>2013</v>
      </c>
      <c r="S102" t="s">
        <v>2014</v>
      </c>
    </row>
    <row r="103" spans="1:19" x14ac:dyDescent="0.5">
      <c r="A103">
        <v>101</v>
      </c>
      <c r="B103" t="s">
        <v>232</v>
      </c>
      <c r="C103" s="3" t="s">
        <v>233</v>
      </c>
      <c r="D103">
        <v>900</v>
      </c>
      <c r="E103">
        <v>9193</v>
      </c>
      <c r="F103" s="5">
        <f t="shared" si="4"/>
        <v>1021.4444444444445</v>
      </c>
      <c r="G103" t="s">
        <v>19</v>
      </c>
      <c r="H103">
        <v>164</v>
      </c>
      <c r="I103">
        <f t="shared" si="5"/>
        <v>56.054878048780488</v>
      </c>
      <c r="J103" t="s">
        <v>20</v>
      </c>
      <c r="K103" t="s">
        <v>21</v>
      </c>
      <c r="L103">
        <v>1424498400</v>
      </c>
      <c r="M103" s="10">
        <f t="shared" si="6"/>
        <v>42056.25</v>
      </c>
      <c r="N103">
        <v>1425103200</v>
      </c>
      <c r="O103" s="10">
        <f t="shared" si="7"/>
        <v>42063.25</v>
      </c>
      <c r="P103" t="b">
        <v>0</v>
      </c>
      <c r="Q103" t="b">
        <v>1</v>
      </c>
      <c r="R103" s="7" t="s">
        <v>2009</v>
      </c>
      <c r="S103" t="s">
        <v>2017</v>
      </c>
    </row>
    <row r="104" spans="1:19" x14ac:dyDescent="0.5">
      <c r="A104">
        <v>102</v>
      </c>
      <c r="B104" t="s">
        <v>234</v>
      </c>
      <c r="C104" s="3" t="s">
        <v>235</v>
      </c>
      <c r="D104">
        <v>3700</v>
      </c>
      <c r="E104">
        <v>10422</v>
      </c>
      <c r="F104" s="5">
        <f t="shared" si="4"/>
        <v>281.67567567567568</v>
      </c>
      <c r="G104" t="s">
        <v>19</v>
      </c>
      <c r="H104">
        <v>336</v>
      </c>
      <c r="I104">
        <f t="shared" si="5"/>
        <v>31.017857142857142</v>
      </c>
      <c r="J104" t="s">
        <v>20</v>
      </c>
      <c r="K104" t="s">
        <v>21</v>
      </c>
      <c r="L104">
        <v>1526274000</v>
      </c>
      <c r="M104" s="10">
        <f t="shared" si="6"/>
        <v>43234.208333333328</v>
      </c>
      <c r="N104">
        <v>1526878800</v>
      </c>
      <c r="O104" s="10">
        <f t="shared" si="7"/>
        <v>43241.208333333328</v>
      </c>
      <c r="P104" t="b">
        <v>0</v>
      </c>
      <c r="Q104" t="b">
        <v>1</v>
      </c>
      <c r="R104" s="7" t="s">
        <v>2011</v>
      </c>
      <c r="S104" t="s">
        <v>2020</v>
      </c>
    </row>
    <row r="105" spans="1:19" x14ac:dyDescent="0.5">
      <c r="A105">
        <v>103</v>
      </c>
      <c r="B105" t="s">
        <v>236</v>
      </c>
      <c r="C105" s="3" t="s">
        <v>237</v>
      </c>
      <c r="D105">
        <v>10000</v>
      </c>
      <c r="E105">
        <v>2461</v>
      </c>
      <c r="F105" s="5">
        <f t="shared" si="4"/>
        <v>24.61</v>
      </c>
      <c r="G105" t="s">
        <v>14</v>
      </c>
      <c r="H105">
        <v>37</v>
      </c>
      <c r="I105">
        <f t="shared" si="5"/>
        <v>66.513513513513516</v>
      </c>
      <c r="J105" t="s">
        <v>94</v>
      </c>
      <c r="K105" t="s">
        <v>95</v>
      </c>
      <c r="L105">
        <v>1287896400</v>
      </c>
      <c r="M105" s="10">
        <f t="shared" si="6"/>
        <v>40475.208333333336</v>
      </c>
      <c r="N105">
        <v>1288674000</v>
      </c>
      <c r="O105" s="10">
        <f t="shared" si="7"/>
        <v>40484.208333333336</v>
      </c>
      <c r="P105" t="b">
        <v>0</v>
      </c>
      <c r="Q105" t="b">
        <v>0</v>
      </c>
      <c r="R105" s="7" t="s">
        <v>2009</v>
      </c>
      <c r="S105" t="s">
        <v>2017</v>
      </c>
    </row>
    <row r="106" spans="1:19" x14ac:dyDescent="0.5">
      <c r="A106">
        <v>104</v>
      </c>
      <c r="B106" t="s">
        <v>238</v>
      </c>
      <c r="C106" s="3" t="s">
        <v>239</v>
      </c>
      <c r="D106">
        <v>119200</v>
      </c>
      <c r="E106">
        <v>170623</v>
      </c>
      <c r="F106" s="5">
        <f t="shared" si="4"/>
        <v>143.14010067114094</v>
      </c>
      <c r="G106" t="s">
        <v>19</v>
      </c>
      <c r="H106">
        <v>1917</v>
      </c>
      <c r="I106">
        <f t="shared" si="5"/>
        <v>89.005216484089729</v>
      </c>
      <c r="J106" t="s">
        <v>20</v>
      </c>
      <c r="K106" t="s">
        <v>21</v>
      </c>
      <c r="L106">
        <v>1495515600</v>
      </c>
      <c r="M106" s="10">
        <f t="shared" si="6"/>
        <v>42878.208333333328</v>
      </c>
      <c r="N106">
        <v>1495602000</v>
      </c>
      <c r="O106" s="10">
        <f t="shared" si="7"/>
        <v>42879.208333333328</v>
      </c>
      <c r="P106" t="b">
        <v>0</v>
      </c>
      <c r="Q106" t="b">
        <v>0</v>
      </c>
      <c r="R106" s="7" t="s">
        <v>2009</v>
      </c>
      <c r="S106" t="s">
        <v>2019</v>
      </c>
    </row>
    <row r="107" spans="1:19" x14ac:dyDescent="0.5">
      <c r="A107">
        <v>105</v>
      </c>
      <c r="B107" t="s">
        <v>240</v>
      </c>
      <c r="C107" s="3" t="s">
        <v>241</v>
      </c>
      <c r="D107">
        <v>6800</v>
      </c>
      <c r="E107">
        <v>9829</v>
      </c>
      <c r="F107" s="5">
        <f t="shared" si="4"/>
        <v>144.54411764705881</v>
      </c>
      <c r="G107" t="s">
        <v>19</v>
      </c>
      <c r="H107">
        <v>95</v>
      </c>
      <c r="I107">
        <f t="shared" si="5"/>
        <v>103.46315789473684</v>
      </c>
      <c r="J107" t="s">
        <v>20</v>
      </c>
      <c r="K107" t="s">
        <v>21</v>
      </c>
      <c r="L107">
        <v>1364878800</v>
      </c>
      <c r="M107" s="10">
        <f t="shared" si="6"/>
        <v>41366.208333333336</v>
      </c>
      <c r="N107">
        <v>1366434000</v>
      </c>
      <c r="O107" s="10">
        <f t="shared" si="7"/>
        <v>41384.208333333336</v>
      </c>
      <c r="P107" t="b">
        <v>0</v>
      </c>
      <c r="Q107" t="b">
        <v>0</v>
      </c>
      <c r="R107" s="7" t="s">
        <v>2011</v>
      </c>
      <c r="S107" t="s">
        <v>2012</v>
      </c>
    </row>
    <row r="108" spans="1:19" x14ac:dyDescent="0.5">
      <c r="A108">
        <v>106</v>
      </c>
      <c r="B108" t="s">
        <v>242</v>
      </c>
      <c r="C108" s="3" t="s">
        <v>243</v>
      </c>
      <c r="D108">
        <v>3900</v>
      </c>
      <c r="E108">
        <v>14006</v>
      </c>
      <c r="F108" s="5">
        <f t="shared" si="4"/>
        <v>359.12820512820514</v>
      </c>
      <c r="G108" t="s">
        <v>19</v>
      </c>
      <c r="H108">
        <v>147</v>
      </c>
      <c r="I108">
        <f t="shared" si="5"/>
        <v>95.278911564625844</v>
      </c>
      <c r="J108" t="s">
        <v>20</v>
      </c>
      <c r="K108" t="s">
        <v>21</v>
      </c>
      <c r="L108">
        <v>1567918800</v>
      </c>
      <c r="M108" s="10">
        <f t="shared" si="6"/>
        <v>43716.208333333328</v>
      </c>
      <c r="N108">
        <v>1568350800</v>
      </c>
      <c r="O108" s="10">
        <f t="shared" si="7"/>
        <v>43721.208333333328</v>
      </c>
      <c r="P108" t="b">
        <v>0</v>
      </c>
      <c r="Q108" t="b">
        <v>0</v>
      </c>
      <c r="R108" s="7" t="s">
        <v>2013</v>
      </c>
      <c r="S108" t="s">
        <v>2014</v>
      </c>
    </row>
    <row r="109" spans="1:19" ht="31.5" x14ac:dyDescent="0.5">
      <c r="A109">
        <v>107</v>
      </c>
      <c r="B109" t="s">
        <v>244</v>
      </c>
      <c r="C109" s="3" t="s">
        <v>245</v>
      </c>
      <c r="D109">
        <v>3500</v>
      </c>
      <c r="E109">
        <v>6527</v>
      </c>
      <c r="F109" s="5">
        <f t="shared" si="4"/>
        <v>186.48571428571429</v>
      </c>
      <c r="G109" t="s">
        <v>19</v>
      </c>
      <c r="H109">
        <v>86</v>
      </c>
      <c r="I109">
        <f t="shared" si="5"/>
        <v>75.895348837209298</v>
      </c>
      <c r="J109" t="s">
        <v>20</v>
      </c>
      <c r="K109" t="s">
        <v>21</v>
      </c>
      <c r="L109">
        <v>1524459600</v>
      </c>
      <c r="M109" s="10">
        <f t="shared" si="6"/>
        <v>43213.208333333328</v>
      </c>
      <c r="N109">
        <v>1525928400</v>
      </c>
      <c r="O109" s="10">
        <f t="shared" si="7"/>
        <v>43230.208333333328</v>
      </c>
      <c r="P109" t="b">
        <v>0</v>
      </c>
      <c r="Q109" t="b">
        <v>1</v>
      </c>
      <c r="R109" s="7" t="s">
        <v>2013</v>
      </c>
      <c r="S109" t="s">
        <v>2014</v>
      </c>
    </row>
    <row r="110" spans="1:19" ht="31.5" x14ac:dyDescent="0.5">
      <c r="A110">
        <v>108</v>
      </c>
      <c r="B110" t="s">
        <v>246</v>
      </c>
      <c r="C110" s="3" t="s">
        <v>247</v>
      </c>
      <c r="D110">
        <v>1500</v>
      </c>
      <c r="E110">
        <v>8929</v>
      </c>
      <c r="F110" s="5">
        <f t="shared" si="4"/>
        <v>595.26666666666665</v>
      </c>
      <c r="G110" t="s">
        <v>19</v>
      </c>
      <c r="H110">
        <v>83</v>
      </c>
      <c r="I110">
        <f t="shared" si="5"/>
        <v>107.57831325301204</v>
      </c>
      <c r="J110" t="s">
        <v>20</v>
      </c>
      <c r="K110" t="s">
        <v>21</v>
      </c>
      <c r="L110">
        <v>1333688400</v>
      </c>
      <c r="M110" s="10">
        <f t="shared" si="6"/>
        <v>41005.208333333336</v>
      </c>
      <c r="N110">
        <v>1336885200</v>
      </c>
      <c r="O110" s="10">
        <f t="shared" si="7"/>
        <v>41042.208333333336</v>
      </c>
      <c r="P110" t="b">
        <v>0</v>
      </c>
      <c r="Q110" t="b">
        <v>0</v>
      </c>
      <c r="R110" s="7" t="s">
        <v>2015</v>
      </c>
      <c r="S110" t="s">
        <v>2016</v>
      </c>
    </row>
    <row r="111" spans="1:19" x14ac:dyDescent="0.5">
      <c r="A111">
        <v>109</v>
      </c>
      <c r="B111" t="s">
        <v>248</v>
      </c>
      <c r="C111" s="3" t="s">
        <v>249</v>
      </c>
      <c r="D111">
        <v>5200</v>
      </c>
      <c r="E111">
        <v>3079</v>
      </c>
      <c r="F111" s="5">
        <f t="shared" si="4"/>
        <v>59.21153846153846</v>
      </c>
      <c r="G111" t="s">
        <v>14</v>
      </c>
      <c r="H111">
        <v>60</v>
      </c>
      <c r="I111">
        <f t="shared" si="5"/>
        <v>51.31666666666667</v>
      </c>
      <c r="J111" t="s">
        <v>20</v>
      </c>
      <c r="K111" t="s">
        <v>21</v>
      </c>
      <c r="L111">
        <v>1389506400</v>
      </c>
      <c r="M111" s="10">
        <f t="shared" si="6"/>
        <v>41651.25</v>
      </c>
      <c r="N111">
        <v>1389679200</v>
      </c>
      <c r="O111" s="10">
        <f t="shared" si="7"/>
        <v>41653.25</v>
      </c>
      <c r="P111" t="b">
        <v>0</v>
      </c>
      <c r="Q111" t="b">
        <v>0</v>
      </c>
      <c r="R111" s="7" t="s">
        <v>2015</v>
      </c>
      <c r="S111" t="s">
        <v>2034</v>
      </c>
    </row>
    <row r="112" spans="1:19" ht="31.5" x14ac:dyDescent="0.5">
      <c r="A112">
        <v>110</v>
      </c>
      <c r="B112" t="s">
        <v>250</v>
      </c>
      <c r="C112" s="3" t="s">
        <v>251</v>
      </c>
      <c r="D112">
        <v>142400</v>
      </c>
      <c r="E112">
        <v>21307</v>
      </c>
      <c r="F112" s="5">
        <f t="shared" si="4"/>
        <v>14.962780898876405</v>
      </c>
      <c r="G112" t="s">
        <v>14</v>
      </c>
      <c r="H112">
        <v>296</v>
      </c>
      <c r="I112">
        <f t="shared" si="5"/>
        <v>71.983108108108112</v>
      </c>
      <c r="J112" t="s">
        <v>20</v>
      </c>
      <c r="K112" t="s">
        <v>21</v>
      </c>
      <c r="L112">
        <v>1536642000</v>
      </c>
      <c r="M112" s="10">
        <f t="shared" si="6"/>
        <v>43354.208333333328</v>
      </c>
      <c r="N112">
        <v>1538283600</v>
      </c>
      <c r="O112" s="10">
        <f t="shared" si="7"/>
        <v>43373.208333333328</v>
      </c>
      <c r="P112" t="b">
        <v>0</v>
      </c>
      <c r="Q112" t="b">
        <v>0</v>
      </c>
      <c r="R112" s="7" t="s">
        <v>2007</v>
      </c>
      <c r="S112" t="s">
        <v>2008</v>
      </c>
    </row>
    <row r="113" spans="1:19" x14ac:dyDescent="0.5">
      <c r="A113">
        <v>111</v>
      </c>
      <c r="B113" t="s">
        <v>252</v>
      </c>
      <c r="C113" s="3" t="s">
        <v>253</v>
      </c>
      <c r="D113">
        <v>61400</v>
      </c>
      <c r="E113">
        <v>73653</v>
      </c>
      <c r="F113" s="5">
        <f t="shared" si="4"/>
        <v>119.95602605863192</v>
      </c>
      <c r="G113" t="s">
        <v>19</v>
      </c>
      <c r="H113">
        <v>676</v>
      </c>
      <c r="I113">
        <f t="shared" si="5"/>
        <v>108.95414201183432</v>
      </c>
      <c r="J113" t="s">
        <v>20</v>
      </c>
      <c r="K113" t="s">
        <v>21</v>
      </c>
      <c r="L113">
        <v>1348290000</v>
      </c>
      <c r="M113" s="10">
        <f t="shared" si="6"/>
        <v>41174.208333333336</v>
      </c>
      <c r="N113">
        <v>1348808400</v>
      </c>
      <c r="O113" s="10">
        <f t="shared" si="7"/>
        <v>41180.208333333336</v>
      </c>
      <c r="P113" t="b">
        <v>0</v>
      </c>
      <c r="Q113" t="b">
        <v>0</v>
      </c>
      <c r="R113" s="7" t="s">
        <v>2021</v>
      </c>
      <c r="S113" t="s">
        <v>2030</v>
      </c>
    </row>
    <row r="114" spans="1:19" x14ac:dyDescent="0.5">
      <c r="A114">
        <v>112</v>
      </c>
      <c r="B114" t="s">
        <v>254</v>
      </c>
      <c r="C114" s="3" t="s">
        <v>255</v>
      </c>
      <c r="D114">
        <v>4700</v>
      </c>
      <c r="E114">
        <v>12635</v>
      </c>
      <c r="F114" s="5">
        <f t="shared" si="4"/>
        <v>268.82978723404256</v>
      </c>
      <c r="G114" t="s">
        <v>19</v>
      </c>
      <c r="H114">
        <v>361</v>
      </c>
      <c r="I114">
        <f t="shared" si="5"/>
        <v>35</v>
      </c>
      <c r="J114" t="s">
        <v>24</v>
      </c>
      <c r="K114" t="s">
        <v>25</v>
      </c>
      <c r="L114">
        <v>1408856400</v>
      </c>
      <c r="M114" s="10">
        <f t="shared" si="6"/>
        <v>41875.208333333336</v>
      </c>
      <c r="N114">
        <v>1410152400</v>
      </c>
      <c r="O114" s="10">
        <f t="shared" si="7"/>
        <v>41890.208333333336</v>
      </c>
      <c r="P114" t="b">
        <v>0</v>
      </c>
      <c r="Q114" t="b">
        <v>0</v>
      </c>
      <c r="R114" s="7" t="s">
        <v>2011</v>
      </c>
      <c r="S114" t="s">
        <v>2012</v>
      </c>
    </row>
    <row r="115" spans="1:19" x14ac:dyDescent="0.5">
      <c r="A115">
        <v>113</v>
      </c>
      <c r="B115" t="s">
        <v>256</v>
      </c>
      <c r="C115" s="3" t="s">
        <v>257</v>
      </c>
      <c r="D115">
        <v>3300</v>
      </c>
      <c r="E115">
        <v>12437</v>
      </c>
      <c r="F115" s="5">
        <f t="shared" si="4"/>
        <v>376.87878787878788</v>
      </c>
      <c r="G115" t="s">
        <v>19</v>
      </c>
      <c r="H115">
        <v>131</v>
      </c>
      <c r="I115">
        <f t="shared" si="5"/>
        <v>94.938931297709928</v>
      </c>
      <c r="J115" t="s">
        <v>20</v>
      </c>
      <c r="K115" t="s">
        <v>21</v>
      </c>
      <c r="L115">
        <v>1505192400</v>
      </c>
      <c r="M115" s="10">
        <f t="shared" si="6"/>
        <v>42990.208333333328</v>
      </c>
      <c r="N115">
        <v>1505797200</v>
      </c>
      <c r="O115" s="10">
        <f t="shared" si="7"/>
        <v>42997.208333333328</v>
      </c>
      <c r="P115" t="b">
        <v>0</v>
      </c>
      <c r="Q115" t="b">
        <v>0</v>
      </c>
      <c r="R115" s="7" t="s">
        <v>2007</v>
      </c>
      <c r="S115" t="s">
        <v>2008</v>
      </c>
    </row>
    <row r="116" spans="1:19" x14ac:dyDescent="0.5">
      <c r="A116">
        <v>114</v>
      </c>
      <c r="B116" t="s">
        <v>258</v>
      </c>
      <c r="C116" s="3" t="s">
        <v>259</v>
      </c>
      <c r="D116">
        <v>1900</v>
      </c>
      <c r="E116">
        <v>13816</v>
      </c>
      <c r="F116" s="5">
        <f t="shared" si="4"/>
        <v>727.15789473684208</v>
      </c>
      <c r="G116" t="s">
        <v>19</v>
      </c>
      <c r="H116">
        <v>126</v>
      </c>
      <c r="I116">
        <f t="shared" si="5"/>
        <v>109.65079365079364</v>
      </c>
      <c r="J116" t="s">
        <v>20</v>
      </c>
      <c r="K116" t="s">
        <v>21</v>
      </c>
      <c r="L116">
        <v>1554786000</v>
      </c>
      <c r="M116" s="10">
        <f t="shared" si="6"/>
        <v>43564.208333333328</v>
      </c>
      <c r="N116">
        <v>1554872400</v>
      </c>
      <c r="O116" s="10">
        <f t="shared" si="7"/>
        <v>43565.208333333328</v>
      </c>
      <c r="P116" t="b">
        <v>0</v>
      </c>
      <c r="Q116" t="b">
        <v>1</v>
      </c>
      <c r="R116" s="7" t="s">
        <v>2011</v>
      </c>
      <c r="S116" t="s">
        <v>2020</v>
      </c>
    </row>
    <row r="117" spans="1:19" x14ac:dyDescent="0.5">
      <c r="A117">
        <v>115</v>
      </c>
      <c r="B117" t="s">
        <v>260</v>
      </c>
      <c r="C117" s="3" t="s">
        <v>261</v>
      </c>
      <c r="D117">
        <v>166700</v>
      </c>
      <c r="E117">
        <v>145382</v>
      </c>
      <c r="F117" s="5">
        <f t="shared" si="4"/>
        <v>87.211757648470311</v>
      </c>
      <c r="G117" t="s">
        <v>14</v>
      </c>
      <c r="H117">
        <v>3304</v>
      </c>
      <c r="I117">
        <f t="shared" si="5"/>
        <v>44.001815980629537</v>
      </c>
      <c r="J117" t="s">
        <v>94</v>
      </c>
      <c r="K117" t="s">
        <v>95</v>
      </c>
      <c r="L117">
        <v>1510898400</v>
      </c>
      <c r="M117" s="10">
        <f t="shared" si="6"/>
        <v>43056.25</v>
      </c>
      <c r="N117">
        <v>1513922400</v>
      </c>
      <c r="O117" s="10">
        <f t="shared" si="7"/>
        <v>43091.25</v>
      </c>
      <c r="P117" t="b">
        <v>0</v>
      </c>
      <c r="Q117" t="b">
        <v>0</v>
      </c>
      <c r="R117" s="7" t="s">
        <v>2021</v>
      </c>
      <c r="S117" t="s">
        <v>2027</v>
      </c>
    </row>
    <row r="118" spans="1:19" ht="31.5" x14ac:dyDescent="0.5">
      <c r="A118">
        <v>116</v>
      </c>
      <c r="B118" t="s">
        <v>262</v>
      </c>
      <c r="C118" s="3" t="s">
        <v>263</v>
      </c>
      <c r="D118">
        <v>7200</v>
      </c>
      <c r="E118">
        <v>6336</v>
      </c>
      <c r="F118" s="5">
        <f t="shared" si="4"/>
        <v>88</v>
      </c>
      <c r="G118" t="s">
        <v>14</v>
      </c>
      <c r="H118">
        <v>73</v>
      </c>
      <c r="I118">
        <f t="shared" si="5"/>
        <v>86.794520547945211</v>
      </c>
      <c r="J118" t="s">
        <v>20</v>
      </c>
      <c r="K118" t="s">
        <v>21</v>
      </c>
      <c r="L118">
        <v>1442552400</v>
      </c>
      <c r="M118" s="10">
        <f t="shared" si="6"/>
        <v>42265.208333333328</v>
      </c>
      <c r="N118">
        <v>1442638800</v>
      </c>
      <c r="O118" s="10">
        <f t="shared" si="7"/>
        <v>42266.208333333328</v>
      </c>
      <c r="P118" t="b">
        <v>0</v>
      </c>
      <c r="Q118" t="b">
        <v>0</v>
      </c>
      <c r="R118" s="7" t="s">
        <v>2013</v>
      </c>
      <c r="S118" t="s">
        <v>2014</v>
      </c>
    </row>
    <row r="119" spans="1:19" x14ac:dyDescent="0.5">
      <c r="A119">
        <v>117</v>
      </c>
      <c r="B119" t="s">
        <v>264</v>
      </c>
      <c r="C119" s="3" t="s">
        <v>265</v>
      </c>
      <c r="D119">
        <v>4900</v>
      </c>
      <c r="E119">
        <v>8523</v>
      </c>
      <c r="F119" s="5">
        <f t="shared" si="4"/>
        <v>173.9387755102041</v>
      </c>
      <c r="G119" t="s">
        <v>19</v>
      </c>
      <c r="H119">
        <v>275</v>
      </c>
      <c r="I119">
        <f t="shared" si="5"/>
        <v>30.992727272727272</v>
      </c>
      <c r="J119" t="s">
        <v>20</v>
      </c>
      <c r="K119" t="s">
        <v>21</v>
      </c>
      <c r="L119">
        <v>1316667600</v>
      </c>
      <c r="M119" s="10">
        <f t="shared" si="6"/>
        <v>40808.208333333336</v>
      </c>
      <c r="N119">
        <v>1317186000</v>
      </c>
      <c r="O119" s="10">
        <f t="shared" si="7"/>
        <v>40814.208333333336</v>
      </c>
      <c r="P119" t="b">
        <v>0</v>
      </c>
      <c r="Q119" t="b">
        <v>0</v>
      </c>
      <c r="R119" s="7" t="s">
        <v>2015</v>
      </c>
      <c r="S119" t="s">
        <v>2034</v>
      </c>
    </row>
    <row r="120" spans="1:19" x14ac:dyDescent="0.5">
      <c r="A120">
        <v>118</v>
      </c>
      <c r="B120" t="s">
        <v>266</v>
      </c>
      <c r="C120" s="3" t="s">
        <v>267</v>
      </c>
      <c r="D120">
        <v>5400</v>
      </c>
      <c r="E120">
        <v>6351</v>
      </c>
      <c r="F120" s="5">
        <f t="shared" si="4"/>
        <v>117.61111111111111</v>
      </c>
      <c r="G120" t="s">
        <v>19</v>
      </c>
      <c r="H120">
        <v>67</v>
      </c>
      <c r="I120">
        <f t="shared" si="5"/>
        <v>94.791044776119406</v>
      </c>
      <c r="J120" t="s">
        <v>20</v>
      </c>
      <c r="K120" t="s">
        <v>21</v>
      </c>
      <c r="L120">
        <v>1390716000</v>
      </c>
      <c r="M120" s="10">
        <f t="shared" si="6"/>
        <v>41665.25</v>
      </c>
      <c r="N120">
        <v>1391234400</v>
      </c>
      <c r="O120" s="10">
        <f t="shared" si="7"/>
        <v>41671.25</v>
      </c>
      <c r="P120" t="b">
        <v>0</v>
      </c>
      <c r="Q120" t="b">
        <v>0</v>
      </c>
      <c r="R120" s="7" t="s">
        <v>2028</v>
      </c>
      <c r="S120" t="s">
        <v>2029</v>
      </c>
    </row>
    <row r="121" spans="1:19" ht="31.5" x14ac:dyDescent="0.5">
      <c r="A121">
        <v>119</v>
      </c>
      <c r="B121" t="s">
        <v>268</v>
      </c>
      <c r="C121" s="3" t="s">
        <v>269</v>
      </c>
      <c r="D121">
        <v>5000</v>
      </c>
      <c r="E121">
        <v>10748</v>
      </c>
      <c r="F121" s="5">
        <f t="shared" si="4"/>
        <v>214.96</v>
      </c>
      <c r="G121" t="s">
        <v>19</v>
      </c>
      <c r="H121">
        <v>154</v>
      </c>
      <c r="I121">
        <f t="shared" si="5"/>
        <v>69.79220779220779</v>
      </c>
      <c r="J121" t="s">
        <v>20</v>
      </c>
      <c r="K121" t="s">
        <v>21</v>
      </c>
      <c r="L121">
        <v>1402894800</v>
      </c>
      <c r="M121" s="10">
        <f t="shared" si="6"/>
        <v>41806.208333333336</v>
      </c>
      <c r="N121">
        <v>1404363600</v>
      </c>
      <c r="O121" s="10">
        <f t="shared" si="7"/>
        <v>41823.208333333336</v>
      </c>
      <c r="P121" t="b">
        <v>0</v>
      </c>
      <c r="Q121" t="b">
        <v>1</v>
      </c>
      <c r="R121" s="7" t="s">
        <v>2015</v>
      </c>
      <c r="S121" t="s">
        <v>2016</v>
      </c>
    </row>
    <row r="122" spans="1:19" x14ac:dyDescent="0.5">
      <c r="A122">
        <v>120</v>
      </c>
      <c r="B122" t="s">
        <v>270</v>
      </c>
      <c r="C122" s="3" t="s">
        <v>271</v>
      </c>
      <c r="D122">
        <v>75100</v>
      </c>
      <c r="E122">
        <v>112272</v>
      </c>
      <c r="F122" s="5">
        <f t="shared" si="4"/>
        <v>149.49667110519309</v>
      </c>
      <c r="G122" t="s">
        <v>19</v>
      </c>
      <c r="H122">
        <v>1782</v>
      </c>
      <c r="I122">
        <f t="shared" si="5"/>
        <v>63.003367003367003</v>
      </c>
      <c r="J122" t="s">
        <v>20</v>
      </c>
      <c r="K122" t="s">
        <v>21</v>
      </c>
      <c r="L122">
        <v>1429246800</v>
      </c>
      <c r="M122" s="10">
        <f t="shared" si="6"/>
        <v>42111.208333333328</v>
      </c>
      <c r="N122">
        <v>1429592400</v>
      </c>
      <c r="O122" s="10">
        <f t="shared" si="7"/>
        <v>42115.208333333328</v>
      </c>
      <c r="P122" t="b">
        <v>0</v>
      </c>
      <c r="Q122" t="b">
        <v>1</v>
      </c>
      <c r="R122" s="7" t="s">
        <v>2024</v>
      </c>
      <c r="S122" t="s">
        <v>2035</v>
      </c>
    </row>
    <row r="123" spans="1:19" x14ac:dyDescent="0.5">
      <c r="A123">
        <v>121</v>
      </c>
      <c r="B123" t="s">
        <v>272</v>
      </c>
      <c r="C123" s="3" t="s">
        <v>273</v>
      </c>
      <c r="D123">
        <v>45300</v>
      </c>
      <c r="E123">
        <v>99361</v>
      </c>
      <c r="F123" s="5">
        <f t="shared" si="4"/>
        <v>219.33995584988963</v>
      </c>
      <c r="G123" t="s">
        <v>19</v>
      </c>
      <c r="H123">
        <v>903</v>
      </c>
      <c r="I123">
        <f t="shared" si="5"/>
        <v>110.0343300110742</v>
      </c>
      <c r="J123" t="s">
        <v>20</v>
      </c>
      <c r="K123" t="s">
        <v>21</v>
      </c>
      <c r="L123">
        <v>1412485200</v>
      </c>
      <c r="M123" s="10">
        <f t="shared" si="6"/>
        <v>41917.208333333336</v>
      </c>
      <c r="N123">
        <v>1413608400</v>
      </c>
      <c r="O123" s="10">
        <f t="shared" si="7"/>
        <v>41930.208333333336</v>
      </c>
      <c r="P123" t="b">
        <v>0</v>
      </c>
      <c r="Q123" t="b">
        <v>0</v>
      </c>
      <c r="R123" s="7" t="s">
        <v>2024</v>
      </c>
      <c r="S123" t="s">
        <v>2025</v>
      </c>
    </row>
    <row r="124" spans="1:19" x14ac:dyDescent="0.5">
      <c r="A124">
        <v>122</v>
      </c>
      <c r="B124" t="s">
        <v>274</v>
      </c>
      <c r="C124" s="3" t="s">
        <v>275</v>
      </c>
      <c r="D124">
        <v>136800</v>
      </c>
      <c r="E124">
        <v>88055</v>
      </c>
      <c r="F124" s="5">
        <f t="shared" si="4"/>
        <v>64.367690058479539</v>
      </c>
      <c r="G124" t="s">
        <v>14</v>
      </c>
      <c r="H124">
        <v>3387</v>
      </c>
      <c r="I124">
        <f t="shared" si="5"/>
        <v>25.997933274284026</v>
      </c>
      <c r="J124" t="s">
        <v>20</v>
      </c>
      <c r="K124" t="s">
        <v>21</v>
      </c>
      <c r="L124">
        <v>1417068000</v>
      </c>
      <c r="M124" s="10">
        <f t="shared" si="6"/>
        <v>41970.25</v>
      </c>
      <c r="N124">
        <v>1419400800</v>
      </c>
      <c r="O124" s="10">
        <f t="shared" si="7"/>
        <v>41997.25</v>
      </c>
      <c r="P124" t="b">
        <v>0</v>
      </c>
      <c r="Q124" t="b">
        <v>0</v>
      </c>
      <c r="R124" s="7" t="s">
        <v>2021</v>
      </c>
      <c r="S124" t="s">
        <v>2027</v>
      </c>
    </row>
    <row r="125" spans="1:19" x14ac:dyDescent="0.5">
      <c r="A125">
        <v>123</v>
      </c>
      <c r="B125" t="s">
        <v>276</v>
      </c>
      <c r="C125" s="3" t="s">
        <v>277</v>
      </c>
      <c r="D125">
        <v>177700</v>
      </c>
      <c r="E125">
        <v>33092</v>
      </c>
      <c r="F125" s="5">
        <f t="shared" si="4"/>
        <v>18.622397298818232</v>
      </c>
      <c r="G125" t="s">
        <v>14</v>
      </c>
      <c r="H125">
        <v>662</v>
      </c>
      <c r="I125">
        <f t="shared" si="5"/>
        <v>49.987915407854985</v>
      </c>
      <c r="J125" t="s">
        <v>15</v>
      </c>
      <c r="K125" t="s">
        <v>16</v>
      </c>
      <c r="L125">
        <v>1448344800</v>
      </c>
      <c r="M125" s="10">
        <f t="shared" si="6"/>
        <v>42332.25</v>
      </c>
      <c r="N125">
        <v>1448604000</v>
      </c>
      <c r="O125" s="10">
        <f t="shared" si="7"/>
        <v>42335.25</v>
      </c>
      <c r="P125" t="b">
        <v>1</v>
      </c>
      <c r="Q125" t="b">
        <v>0</v>
      </c>
      <c r="R125" s="7" t="s">
        <v>2013</v>
      </c>
      <c r="S125" t="s">
        <v>2014</v>
      </c>
    </row>
    <row r="126" spans="1:19" x14ac:dyDescent="0.5">
      <c r="A126">
        <v>124</v>
      </c>
      <c r="B126" t="s">
        <v>278</v>
      </c>
      <c r="C126" s="3" t="s">
        <v>279</v>
      </c>
      <c r="D126">
        <v>2600</v>
      </c>
      <c r="E126">
        <v>9562</v>
      </c>
      <c r="F126" s="5">
        <f t="shared" si="4"/>
        <v>367.76923076923077</v>
      </c>
      <c r="G126" t="s">
        <v>19</v>
      </c>
      <c r="H126">
        <v>94</v>
      </c>
      <c r="I126">
        <f t="shared" si="5"/>
        <v>101.72340425531915</v>
      </c>
      <c r="J126" t="s">
        <v>94</v>
      </c>
      <c r="K126" t="s">
        <v>95</v>
      </c>
      <c r="L126">
        <v>1557723600</v>
      </c>
      <c r="M126" s="10">
        <f t="shared" si="6"/>
        <v>43598.208333333328</v>
      </c>
      <c r="N126">
        <v>1562302800</v>
      </c>
      <c r="O126" s="10">
        <f t="shared" si="7"/>
        <v>43651.208333333328</v>
      </c>
      <c r="P126" t="b">
        <v>0</v>
      </c>
      <c r="Q126" t="b">
        <v>0</v>
      </c>
      <c r="R126" s="7" t="s">
        <v>2028</v>
      </c>
      <c r="S126" t="s">
        <v>2029</v>
      </c>
    </row>
    <row r="127" spans="1:19" x14ac:dyDescent="0.5">
      <c r="A127">
        <v>125</v>
      </c>
      <c r="B127" t="s">
        <v>280</v>
      </c>
      <c r="C127" s="3" t="s">
        <v>281</v>
      </c>
      <c r="D127">
        <v>5300</v>
      </c>
      <c r="E127">
        <v>8475</v>
      </c>
      <c r="F127" s="5">
        <f t="shared" si="4"/>
        <v>159.90566037735849</v>
      </c>
      <c r="G127" t="s">
        <v>19</v>
      </c>
      <c r="H127">
        <v>180</v>
      </c>
      <c r="I127">
        <f t="shared" si="5"/>
        <v>47.083333333333336</v>
      </c>
      <c r="J127" t="s">
        <v>20</v>
      </c>
      <c r="K127" t="s">
        <v>21</v>
      </c>
      <c r="L127">
        <v>1537333200</v>
      </c>
      <c r="M127" s="10">
        <f t="shared" si="6"/>
        <v>43362.208333333328</v>
      </c>
      <c r="N127">
        <v>1537678800</v>
      </c>
      <c r="O127" s="10">
        <f t="shared" si="7"/>
        <v>43366.208333333328</v>
      </c>
      <c r="P127" t="b">
        <v>0</v>
      </c>
      <c r="Q127" t="b">
        <v>0</v>
      </c>
      <c r="R127" s="7" t="s">
        <v>2013</v>
      </c>
      <c r="S127" t="s">
        <v>2014</v>
      </c>
    </row>
    <row r="128" spans="1:19" x14ac:dyDescent="0.5">
      <c r="A128">
        <v>126</v>
      </c>
      <c r="B128" t="s">
        <v>282</v>
      </c>
      <c r="C128" s="3" t="s">
        <v>283</v>
      </c>
      <c r="D128">
        <v>180200</v>
      </c>
      <c r="E128">
        <v>69617</v>
      </c>
      <c r="F128" s="5">
        <f t="shared" si="4"/>
        <v>38.633185349611544</v>
      </c>
      <c r="G128" t="s">
        <v>14</v>
      </c>
      <c r="H128">
        <v>774</v>
      </c>
      <c r="I128">
        <f t="shared" si="5"/>
        <v>89.944444444444443</v>
      </c>
      <c r="J128" t="s">
        <v>20</v>
      </c>
      <c r="K128" t="s">
        <v>21</v>
      </c>
      <c r="L128">
        <v>1471150800</v>
      </c>
      <c r="M128" s="10">
        <f t="shared" si="6"/>
        <v>42596.208333333328</v>
      </c>
      <c r="N128">
        <v>1473570000</v>
      </c>
      <c r="O128" s="10">
        <f t="shared" si="7"/>
        <v>42624.208333333328</v>
      </c>
      <c r="P128" t="b">
        <v>0</v>
      </c>
      <c r="Q128" t="b">
        <v>1</v>
      </c>
      <c r="R128" s="7" t="s">
        <v>2013</v>
      </c>
      <c r="S128" t="s">
        <v>2014</v>
      </c>
    </row>
    <row r="129" spans="1:19" x14ac:dyDescent="0.5">
      <c r="A129">
        <v>127</v>
      </c>
      <c r="B129" t="s">
        <v>284</v>
      </c>
      <c r="C129" s="3" t="s">
        <v>285</v>
      </c>
      <c r="D129">
        <v>103200</v>
      </c>
      <c r="E129">
        <v>53067</v>
      </c>
      <c r="F129" s="5">
        <f t="shared" si="4"/>
        <v>51.421511627906973</v>
      </c>
      <c r="G129" t="s">
        <v>14</v>
      </c>
      <c r="H129">
        <v>672</v>
      </c>
      <c r="I129">
        <f t="shared" si="5"/>
        <v>78.96875</v>
      </c>
      <c r="J129" t="s">
        <v>15</v>
      </c>
      <c r="K129" t="s">
        <v>16</v>
      </c>
      <c r="L129">
        <v>1273640400</v>
      </c>
      <c r="M129" s="10">
        <f t="shared" si="6"/>
        <v>40310.208333333336</v>
      </c>
      <c r="N129">
        <v>1273899600</v>
      </c>
      <c r="O129" s="10">
        <f t="shared" si="7"/>
        <v>40313.208333333336</v>
      </c>
      <c r="P129" t="b">
        <v>0</v>
      </c>
      <c r="Q129" t="b">
        <v>0</v>
      </c>
      <c r="R129" s="7" t="s">
        <v>2013</v>
      </c>
      <c r="S129" t="s">
        <v>2014</v>
      </c>
    </row>
    <row r="130" spans="1:19" x14ac:dyDescent="0.5">
      <c r="A130">
        <v>128</v>
      </c>
      <c r="B130" t="s">
        <v>286</v>
      </c>
      <c r="C130" s="3" t="s">
        <v>287</v>
      </c>
      <c r="D130">
        <v>70600</v>
      </c>
      <c r="E130">
        <v>42596</v>
      </c>
      <c r="F130" s="5">
        <f t="shared" si="4"/>
        <v>60.334277620396598</v>
      </c>
      <c r="G130" t="s">
        <v>63</v>
      </c>
      <c r="H130">
        <v>532</v>
      </c>
      <c r="I130">
        <f t="shared" si="5"/>
        <v>80.067669172932327</v>
      </c>
      <c r="J130" t="s">
        <v>20</v>
      </c>
      <c r="K130" t="s">
        <v>21</v>
      </c>
      <c r="L130">
        <v>1282885200</v>
      </c>
      <c r="M130" s="10">
        <f t="shared" si="6"/>
        <v>40417.208333333336</v>
      </c>
      <c r="N130">
        <v>1284008400</v>
      </c>
      <c r="O130" s="10">
        <f t="shared" si="7"/>
        <v>40430.208333333336</v>
      </c>
      <c r="P130" t="b">
        <v>0</v>
      </c>
      <c r="Q130" t="b">
        <v>0</v>
      </c>
      <c r="R130" s="7" t="s">
        <v>2009</v>
      </c>
      <c r="S130" t="s">
        <v>2010</v>
      </c>
    </row>
    <row r="131" spans="1:19" x14ac:dyDescent="0.5">
      <c r="A131">
        <v>129</v>
      </c>
      <c r="B131" t="s">
        <v>288</v>
      </c>
      <c r="C131" s="3" t="s">
        <v>289</v>
      </c>
      <c r="D131">
        <v>148500</v>
      </c>
      <c r="E131">
        <v>4756</v>
      </c>
      <c r="F131" s="5">
        <f t="shared" ref="F131:F194" si="8">E131*100/D131</f>
        <v>3.2026936026936026</v>
      </c>
      <c r="G131" t="s">
        <v>63</v>
      </c>
      <c r="H131">
        <v>55</v>
      </c>
      <c r="I131">
        <f t="shared" ref="I131:I194" si="9">E131/H131</f>
        <v>86.472727272727269</v>
      </c>
      <c r="J131" t="s">
        <v>24</v>
      </c>
      <c r="K131" t="s">
        <v>25</v>
      </c>
      <c r="L131">
        <v>1422943200</v>
      </c>
      <c r="M131" s="10">
        <f t="shared" ref="M131:M194" si="10">(((L131/60)/60)/24)+DATE(1970,1,1)</f>
        <v>42038.25</v>
      </c>
      <c r="N131">
        <v>1425103200</v>
      </c>
      <c r="O131" s="10">
        <f t="shared" ref="O131:O194" si="11">(((N131/60)/60)/24)+DATE(1970,1,1)</f>
        <v>42063.25</v>
      </c>
      <c r="P131" t="b">
        <v>0</v>
      </c>
      <c r="Q131" t="b">
        <v>0</v>
      </c>
      <c r="R131" s="7" t="s">
        <v>2007</v>
      </c>
      <c r="S131" t="s">
        <v>2008</v>
      </c>
    </row>
    <row r="132" spans="1:19" x14ac:dyDescent="0.5">
      <c r="A132">
        <v>130</v>
      </c>
      <c r="B132" t="s">
        <v>290</v>
      </c>
      <c r="C132" s="3" t="s">
        <v>291</v>
      </c>
      <c r="D132">
        <v>9600</v>
      </c>
      <c r="E132">
        <v>14925</v>
      </c>
      <c r="F132" s="5">
        <f t="shared" si="8"/>
        <v>155.46875</v>
      </c>
      <c r="G132" t="s">
        <v>19</v>
      </c>
      <c r="H132">
        <v>533</v>
      </c>
      <c r="I132">
        <f t="shared" si="9"/>
        <v>28.001876172607879</v>
      </c>
      <c r="J132" t="s">
        <v>32</v>
      </c>
      <c r="K132" t="s">
        <v>33</v>
      </c>
      <c r="L132">
        <v>1319605200</v>
      </c>
      <c r="M132" s="10">
        <f t="shared" si="10"/>
        <v>40842.208333333336</v>
      </c>
      <c r="N132">
        <v>1320991200</v>
      </c>
      <c r="O132" s="10">
        <f t="shared" si="11"/>
        <v>40858.25</v>
      </c>
      <c r="P132" t="b">
        <v>0</v>
      </c>
      <c r="Q132" t="b">
        <v>0</v>
      </c>
      <c r="R132" s="7" t="s">
        <v>2015</v>
      </c>
      <c r="S132" t="s">
        <v>2018</v>
      </c>
    </row>
    <row r="133" spans="1:19" ht="31.5" x14ac:dyDescent="0.5">
      <c r="A133">
        <v>131</v>
      </c>
      <c r="B133" t="s">
        <v>292</v>
      </c>
      <c r="C133" s="3" t="s">
        <v>293</v>
      </c>
      <c r="D133">
        <v>164700</v>
      </c>
      <c r="E133">
        <v>166116</v>
      </c>
      <c r="F133" s="5">
        <f t="shared" si="8"/>
        <v>100.85974499089254</v>
      </c>
      <c r="G133" t="s">
        <v>19</v>
      </c>
      <c r="H133">
        <v>2443</v>
      </c>
      <c r="I133">
        <f t="shared" si="9"/>
        <v>67.996725337699544</v>
      </c>
      <c r="J133" t="s">
        <v>36</v>
      </c>
      <c r="K133" t="s">
        <v>37</v>
      </c>
      <c r="L133">
        <v>1385704800</v>
      </c>
      <c r="M133" s="10">
        <f t="shared" si="10"/>
        <v>41607.25</v>
      </c>
      <c r="N133">
        <v>1386828000</v>
      </c>
      <c r="O133" s="10">
        <f t="shared" si="11"/>
        <v>41620.25</v>
      </c>
      <c r="P133" t="b">
        <v>0</v>
      </c>
      <c r="Q133" t="b">
        <v>0</v>
      </c>
      <c r="R133" s="7" t="s">
        <v>2011</v>
      </c>
      <c r="S133" t="s">
        <v>2012</v>
      </c>
    </row>
    <row r="134" spans="1:19" x14ac:dyDescent="0.5">
      <c r="A134">
        <v>132</v>
      </c>
      <c r="B134" t="s">
        <v>294</v>
      </c>
      <c r="C134" s="3" t="s">
        <v>295</v>
      </c>
      <c r="D134">
        <v>3300</v>
      </c>
      <c r="E134">
        <v>3834</v>
      </c>
      <c r="F134" s="5">
        <f t="shared" si="8"/>
        <v>116.18181818181819</v>
      </c>
      <c r="G134" t="s">
        <v>19</v>
      </c>
      <c r="H134">
        <v>89</v>
      </c>
      <c r="I134">
        <f t="shared" si="9"/>
        <v>43.078651685393261</v>
      </c>
      <c r="J134" t="s">
        <v>20</v>
      </c>
      <c r="K134" t="s">
        <v>21</v>
      </c>
      <c r="L134">
        <v>1515736800</v>
      </c>
      <c r="M134" s="10">
        <f t="shared" si="10"/>
        <v>43112.25</v>
      </c>
      <c r="N134">
        <v>1517119200</v>
      </c>
      <c r="O134" s="10">
        <f t="shared" si="11"/>
        <v>43128.25</v>
      </c>
      <c r="P134" t="b">
        <v>0</v>
      </c>
      <c r="Q134" t="b">
        <v>1</v>
      </c>
      <c r="R134" s="7" t="s">
        <v>2013</v>
      </c>
      <c r="S134" t="s">
        <v>2014</v>
      </c>
    </row>
    <row r="135" spans="1:19" x14ac:dyDescent="0.5">
      <c r="A135">
        <v>133</v>
      </c>
      <c r="B135" t="s">
        <v>296</v>
      </c>
      <c r="C135" s="3" t="s">
        <v>297</v>
      </c>
      <c r="D135">
        <v>4500</v>
      </c>
      <c r="E135">
        <v>13985</v>
      </c>
      <c r="F135" s="5">
        <f t="shared" si="8"/>
        <v>310.77777777777777</v>
      </c>
      <c r="G135" t="s">
        <v>19</v>
      </c>
      <c r="H135">
        <v>159</v>
      </c>
      <c r="I135">
        <f t="shared" si="9"/>
        <v>87.95597484276729</v>
      </c>
      <c r="J135" t="s">
        <v>20</v>
      </c>
      <c r="K135" t="s">
        <v>21</v>
      </c>
      <c r="L135">
        <v>1313125200</v>
      </c>
      <c r="M135" s="10">
        <f t="shared" si="10"/>
        <v>40767.208333333336</v>
      </c>
      <c r="N135">
        <v>1315026000</v>
      </c>
      <c r="O135" s="10">
        <f t="shared" si="11"/>
        <v>40789.208333333336</v>
      </c>
      <c r="P135" t="b">
        <v>0</v>
      </c>
      <c r="Q135" t="b">
        <v>0</v>
      </c>
      <c r="R135" s="7" t="s">
        <v>2009</v>
      </c>
      <c r="S135" t="s">
        <v>2036</v>
      </c>
    </row>
    <row r="136" spans="1:19" x14ac:dyDescent="0.5">
      <c r="A136">
        <v>134</v>
      </c>
      <c r="B136" t="s">
        <v>298</v>
      </c>
      <c r="C136" s="3" t="s">
        <v>299</v>
      </c>
      <c r="D136">
        <v>99500</v>
      </c>
      <c r="E136">
        <v>89288</v>
      </c>
      <c r="F136" s="5">
        <f t="shared" si="8"/>
        <v>89.73668341708543</v>
      </c>
      <c r="G136" t="s">
        <v>14</v>
      </c>
      <c r="H136">
        <v>940</v>
      </c>
      <c r="I136">
        <f t="shared" si="9"/>
        <v>94.987234042553197</v>
      </c>
      <c r="J136" t="s">
        <v>86</v>
      </c>
      <c r="K136" t="s">
        <v>87</v>
      </c>
      <c r="L136">
        <v>1308459600</v>
      </c>
      <c r="M136" s="10">
        <f t="shared" si="10"/>
        <v>40713.208333333336</v>
      </c>
      <c r="N136">
        <v>1312693200</v>
      </c>
      <c r="O136" s="10">
        <f t="shared" si="11"/>
        <v>40762.208333333336</v>
      </c>
      <c r="P136" t="b">
        <v>0</v>
      </c>
      <c r="Q136" t="b">
        <v>1</v>
      </c>
      <c r="R136" s="7" t="s">
        <v>2015</v>
      </c>
      <c r="S136" t="s">
        <v>2016</v>
      </c>
    </row>
    <row r="137" spans="1:19" x14ac:dyDescent="0.5">
      <c r="A137">
        <v>135</v>
      </c>
      <c r="B137" t="s">
        <v>300</v>
      </c>
      <c r="C137" s="3" t="s">
        <v>301</v>
      </c>
      <c r="D137">
        <v>7700</v>
      </c>
      <c r="E137">
        <v>5488</v>
      </c>
      <c r="F137" s="5">
        <f t="shared" si="8"/>
        <v>71.272727272727266</v>
      </c>
      <c r="G137" t="s">
        <v>14</v>
      </c>
      <c r="H137">
        <v>117</v>
      </c>
      <c r="I137">
        <f t="shared" si="9"/>
        <v>46.905982905982903</v>
      </c>
      <c r="J137" t="s">
        <v>20</v>
      </c>
      <c r="K137" t="s">
        <v>21</v>
      </c>
      <c r="L137">
        <v>1362636000</v>
      </c>
      <c r="M137" s="10">
        <f t="shared" si="10"/>
        <v>41340.25</v>
      </c>
      <c r="N137">
        <v>1363064400</v>
      </c>
      <c r="O137" s="10">
        <f t="shared" si="11"/>
        <v>41345.208333333336</v>
      </c>
      <c r="P137" t="b">
        <v>0</v>
      </c>
      <c r="Q137" t="b">
        <v>1</v>
      </c>
      <c r="R137" s="7" t="s">
        <v>2013</v>
      </c>
      <c r="S137" t="s">
        <v>2014</v>
      </c>
    </row>
    <row r="138" spans="1:19" x14ac:dyDescent="0.5">
      <c r="A138">
        <v>136</v>
      </c>
      <c r="B138" t="s">
        <v>302</v>
      </c>
      <c r="C138" s="3" t="s">
        <v>303</v>
      </c>
      <c r="D138">
        <v>82800</v>
      </c>
      <c r="E138">
        <v>2721</v>
      </c>
      <c r="F138" s="5">
        <f t="shared" si="8"/>
        <v>3.2862318840579712</v>
      </c>
      <c r="G138" t="s">
        <v>63</v>
      </c>
      <c r="H138">
        <v>58</v>
      </c>
      <c r="I138">
        <f t="shared" si="9"/>
        <v>46.913793103448278</v>
      </c>
      <c r="J138" t="s">
        <v>20</v>
      </c>
      <c r="K138" t="s">
        <v>21</v>
      </c>
      <c r="L138">
        <v>1402117200</v>
      </c>
      <c r="M138" s="10">
        <f t="shared" si="10"/>
        <v>41797.208333333336</v>
      </c>
      <c r="N138">
        <v>1403154000</v>
      </c>
      <c r="O138" s="10">
        <f t="shared" si="11"/>
        <v>41809.208333333336</v>
      </c>
      <c r="P138" t="b">
        <v>0</v>
      </c>
      <c r="Q138" t="b">
        <v>1</v>
      </c>
      <c r="R138" s="7" t="s">
        <v>2015</v>
      </c>
      <c r="S138" t="s">
        <v>2018</v>
      </c>
    </row>
    <row r="139" spans="1:19" x14ac:dyDescent="0.5">
      <c r="A139">
        <v>137</v>
      </c>
      <c r="B139" t="s">
        <v>304</v>
      </c>
      <c r="C139" s="3" t="s">
        <v>305</v>
      </c>
      <c r="D139">
        <v>1800</v>
      </c>
      <c r="E139">
        <v>4712</v>
      </c>
      <c r="F139" s="5">
        <f t="shared" si="8"/>
        <v>261.77777777777777</v>
      </c>
      <c r="G139" t="s">
        <v>19</v>
      </c>
      <c r="H139">
        <v>50</v>
      </c>
      <c r="I139">
        <f t="shared" si="9"/>
        <v>94.24</v>
      </c>
      <c r="J139" t="s">
        <v>20</v>
      </c>
      <c r="K139" t="s">
        <v>21</v>
      </c>
      <c r="L139">
        <v>1286341200</v>
      </c>
      <c r="M139" s="10">
        <f t="shared" si="10"/>
        <v>40457.208333333336</v>
      </c>
      <c r="N139">
        <v>1286859600</v>
      </c>
      <c r="O139" s="10">
        <f t="shared" si="11"/>
        <v>40463.208333333336</v>
      </c>
      <c r="P139" t="b">
        <v>0</v>
      </c>
      <c r="Q139" t="b">
        <v>0</v>
      </c>
      <c r="R139" s="7" t="s">
        <v>2021</v>
      </c>
      <c r="S139" t="s">
        <v>2022</v>
      </c>
    </row>
    <row r="140" spans="1:19" ht="31.5" x14ac:dyDescent="0.5">
      <c r="A140">
        <v>138</v>
      </c>
      <c r="B140" t="s">
        <v>306</v>
      </c>
      <c r="C140" s="3" t="s">
        <v>307</v>
      </c>
      <c r="D140">
        <v>9600</v>
      </c>
      <c r="E140">
        <v>9216</v>
      </c>
      <c r="F140" s="5">
        <f t="shared" si="8"/>
        <v>96</v>
      </c>
      <c r="G140" t="s">
        <v>14</v>
      </c>
      <c r="H140">
        <v>115</v>
      </c>
      <c r="I140">
        <f t="shared" si="9"/>
        <v>80.139130434782615</v>
      </c>
      <c r="J140" t="s">
        <v>20</v>
      </c>
      <c r="K140" t="s">
        <v>21</v>
      </c>
      <c r="L140">
        <v>1348808400</v>
      </c>
      <c r="M140" s="10">
        <f t="shared" si="10"/>
        <v>41180.208333333336</v>
      </c>
      <c r="N140">
        <v>1349326800</v>
      </c>
      <c r="O140" s="10">
        <f t="shared" si="11"/>
        <v>41186.208333333336</v>
      </c>
      <c r="P140" t="b">
        <v>0</v>
      </c>
      <c r="Q140" t="b">
        <v>0</v>
      </c>
      <c r="R140" s="7" t="s">
        <v>2024</v>
      </c>
      <c r="S140" t="s">
        <v>2035</v>
      </c>
    </row>
    <row r="141" spans="1:19" x14ac:dyDescent="0.5">
      <c r="A141">
        <v>139</v>
      </c>
      <c r="B141" t="s">
        <v>308</v>
      </c>
      <c r="C141" s="3" t="s">
        <v>309</v>
      </c>
      <c r="D141">
        <v>92100</v>
      </c>
      <c r="E141">
        <v>19246</v>
      </c>
      <c r="F141" s="5">
        <f t="shared" si="8"/>
        <v>20.896851248642779</v>
      </c>
      <c r="G141" t="s">
        <v>14</v>
      </c>
      <c r="H141">
        <v>326</v>
      </c>
      <c r="I141">
        <f t="shared" si="9"/>
        <v>59.036809815950917</v>
      </c>
      <c r="J141" t="s">
        <v>20</v>
      </c>
      <c r="K141" t="s">
        <v>21</v>
      </c>
      <c r="L141">
        <v>1429592400</v>
      </c>
      <c r="M141" s="10">
        <f t="shared" si="10"/>
        <v>42115.208333333328</v>
      </c>
      <c r="N141">
        <v>1430974800</v>
      </c>
      <c r="O141" s="10">
        <f t="shared" si="11"/>
        <v>42131.208333333328</v>
      </c>
      <c r="P141" t="b">
        <v>0</v>
      </c>
      <c r="Q141" t="b">
        <v>1</v>
      </c>
      <c r="R141" s="7" t="s">
        <v>2011</v>
      </c>
      <c r="S141" t="s">
        <v>2020</v>
      </c>
    </row>
    <row r="142" spans="1:19" ht="31.5" x14ac:dyDescent="0.5">
      <c r="A142">
        <v>140</v>
      </c>
      <c r="B142" t="s">
        <v>310</v>
      </c>
      <c r="C142" s="3" t="s">
        <v>311</v>
      </c>
      <c r="D142">
        <v>5500</v>
      </c>
      <c r="E142">
        <v>12274</v>
      </c>
      <c r="F142" s="5">
        <f t="shared" si="8"/>
        <v>223.16363636363636</v>
      </c>
      <c r="G142" t="s">
        <v>19</v>
      </c>
      <c r="H142">
        <v>186</v>
      </c>
      <c r="I142">
        <f t="shared" si="9"/>
        <v>65.989247311827953</v>
      </c>
      <c r="J142" t="s">
        <v>20</v>
      </c>
      <c r="K142" t="s">
        <v>21</v>
      </c>
      <c r="L142">
        <v>1519538400</v>
      </c>
      <c r="M142" s="10">
        <f t="shared" si="10"/>
        <v>43156.25</v>
      </c>
      <c r="N142">
        <v>1519970400</v>
      </c>
      <c r="O142" s="10">
        <f t="shared" si="11"/>
        <v>43161.25</v>
      </c>
      <c r="P142" t="b">
        <v>0</v>
      </c>
      <c r="Q142" t="b">
        <v>0</v>
      </c>
      <c r="R142" s="7" t="s">
        <v>2015</v>
      </c>
      <c r="S142" t="s">
        <v>2016</v>
      </c>
    </row>
    <row r="143" spans="1:19" x14ac:dyDescent="0.5">
      <c r="A143">
        <v>141</v>
      </c>
      <c r="B143" t="s">
        <v>312</v>
      </c>
      <c r="C143" s="3" t="s">
        <v>313</v>
      </c>
      <c r="D143">
        <v>64300</v>
      </c>
      <c r="E143">
        <v>65323</v>
      </c>
      <c r="F143" s="5">
        <f t="shared" si="8"/>
        <v>101.59097978227061</v>
      </c>
      <c r="G143" t="s">
        <v>19</v>
      </c>
      <c r="H143">
        <v>1071</v>
      </c>
      <c r="I143">
        <f t="shared" si="9"/>
        <v>60.992530345471522</v>
      </c>
      <c r="J143" t="s">
        <v>20</v>
      </c>
      <c r="K143" t="s">
        <v>21</v>
      </c>
      <c r="L143">
        <v>1434085200</v>
      </c>
      <c r="M143" s="10">
        <f t="shared" si="10"/>
        <v>42167.208333333328</v>
      </c>
      <c r="N143">
        <v>1434603600</v>
      </c>
      <c r="O143" s="10">
        <f t="shared" si="11"/>
        <v>42173.208333333328</v>
      </c>
      <c r="P143" t="b">
        <v>0</v>
      </c>
      <c r="Q143" t="b">
        <v>0</v>
      </c>
      <c r="R143" s="7" t="s">
        <v>2011</v>
      </c>
      <c r="S143" t="s">
        <v>2012</v>
      </c>
    </row>
    <row r="144" spans="1:19" x14ac:dyDescent="0.5">
      <c r="A144">
        <v>142</v>
      </c>
      <c r="B144" t="s">
        <v>314</v>
      </c>
      <c r="C144" s="3" t="s">
        <v>315</v>
      </c>
      <c r="D144">
        <v>5000</v>
      </c>
      <c r="E144">
        <v>11502</v>
      </c>
      <c r="F144" s="5">
        <f t="shared" si="8"/>
        <v>230.04</v>
      </c>
      <c r="G144" t="s">
        <v>19</v>
      </c>
      <c r="H144">
        <v>117</v>
      </c>
      <c r="I144">
        <f t="shared" si="9"/>
        <v>98.307692307692307</v>
      </c>
      <c r="J144" t="s">
        <v>20</v>
      </c>
      <c r="K144" t="s">
        <v>21</v>
      </c>
      <c r="L144">
        <v>1333688400</v>
      </c>
      <c r="M144" s="10">
        <f t="shared" si="10"/>
        <v>41005.208333333336</v>
      </c>
      <c r="N144">
        <v>1337230800</v>
      </c>
      <c r="O144" s="10">
        <f t="shared" si="11"/>
        <v>41046.208333333336</v>
      </c>
      <c r="P144" t="b">
        <v>0</v>
      </c>
      <c r="Q144" t="b">
        <v>0</v>
      </c>
      <c r="R144" s="7" t="s">
        <v>2011</v>
      </c>
      <c r="S144" t="s">
        <v>2012</v>
      </c>
    </row>
    <row r="145" spans="1:19" x14ac:dyDescent="0.5">
      <c r="A145">
        <v>143</v>
      </c>
      <c r="B145" t="s">
        <v>316</v>
      </c>
      <c r="C145" s="3" t="s">
        <v>317</v>
      </c>
      <c r="D145">
        <v>5400</v>
      </c>
      <c r="E145">
        <v>7322</v>
      </c>
      <c r="F145" s="5">
        <f t="shared" si="8"/>
        <v>135.59259259259258</v>
      </c>
      <c r="G145" t="s">
        <v>19</v>
      </c>
      <c r="H145">
        <v>70</v>
      </c>
      <c r="I145">
        <f t="shared" si="9"/>
        <v>104.6</v>
      </c>
      <c r="J145" t="s">
        <v>20</v>
      </c>
      <c r="K145" t="s">
        <v>21</v>
      </c>
      <c r="L145">
        <v>1277701200</v>
      </c>
      <c r="M145" s="10">
        <f t="shared" si="10"/>
        <v>40357.208333333336</v>
      </c>
      <c r="N145">
        <v>1279429200</v>
      </c>
      <c r="O145" s="10">
        <f t="shared" si="11"/>
        <v>40377.208333333336</v>
      </c>
      <c r="P145" t="b">
        <v>0</v>
      </c>
      <c r="Q145" t="b">
        <v>0</v>
      </c>
      <c r="R145" s="7" t="s">
        <v>2009</v>
      </c>
      <c r="S145" t="s">
        <v>2019</v>
      </c>
    </row>
    <row r="146" spans="1:19" x14ac:dyDescent="0.5">
      <c r="A146">
        <v>144</v>
      </c>
      <c r="B146" t="s">
        <v>318</v>
      </c>
      <c r="C146" s="3" t="s">
        <v>319</v>
      </c>
      <c r="D146">
        <v>9000</v>
      </c>
      <c r="E146">
        <v>11619</v>
      </c>
      <c r="F146" s="5">
        <f t="shared" si="8"/>
        <v>129.1</v>
      </c>
      <c r="G146" t="s">
        <v>19</v>
      </c>
      <c r="H146">
        <v>135</v>
      </c>
      <c r="I146">
        <f t="shared" si="9"/>
        <v>86.066666666666663</v>
      </c>
      <c r="J146" t="s">
        <v>20</v>
      </c>
      <c r="K146" t="s">
        <v>21</v>
      </c>
      <c r="L146">
        <v>1560747600</v>
      </c>
      <c r="M146" s="10">
        <f t="shared" si="10"/>
        <v>43633.208333333328</v>
      </c>
      <c r="N146">
        <v>1561438800</v>
      </c>
      <c r="O146" s="10">
        <f t="shared" si="11"/>
        <v>43641.208333333328</v>
      </c>
      <c r="P146" t="b">
        <v>0</v>
      </c>
      <c r="Q146" t="b">
        <v>0</v>
      </c>
      <c r="R146" s="7" t="s">
        <v>2013</v>
      </c>
      <c r="S146" t="s">
        <v>2014</v>
      </c>
    </row>
    <row r="147" spans="1:19" x14ac:dyDescent="0.5">
      <c r="A147">
        <v>145</v>
      </c>
      <c r="B147" t="s">
        <v>320</v>
      </c>
      <c r="C147" s="3" t="s">
        <v>321</v>
      </c>
      <c r="D147">
        <v>25000</v>
      </c>
      <c r="E147">
        <v>59128</v>
      </c>
      <c r="F147" s="5">
        <f t="shared" si="8"/>
        <v>236.512</v>
      </c>
      <c r="G147" t="s">
        <v>19</v>
      </c>
      <c r="H147">
        <v>768</v>
      </c>
      <c r="I147">
        <f t="shared" si="9"/>
        <v>76.989583333333329</v>
      </c>
      <c r="J147" t="s">
        <v>86</v>
      </c>
      <c r="K147" t="s">
        <v>87</v>
      </c>
      <c r="L147">
        <v>1410066000</v>
      </c>
      <c r="M147" s="10">
        <f t="shared" si="10"/>
        <v>41889.208333333336</v>
      </c>
      <c r="N147">
        <v>1410498000</v>
      </c>
      <c r="O147" s="10">
        <f t="shared" si="11"/>
        <v>41894.208333333336</v>
      </c>
      <c r="P147" t="b">
        <v>0</v>
      </c>
      <c r="Q147" t="b">
        <v>0</v>
      </c>
      <c r="R147" s="7" t="s">
        <v>2011</v>
      </c>
      <c r="S147" t="s">
        <v>2020</v>
      </c>
    </row>
    <row r="148" spans="1:19" ht="31.5" x14ac:dyDescent="0.5">
      <c r="A148">
        <v>146</v>
      </c>
      <c r="B148" t="s">
        <v>322</v>
      </c>
      <c r="C148" s="3" t="s">
        <v>323</v>
      </c>
      <c r="D148">
        <v>8800</v>
      </c>
      <c r="E148">
        <v>1518</v>
      </c>
      <c r="F148" s="5">
        <f t="shared" si="8"/>
        <v>17.25</v>
      </c>
      <c r="G148" t="s">
        <v>63</v>
      </c>
      <c r="H148">
        <v>51</v>
      </c>
      <c r="I148">
        <f t="shared" si="9"/>
        <v>29.764705882352942</v>
      </c>
      <c r="J148" t="s">
        <v>20</v>
      </c>
      <c r="K148" t="s">
        <v>21</v>
      </c>
      <c r="L148">
        <v>1320732000</v>
      </c>
      <c r="M148" s="10">
        <f t="shared" si="10"/>
        <v>40855.25</v>
      </c>
      <c r="N148">
        <v>1322460000</v>
      </c>
      <c r="O148" s="10">
        <f t="shared" si="11"/>
        <v>40875.25</v>
      </c>
      <c r="P148" t="b">
        <v>0</v>
      </c>
      <c r="Q148" t="b">
        <v>0</v>
      </c>
      <c r="R148" s="7" t="s">
        <v>2013</v>
      </c>
      <c r="S148" t="s">
        <v>2014</v>
      </c>
    </row>
    <row r="149" spans="1:19" ht="31.5" x14ac:dyDescent="0.5">
      <c r="A149">
        <v>147</v>
      </c>
      <c r="B149" t="s">
        <v>324</v>
      </c>
      <c r="C149" s="3" t="s">
        <v>325</v>
      </c>
      <c r="D149">
        <v>8300</v>
      </c>
      <c r="E149">
        <v>9337</v>
      </c>
      <c r="F149" s="5">
        <f t="shared" si="8"/>
        <v>112.49397590361446</v>
      </c>
      <c r="G149" t="s">
        <v>19</v>
      </c>
      <c r="H149">
        <v>199</v>
      </c>
      <c r="I149">
        <f t="shared" si="9"/>
        <v>46.91959798994975</v>
      </c>
      <c r="J149" t="s">
        <v>20</v>
      </c>
      <c r="K149" t="s">
        <v>21</v>
      </c>
      <c r="L149">
        <v>1465794000</v>
      </c>
      <c r="M149" s="10">
        <f t="shared" si="10"/>
        <v>42534.208333333328</v>
      </c>
      <c r="N149">
        <v>1466312400</v>
      </c>
      <c r="O149" s="10">
        <f t="shared" si="11"/>
        <v>42540.208333333328</v>
      </c>
      <c r="P149" t="b">
        <v>0</v>
      </c>
      <c r="Q149" t="b">
        <v>1</v>
      </c>
      <c r="R149" s="7" t="s">
        <v>2013</v>
      </c>
      <c r="S149" t="s">
        <v>2014</v>
      </c>
    </row>
    <row r="150" spans="1:19" x14ac:dyDescent="0.5">
      <c r="A150">
        <v>148</v>
      </c>
      <c r="B150" t="s">
        <v>326</v>
      </c>
      <c r="C150" s="3" t="s">
        <v>327</v>
      </c>
      <c r="D150">
        <v>9300</v>
      </c>
      <c r="E150">
        <v>11255</v>
      </c>
      <c r="F150" s="5">
        <f t="shared" si="8"/>
        <v>121.02150537634408</v>
      </c>
      <c r="G150" t="s">
        <v>19</v>
      </c>
      <c r="H150">
        <v>107</v>
      </c>
      <c r="I150">
        <f t="shared" si="9"/>
        <v>105.18691588785046</v>
      </c>
      <c r="J150" t="s">
        <v>20</v>
      </c>
      <c r="K150" t="s">
        <v>21</v>
      </c>
      <c r="L150">
        <v>1500958800</v>
      </c>
      <c r="M150" s="10">
        <f t="shared" si="10"/>
        <v>42941.208333333328</v>
      </c>
      <c r="N150">
        <v>1501736400</v>
      </c>
      <c r="O150" s="10">
        <f t="shared" si="11"/>
        <v>42950.208333333328</v>
      </c>
      <c r="P150" t="b">
        <v>0</v>
      </c>
      <c r="Q150" t="b">
        <v>0</v>
      </c>
      <c r="R150" s="7" t="s">
        <v>2011</v>
      </c>
      <c r="S150" t="s">
        <v>2020</v>
      </c>
    </row>
    <row r="151" spans="1:19" x14ac:dyDescent="0.5">
      <c r="A151">
        <v>149</v>
      </c>
      <c r="B151" t="s">
        <v>328</v>
      </c>
      <c r="C151" s="3" t="s">
        <v>329</v>
      </c>
      <c r="D151">
        <v>6200</v>
      </c>
      <c r="E151">
        <v>13632</v>
      </c>
      <c r="F151" s="5">
        <f t="shared" si="8"/>
        <v>219.87096774193549</v>
      </c>
      <c r="G151" t="s">
        <v>19</v>
      </c>
      <c r="H151">
        <v>195</v>
      </c>
      <c r="I151">
        <f t="shared" si="9"/>
        <v>69.907692307692301</v>
      </c>
      <c r="J151" t="s">
        <v>20</v>
      </c>
      <c r="K151" t="s">
        <v>21</v>
      </c>
      <c r="L151">
        <v>1357020000</v>
      </c>
      <c r="M151" s="10">
        <f t="shared" si="10"/>
        <v>41275.25</v>
      </c>
      <c r="N151">
        <v>1361512800</v>
      </c>
      <c r="O151" s="10">
        <f t="shared" si="11"/>
        <v>41327.25</v>
      </c>
      <c r="P151" t="b">
        <v>0</v>
      </c>
      <c r="Q151" t="b">
        <v>0</v>
      </c>
      <c r="R151" s="7" t="s">
        <v>2009</v>
      </c>
      <c r="S151" t="s">
        <v>2019</v>
      </c>
    </row>
    <row r="152" spans="1:19" x14ac:dyDescent="0.5">
      <c r="A152">
        <v>150</v>
      </c>
      <c r="B152" t="s">
        <v>330</v>
      </c>
      <c r="C152" s="3" t="s">
        <v>331</v>
      </c>
      <c r="D152">
        <v>100</v>
      </c>
      <c r="E152">
        <v>1</v>
      </c>
      <c r="F152" s="5">
        <f t="shared" si="8"/>
        <v>1</v>
      </c>
      <c r="G152" t="s">
        <v>14</v>
      </c>
      <c r="H152">
        <v>1</v>
      </c>
      <c r="I152">
        <f t="shared" si="9"/>
        <v>1</v>
      </c>
      <c r="J152" t="s">
        <v>20</v>
      </c>
      <c r="K152" t="s">
        <v>21</v>
      </c>
      <c r="L152">
        <v>1544940000</v>
      </c>
      <c r="M152" s="10">
        <f t="shared" si="10"/>
        <v>43450.25</v>
      </c>
      <c r="N152">
        <v>1545026400</v>
      </c>
      <c r="O152" s="10">
        <f t="shared" si="11"/>
        <v>43451.25</v>
      </c>
      <c r="P152" t="b">
        <v>0</v>
      </c>
      <c r="Q152" t="b">
        <v>0</v>
      </c>
      <c r="R152" s="7" t="s">
        <v>2009</v>
      </c>
      <c r="S152" t="s">
        <v>2010</v>
      </c>
    </row>
    <row r="153" spans="1:19" x14ac:dyDescent="0.5">
      <c r="A153">
        <v>151</v>
      </c>
      <c r="B153" t="s">
        <v>332</v>
      </c>
      <c r="C153" s="3" t="s">
        <v>333</v>
      </c>
      <c r="D153">
        <v>137200</v>
      </c>
      <c r="E153">
        <v>88037</v>
      </c>
      <c r="F153" s="5">
        <f t="shared" si="8"/>
        <v>64.166909620991248</v>
      </c>
      <c r="G153" t="s">
        <v>14</v>
      </c>
      <c r="H153">
        <v>1467</v>
      </c>
      <c r="I153">
        <f t="shared" si="9"/>
        <v>60.011588275391958</v>
      </c>
      <c r="J153" t="s">
        <v>20</v>
      </c>
      <c r="K153" t="s">
        <v>21</v>
      </c>
      <c r="L153">
        <v>1402290000</v>
      </c>
      <c r="M153" s="10">
        <f t="shared" si="10"/>
        <v>41799.208333333336</v>
      </c>
      <c r="N153">
        <v>1406696400</v>
      </c>
      <c r="O153" s="10">
        <f t="shared" si="11"/>
        <v>41850.208333333336</v>
      </c>
      <c r="P153" t="b">
        <v>0</v>
      </c>
      <c r="Q153" t="b">
        <v>0</v>
      </c>
      <c r="R153" s="7" t="s">
        <v>2009</v>
      </c>
      <c r="S153" t="s">
        <v>2017</v>
      </c>
    </row>
    <row r="154" spans="1:19" x14ac:dyDescent="0.5">
      <c r="A154">
        <v>152</v>
      </c>
      <c r="B154" t="s">
        <v>334</v>
      </c>
      <c r="C154" s="3" t="s">
        <v>335</v>
      </c>
      <c r="D154">
        <v>41500</v>
      </c>
      <c r="E154">
        <v>175573</v>
      </c>
      <c r="F154" s="5">
        <f t="shared" si="8"/>
        <v>423.06746987951806</v>
      </c>
      <c r="G154" t="s">
        <v>19</v>
      </c>
      <c r="H154">
        <v>3376</v>
      </c>
      <c r="I154">
        <f t="shared" si="9"/>
        <v>52.006220379146917</v>
      </c>
      <c r="J154" t="s">
        <v>20</v>
      </c>
      <c r="K154" t="s">
        <v>21</v>
      </c>
      <c r="L154">
        <v>1487311200</v>
      </c>
      <c r="M154" s="10">
        <f t="shared" si="10"/>
        <v>42783.25</v>
      </c>
      <c r="N154">
        <v>1487916000</v>
      </c>
      <c r="O154" s="10">
        <f t="shared" si="11"/>
        <v>42790.25</v>
      </c>
      <c r="P154" t="b">
        <v>0</v>
      </c>
      <c r="Q154" t="b">
        <v>0</v>
      </c>
      <c r="R154" s="7" t="s">
        <v>2009</v>
      </c>
      <c r="S154" t="s">
        <v>2019</v>
      </c>
    </row>
    <row r="155" spans="1:19" x14ac:dyDescent="0.5">
      <c r="A155">
        <v>153</v>
      </c>
      <c r="B155" t="s">
        <v>336</v>
      </c>
      <c r="C155" s="3" t="s">
        <v>337</v>
      </c>
      <c r="D155">
        <v>189400</v>
      </c>
      <c r="E155">
        <v>176112</v>
      </c>
      <c r="F155" s="5">
        <f t="shared" si="8"/>
        <v>92.984160506863773</v>
      </c>
      <c r="G155" t="s">
        <v>14</v>
      </c>
      <c r="H155">
        <v>5681</v>
      </c>
      <c r="I155">
        <f t="shared" si="9"/>
        <v>31.000176025347649</v>
      </c>
      <c r="J155" t="s">
        <v>20</v>
      </c>
      <c r="K155" t="s">
        <v>21</v>
      </c>
      <c r="L155">
        <v>1350622800</v>
      </c>
      <c r="M155" s="10">
        <f t="shared" si="10"/>
        <v>41201.208333333336</v>
      </c>
      <c r="N155">
        <v>1351141200</v>
      </c>
      <c r="O155" s="10">
        <f t="shared" si="11"/>
        <v>41207.208333333336</v>
      </c>
      <c r="P155" t="b">
        <v>0</v>
      </c>
      <c r="Q155" t="b">
        <v>0</v>
      </c>
      <c r="R155" s="7" t="s">
        <v>2013</v>
      </c>
      <c r="S155" t="s">
        <v>2014</v>
      </c>
    </row>
    <row r="156" spans="1:19" x14ac:dyDescent="0.5">
      <c r="A156">
        <v>154</v>
      </c>
      <c r="B156" t="s">
        <v>338</v>
      </c>
      <c r="C156" s="3" t="s">
        <v>339</v>
      </c>
      <c r="D156">
        <v>171300</v>
      </c>
      <c r="E156">
        <v>100650</v>
      </c>
      <c r="F156" s="5">
        <f t="shared" si="8"/>
        <v>58.75656742556918</v>
      </c>
      <c r="G156" t="s">
        <v>14</v>
      </c>
      <c r="H156">
        <v>1059</v>
      </c>
      <c r="I156">
        <f t="shared" si="9"/>
        <v>95.042492917847028</v>
      </c>
      <c r="J156" t="s">
        <v>20</v>
      </c>
      <c r="K156" t="s">
        <v>21</v>
      </c>
      <c r="L156">
        <v>1463029200</v>
      </c>
      <c r="M156" s="10">
        <f t="shared" si="10"/>
        <v>42502.208333333328</v>
      </c>
      <c r="N156">
        <v>1465016400</v>
      </c>
      <c r="O156" s="10">
        <f t="shared" si="11"/>
        <v>42525.208333333328</v>
      </c>
      <c r="P156" t="b">
        <v>0</v>
      </c>
      <c r="Q156" t="b">
        <v>1</v>
      </c>
      <c r="R156" s="7" t="s">
        <v>2009</v>
      </c>
      <c r="S156" t="s">
        <v>2019</v>
      </c>
    </row>
    <row r="157" spans="1:19" x14ac:dyDescent="0.5">
      <c r="A157">
        <v>155</v>
      </c>
      <c r="B157" t="s">
        <v>340</v>
      </c>
      <c r="C157" s="3" t="s">
        <v>341</v>
      </c>
      <c r="D157">
        <v>139500</v>
      </c>
      <c r="E157">
        <v>90706</v>
      </c>
      <c r="F157" s="5">
        <f t="shared" si="8"/>
        <v>65.022222222222226</v>
      </c>
      <c r="G157" t="s">
        <v>14</v>
      </c>
      <c r="H157">
        <v>1194</v>
      </c>
      <c r="I157">
        <f t="shared" si="9"/>
        <v>75.968174204355108</v>
      </c>
      <c r="J157" t="s">
        <v>20</v>
      </c>
      <c r="K157" t="s">
        <v>21</v>
      </c>
      <c r="L157">
        <v>1269493200</v>
      </c>
      <c r="M157" s="10">
        <f t="shared" si="10"/>
        <v>40262.208333333336</v>
      </c>
      <c r="N157">
        <v>1270789200</v>
      </c>
      <c r="O157" s="10">
        <f t="shared" si="11"/>
        <v>40277.208333333336</v>
      </c>
      <c r="P157" t="b">
        <v>0</v>
      </c>
      <c r="Q157" t="b">
        <v>0</v>
      </c>
      <c r="R157" s="7" t="s">
        <v>2013</v>
      </c>
      <c r="S157" t="s">
        <v>2014</v>
      </c>
    </row>
    <row r="158" spans="1:19" x14ac:dyDescent="0.5">
      <c r="A158">
        <v>156</v>
      </c>
      <c r="B158" t="s">
        <v>342</v>
      </c>
      <c r="C158" s="3" t="s">
        <v>343</v>
      </c>
      <c r="D158">
        <v>36400</v>
      </c>
      <c r="E158">
        <v>26914</v>
      </c>
      <c r="F158" s="5">
        <f t="shared" si="8"/>
        <v>73.939560439560438</v>
      </c>
      <c r="G158" t="s">
        <v>63</v>
      </c>
      <c r="H158">
        <v>379</v>
      </c>
      <c r="I158">
        <f t="shared" si="9"/>
        <v>71.013192612137203</v>
      </c>
      <c r="J158" t="s">
        <v>24</v>
      </c>
      <c r="K158" t="s">
        <v>25</v>
      </c>
      <c r="L158">
        <v>1570251600</v>
      </c>
      <c r="M158" s="10">
        <f t="shared" si="10"/>
        <v>43743.208333333328</v>
      </c>
      <c r="N158">
        <v>1572325200</v>
      </c>
      <c r="O158" s="10">
        <f t="shared" si="11"/>
        <v>43767.208333333328</v>
      </c>
      <c r="P158" t="b">
        <v>0</v>
      </c>
      <c r="Q158" t="b">
        <v>0</v>
      </c>
      <c r="R158" s="7" t="s">
        <v>2009</v>
      </c>
      <c r="S158" t="s">
        <v>2010</v>
      </c>
    </row>
    <row r="159" spans="1:19" x14ac:dyDescent="0.5">
      <c r="A159">
        <v>157</v>
      </c>
      <c r="B159" t="s">
        <v>344</v>
      </c>
      <c r="C159" s="3" t="s">
        <v>345</v>
      </c>
      <c r="D159">
        <v>4200</v>
      </c>
      <c r="E159">
        <v>2212</v>
      </c>
      <c r="F159" s="5">
        <f t="shared" si="8"/>
        <v>52.666666666666664</v>
      </c>
      <c r="G159" t="s">
        <v>14</v>
      </c>
      <c r="H159">
        <v>30</v>
      </c>
      <c r="I159">
        <f t="shared" si="9"/>
        <v>73.733333333333334</v>
      </c>
      <c r="J159" t="s">
        <v>24</v>
      </c>
      <c r="K159" t="s">
        <v>25</v>
      </c>
      <c r="L159">
        <v>1388383200</v>
      </c>
      <c r="M159" s="10">
        <f t="shared" si="10"/>
        <v>41638.25</v>
      </c>
      <c r="N159">
        <v>1389420000</v>
      </c>
      <c r="O159" s="10">
        <f t="shared" si="11"/>
        <v>41650.25</v>
      </c>
      <c r="P159" t="b">
        <v>0</v>
      </c>
      <c r="Q159" t="b">
        <v>0</v>
      </c>
      <c r="R159" s="7" t="s">
        <v>2028</v>
      </c>
      <c r="S159" t="s">
        <v>2029</v>
      </c>
    </row>
    <row r="160" spans="1:19" x14ac:dyDescent="0.5">
      <c r="A160">
        <v>158</v>
      </c>
      <c r="B160" t="s">
        <v>346</v>
      </c>
      <c r="C160" s="3" t="s">
        <v>347</v>
      </c>
      <c r="D160">
        <v>2100</v>
      </c>
      <c r="E160">
        <v>4640</v>
      </c>
      <c r="F160" s="5">
        <f t="shared" si="8"/>
        <v>220.95238095238096</v>
      </c>
      <c r="G160" t="s">
        <v>19</v>
      </c>
      <c r="H160">
        <v>41</v>
      </c>
      <c r="I160">
        <f t="shared" si="9"/>
        <v>113.17073170731707</v>
      </c>
      <c r="J160" t="s">
        <v>20</v>
      </c>
      <c r="K160" t="s">
        <v>21</v>
      </c>
      <c r="L160">
        <v>1449554400</v>
      </c>
      <c r="M160" s="10">
        <f t="shared" si="10"/>
        <v>42346.25</v>
      </c>
      <c r="N160">
        <v>1449640800</v>
      </c>
      <c r="O160" s="10">
        <f t="shared" si="11"/>
        <v>42347.25</v>
      </c>
      <c r="P160" t="b">
        <v>0</v>
      </c>
      <c r="Q160" t="b">
        <v>0</v>
      </c>
      <c r="R160" s="7" t="s">
        <v>2009</v>
      </c>
      <c r="S160" t="s">
        <v>2010</v>
      </c>
    </row>
    <row r="161" spans="1:19" x14ac:dyDescent="0.5">
      <c r="A161">
        <v>159</v>
      </c>
      <c r="B161" t="s">
        <v>348</v>
      </c>
      <c r="C161" s="3" t="s">
        <v>349</v>
      </c>
      <c r="D161">
        <v>191200</v>
      </c>
      <c r="E161">
        <v>191222</v>
      </c>
      <c r="F161" s="5">
        <f t="shared" si="8"/>
        <v>100.01150627615063</v>
      </c>
      <c r="G161" t="s">
        <v>19</v>
      </c>
      <c r="H161">
        <v>1821</v>
      </c>
      <c r="I161">
        <f t="shared" si="9"/>
        <v>105.00933552992861</v>
      </c>
      <c r="J161" t="s">
        <v>20</v>
      </c>
      <c r="K161" t="s">
        <v>21</v>
      </c>
      <c r="L161">
        <v>1553662800</v>
      </c>
      <c r="M161" s="10">
        <f t="shared" si="10"/>
        <v>43551.208333333328</v>
      </c>
      <c r="N161">
        <v>1555218000</v>
      </c>
      <c r="O161" s="10">
        <f t="shared" si="11"/>
        <v>43569.208333333328</v>
      </c>
      <c r="P161" t="b">
        <v>0</v>
      </c>
      <c r="Q161" t="b">
        <v>1</v>
      </c>
      <c r="R161" s="7" t="s">
        <v>2013</v>
      </c>
      <c r="S161" t="s">
        <v>2014</v>
      </c>
    </row>
    <row r="162" spans="1:19" x14ac:dyDescent="0.5">
      <c r="A162">
        <v>160</v>
      </c>
      <c r="B162" t="s">
        <v>350</v>
      </c>
      <c r="C162" s="3" t="s">
        <v>351</v>
      </c>
      <c r="D162">
        <v>8000</v>
      </c>
      <c r="E162">
        <v>12985</v>
      </c>
      <c r="F162" s="5">
        <f t="shared" si="8"/>
        <v>162.3125</v>
      </c>
      <c r="G162" t="s">
        <v>19</v>
      </c>
      <c r="H162">
        <v>164</v>
      </c>
      <c r="I162">
        <f t="shared" si="9"/>
        <v>79.176829268292678</v>
      </c>
      <c r="J162" t="s">
        <v>20</v>
      </c>
      <c r="K162" t="s">
        <v>21</v>
      </c>
      <c r="L162">
        <v>1556341200</v>
      </c>
      <c r="M162" s="10">
        <f t="shared" si="10"/>
        <v>43582.208333333328</v>
      </c>
      <c r="N162">
        <v>1557723600</v>
      </c>
      <c r="O162" s="10">
        <f t="shared" si="11"/>
        <v>43598.208333333328</v>
      </c>
      <c r="P162" t="b">
        <v>0</v>
      </c>
      <c r="Q162" t="b">
        <v>0</v>
      </c>
      <c r="R162" s="7" t="s">
        <v>2011</v>
      </c>
      <c r="S162" t="s">
        <v>2020</v>
      </c>
    </row>
    <row r="163" spans="1:19" ht="31.5" x14ac:dyDescent="0.5">
      <c r="A163">
        <v>161</v>
      </c>
      <c r="B163" t="s">
        <v>352</v>
      </c>
      <c r="C163" s="3" t="s">
        <v>353</v>
      </c>
      <c r="D163">
        <v>5500</v>
      </c>
      <c r="E163">
        <v>4300</v>
      </c>
      <c r="F163" s="5">
        <f t="shared" si="8"/>
        <v>78.181818181818187</v>
      </c>
      <c r="G163" t="s">
        <v>14</v>
      </c>
      <c r="H163">
        <v>75</v>
      </c>
      <c r="I163">
        <f t="shared" si="9"/>
        <v>57.333333333333336</v>
      </c>
      <c r="J163" t="s">
        <v>20</v>
      </c>
      <c r="K163" t="s">
        <v>21</v>
      </c>
      <c r="L163">
        <v>1442984400</v>
      </c>
      <c r="M163" s="10">
        <f t="shared" si="10"/>
        <v>42270.208333333328</v>
      </c>
      <c r="N163">
        <v>1443502800</v>
      </c>
      <c r="O163" s="10">
        <f t="shared" si="11"/>
        <v>42276.208333333328</v>
      </c>
      <c r="P163" t="b">
        <v>0</v>
      </c>
      <c r="Q163" t="b">
        <v>1</v>
      </c>
      <c r="R163" s="7" t="s">
        <v>2011</v>
      </c>
      <c r="S163" t="s">
        <v>2012</v>
      </c>
    </row>
    <row r="164" spans="1:19" ht="31.5" x14ac:dyDescent="0.5">
      <c r="A164">
        <v>162</v>
      </c>
      <c r="B164" t="s">
        <v>354</v>
      </c>
      <c r="C164" s="3" t="s">
        <v>355</v>
      </c>
      <c r="D164">
        <v>6100</v>
      </c>
      <c r="E164">
        <v>9134</v>
      </c>
      <c r="F164" s="5">
        <f t="shared" si="8"/>
        <v>149.73770491803279</v>
      </c>
      <c r="G164" t="s">
        <v>19</v>
      </c>
      <c r="H164">
        <v>157</v>
      </c>
      <c r="I164">
        <f t="shared" si="9"/>
        <v>58.178343949044589</v>
      </c>
      <c r="J164" t="s">
        <v>86</v>
      </c>
      <c r="K164" t="s">
        <v>87</v>
      </c>
      <c r="L164">
        <v>1544248800</v>
      </c>
      <c r="M164" s="10">
        <f t="shared" si="10"/>
        <v>43442.25</v>
      </c>
      <c r="N164">
        <v>1546840800</v>
      </c>
      <c r="O164" s="10">
        <f t="shared" si="11"/>
        <v>43472.25</v>
      </c>
      <c r="P164" t="b">
        <v>0</v>
      </c>
      <c r="Q164" t="b">
        <v>0</v>
      </c>
      <c r="R164" s="7" t="s">
        <v>2009</v>
      </c>
      <c r="S164" t="s">
        <v>2010</v>
      </c>
    </row>
    <row r="165" spans="1:19" x14ac:dyDescent="0.5">
      <c r="A165">
        <v>163</v>
      </c>
      <c r="B165" t="s">
        <v>356</v>
      </c>
      <c r="C165" s="3" t="s">
        <v>357</v>
      </c>
      <c r="D165">
        <v>3500</v>
      </c>
      <c r="E165">
        <v>8864</v>
      </c>
      <c r="F165" s="5">
        <f t="shared" si="8"/>
        <v>253.25714285714287</v>
      </c>
      <c r="G165" t="s">
        <v>19</v>
      </c>
      <c r="H165">
        <v>246</v>
      </c>
      <c r="I165">
        <f t="shared" si="9"/>
        <v>36.032520325203251</v>
      </c>
      <c r="J165" t="s">
        <v>20</v>
      </c>
      <c r="K165" t="s">
        <v>21</v>
      </c>
      <c r="L165">
        <v>1508475600</v>
      </c>
      <c r="M165" s="10">
        <f t="shared" si="10"/>
        <v>43028.208333333328</v>
      </c>
      <c r="N165">
        <v>1512712800</v>
      </c>
      <c r="O165" s="10">
        <f t="shared" si="11"/>
        <v>43077.25</v>
      </c>
      <c r="P165" t="b">
        <v>0</v>
      </c>
      <c r="Q165" t="b">
        <v>1</v>
      </c>
      <c r="R165" s="7" t="s">
        <v>2028</v>
      </c>
      <c r="S165" t="s">
        <v>2029</v>
      </c>
    </row>
    <row r="166" spans="1:19" x14ac:dyDescent="0.5">
      <c r="A166">
        <v>164</v>
      </c>
      <c r="B166" t="s">
        <v>358</v>
      </c>
      <c r="C166" s="3" t="s">
        <v>359</v>
      </c>
      <c r="D166">
        <v>150500</v>
      </c>
      <c r="E166">
        <v>150755</v>
      </c>
      <c r="F166" s="5">
        <f t="shared" si="8"/>
        <v>100.16943521594685</v>
      </c>
      <c r="G166" t="s">
        <v>19</v>
      </c>
      <c r="H166">
        <v>1396</v>
      </c>
      <c r="I166">
        <f t="shared" si="9"/>
        <v>107.99068767908309</v>
      </c>
      <c r="J166" t="s">
        <v>20</v>
      </c>
      <c r="K166" t="s">
        <v>21</v>
      </c>
      <c r="L166">
        <v>1507438800</v>
      </c>
      <c r="M166" s="10">
        <f t="shared" si="10"/>
        <v>43016.208333333328</v>
      </c>
      <c r="N166">
        <v>1507525200</v>
      </c>
      <c r="O166" s="10">
        <f t="shared" si="11"/>
        <v>43017.208333333328</v>
      </c>
      <c r="P166" t="b">
        <v>0</v>
      </c>
      <c r="Q166" t="b">
        <v>0</v>
      </c>
      <c r="R166" s="7" t="s">
        <v>2013</v>
      </c>
      <c r="S166" t="s">
        <v>2014</v>
      </c>
    </row>
    <row r="167" spans="1:19" x14ac:dyDescent="0.5">
      <c r="A167">
        <v>165</v>
      </c>
      <c r="B167" t="s">
        <v>360</v>
      </c>
      <c r="C167" s="3" t="s">
        <v>361</v>
      </c>
      <c r="D167">
        <v>90400</v>
      </c>
      <c r="E167">
        <v>110279</v>
      </c>
      <c r="F167" s="5">
        <f t="shared" si="8"/>
        <v>121.99004424778761</v>
      </c>
      <c r="G167" t="s">
        <v>19</v>
      </c>
      <c r="H167">
        <v>2506</v>
      </c>
      <c r="I167">
        <f t="shared" si="9"/>
        <v>44.005985634477256</v>
      </c>
      <c r="J167" t="s">
        <v>20</v>
      </c>
      <c r="K167" t="s">
        <v>21</v>
      </c>
      <c r="L167">
        <v>1501563600</v>
      </c>
      <c r="M167" s="10">
        <f t="shared" si="10"/>
        <v>42948.208333333328</v>
      </c>
      <c r="N167">
        <v>1504328400</v>
      </c>
      <c r="O167" s="10">
        <f t="shared" si="11"/>
        <v>42980.208333333328</v>
      </c>
      <c r="P167" t="b">
        <v>0</v>
      </c>
      <c r="Q167" t="b">
        <v>0</v>
      </c>
      <c r="R167" s="7" t="s">
        <v>2011</v>
      </c>
      <c r="S167" t="s">
        <v>2012</v>
      </c>
    </row>
    <row r="168" spans="1:19" x14ac:dyDescent="0.5">
      <c r="A168">
        <v>166</v>
      </c>
      <c r="B168" t="s">
        <v>362</v>
      </c>
      <c r="C168" s="3" t="s">
        <v>363</v>
      </c>
      <c r="D168">
        <v>9800</v>
      </c>
      <c r="E168">
        <v>13439</v>
      </c>
      <c r="F168" s="5">
        <f t="shared" si="8"/>
        <v>137.13265306122449</v>
      </c>
      <c r="G168" t="s">
        <v>19</v>
      </c>
      <c r="H168">
        <v>244</v>
      </c>
      <c r="I168">
        <f t="shared" si="9"/>
        <v>55.077868852459019</v>
      </c>
      <c r="J168" t="s">
        <v>20</v>
      </c>
      <c r="K168" t="s">
        <v>21</v>
      </c>
      <c r="L168">
        <v>1292997600</v>
      </c>
      <c r="M168" s="10">
        <f t="shared" si="10"/>
        <v>40534.25</v>
      </c>
      <c r="N168">
        <v>1293343200</v>
      </c>
      <c r="O168" s="10">
        <f t="shared" si="11"/>
        <v>40538.25</v>
      </c>
      <c r="P168" t="b">
        <v>0</v>
      </c>
      <c r="Q168" t="b">
        <v>0</v>
      </c>
      <c r="R168" s="7" t="s">
        <v>2028</v>
      </c>
      <c r="S168" t="s">
        <v>2029</v>
      </c>
    </row>
    <row r="169" spans="1:19" x14ac:dyDescent="0.5">
      <c r="A169">
        <v>167</v>
      </c>
      <c r="B169" t="s">
        <v>364</v>
      </c>
      <c r="C169" s="3" t="s">
        <v>365</v>
      </c>
      <c r="D169">
        <v>2600</v>
      </c>
      <c r="E169">
        <v>10804</v>
      </c>
      <c r="F169" s="5">
        <f t="shared" si="8"/>
        <v>415.53846153846155</v>
      </c>
      <c r="G169" t="s">
        <v>19</v>
      </c>
      <c r="H169">
        <v>146</v>
      </c>
      <c r="I169">
        <f t="shared" si="9"/>
        <v>74</v>
      </c>
      <c r="J169" t="s">
        <v>24</v>
      </c>
      <c r="K169" t="s">
        <v>25</v>
      </c>
      <c r="L169">
        <v>1370840400</v>
      </c>
      <c r="M169" s="10">
        <f t="shared" si="10"/>
        <v>41435.208333333336</v>
      </c>
      <c r="N169">
        <v>1371704400</v>
      </c>
      <c r="O169" s="10">
        <f t="shared" si="11"/>
        <v>41445.208333333336</v>
      </c>
      <c r="P169" t="b">
        <v>0</v>
      </c>
      <c r="Q169" t="b">
        <v>0</v>
      </c>
      <c r="R169" s="7" t="s">
        <v>2013</v>
      </c>
      <c r="S169" t="s">
        <v>2014</v>
      </c>
    </row>
    <row r="170" spans="1:19" x14ac:dyDescent="0.5">
      <c r="A170">
        <v>168</v>
      </c>
      <c r="B170" t="s">
        <v>366</v>
      </c>
      <c r="C170" s="3" t="s">
        <v>367</v>
      </c>
      <c r="D170">
        <v>128100</v>
      </c>
      <c r="E170">
        <v>40107</v>
      </c>
      <c r="F170" s="5">
        <f t="shared" si="8"/>
        <v>31.30913348946136</v>
      </c>
      <c r="G170" t="s">
        <v>14</v>
      </c>
      <c r="H170">
        <v>955</v>
      </c>
      <c r="I170">
        <f t="shared" si="9"/>
        <v>41.996858638743454</v>
      </c>
      <c r="J170" t="s">
        <v>32</v>
      </c>
      <c r="K170" t="s">
        <v>33</v>
      </c>
      <c r="L170">
        <v>1550815200</v>
      </c>
      <c r="M170" s="10">
        <f t="shared" si="10"/>
        <v>43518.25</v>
      </c>
      <c r="N170">
        <v>1552798800</v>
      </c>
      <c r="O170" s="10">
        <f t="shared" si="11"/>
        <v>43541.208333333328</v>
      </c>
      <c r="P170" t="b">
        <v>0</v>
      </c>
      <c r="Q170" t="b">
        <v>1</v>
      </c>
      <c r="R170" s="7" t="s">
        <v>2009</v>
      </c>
      <c r="S170" t="s">
        <v>2019</v>
      </c>
    </row>
    <row r="171" spans="1:19" x14ac:dyDescent="0.5">
      <c r="A171">
        <v>169</v>
      </c>
      <c r="B171" t="s">
        <v>368</v>
      </c>
      <c r="C171" s="3" t="s">
        <v>369</v>
      </c>
      <c r="D171">
        <v>23300</v>
      </c>
      <c r="E171">
        <v>98811</v>
      </c>
      <c r="F171" s="5">
        <f t="shared" si="8"/>
        <v>424.08154506437768</v>
      </c>
      <c r="G171" t="s">
        <v>19</v>
      </c>
      <c r="H171">
        <v>1267</v>
      </c>
      <c r="I171">
        <f t="shared" si="9"/>
        <v>77.988161010260455</v>
      </c>
      <c r="J171" t="s">
        <v>20</v>
      </c>
      <c r="K171" t="s">
        <v>21</v>
      </c>
      <c r="L171">
        <v>1339909200</v>
      </c>
      <c r="M171" s="10">
        <f t="shared" si="10"/>
        <v>41077.208333333336</v>
      </c>
      <c r="N171">
        <v>1342328400</v>
      </c>
      <c r="O171" s="10">
        <f t="shared" si="11"/>
        <v>41105.208333333336</v>
      </c>
      <c r="P171" t="b">
        <v>0</v>
      </c>
      <c r="Q171" t="b">
        <v>1</v>
      </c>
      <c r="R171" s="7" t="s">
        <v>2015</v>
      </c>
      <c r="S171" t="s">
        <v>2026</v>
      </c>
    </row>
    <row r="172" spans="1:19" x14ac:dyDescent="0.5">
      <c r="A172">
        <v>170</v>
      </c>
      <c r="B172" t="s">
        <v>370</v>
      </c>
      <c r="C172" s="3" t="s">
        <v>371</v>
      </c>
      <c r="D172">
        <v>188100</v>
      </c>
      <c r="E172">
        <v>5528</v>
      </c>
      <c r="F172" s="5">
        <f t="shared" si="8"/>
        <v>2.93886230728336</v>
      </c>
      <c r="G172" t="s">
        <v>14</v>
      </c>
      <c r="H172">
        <v>67</v>
      </c>
      <c r="I172">
        <f t="shared" si="9"/>
        <v>82.507462686567166</v>
      </c>
      <c r="J172" t="s">
        <v>20</v>
      </c>
      <c r="K172" t="s">
        <v>21</v>
      </c>
      <c r="L172">
        <v>1501736400</v>
      </c>
      <c r="M172" s="10">
        <f t="shared" si="10"/>
        <v>42950.208333333328</v>
      </c>
      <c r="N172">
        <v>1502341200</v>
      </c>
      <c r="O172" s="10">
        <f t="shared" si="11"/>
        <v>42957.208333333328</v>
      </c>
      <c r="P172" t="b">
        <v>0</v>
      </c>
      <c r="Q172" t="b">
        <v>0</v>
      </c>
      <c r="R172" s="7" t="s">
        <v>2009</v>
      </c>
      <c r="S172" t="s">
        <v>2019</v>
      </c>
    </row>
    <row r="173" spans="1:19" ht="31.5" x14ac:dyDescent="0.5">
      <c r="A173">
        <v>171</v>
      </c>
      <c r="B173" t="s">
        <v>372</v>
      </c>
      <c r="C173" s="3" t="s">
        <v>373</v>
      </c>
      <c r="D173">
        <v>4900</v>
      </c>
      <c r="E173">
        <v>521</v>
      </c>
      <c r="F173" s="5">
        <f t="shared" si="8"/>
        <v>10.63265306122449</v>
      </c>
      <c r="G173" t="s">
        <v>14</v>
      </c>
      <c r="H173">
        <v>5</v>
      </c>
      <c r="I173">
        <f t="shared" si="9"/>
        <v>104.2</v>
      </c>
      <c r="J173" t="s">
        <v>20</v>
      </c>
      <c r="K173" t="s">
        <v>21</v>
      </c>
      <c r="L173">
        <v>1395291600</v>
      </c>
      <c r="M173" s="10">
        <f t="shared" si="10"/>
        <v>41718.208333333336</v>
      </c>
      <c r="N173">
        <v>1397192400</v>
      </c>
      <c r="O173" s="10">
        <f t="shared" si="11"/>
        <v>41740.208333333336</v>
      </c>
      <c r="P173" t="b">
        <v>0</v>
      </c>
      <c r="Q173" t="b">
        <v>0</v>
      </c>
      <c r="R173" s="7" t="s">
        <v>2021</v>
      </c>
      <c r="S173" t="s">
        <v>2033</v>
      </c>
    </row>
    <row r="174" spans="1:19" x14ac:dyDescent="0.5">
      <c r="A174">
        <v>172</v>
      </c>
      <c r="B174" t="s">
        <v>374</v>
      </c>
      <c r="C174" s="3" t="s">
        <v>375</v>
      </c>
      <c r="D174">
        <v>800</v>
      </c>
      <c r="E174">
        <v>663</v>
      </c>
      <c r="F174" s="5">
        <f t="shared" si="8"/>
        <v>82.875</v>
      </c>
      <c r="G174" t="s">
        <v>14</v>
      </c>
      <c r="H174">
        <v>26</v>
      </c>
      <c r="I174">
        <f t="shared" si="9"/>
        <v>25.5</v>
      </c>
      <c r="J174" t="s">
        <v>20</v>
      </c>
      <c r="K174" t="s">
        <v>21</v>
      </c>
      <c r="L174">
        <v>1405746000</v>
      </c>
      <c r="M174" s="10">
        <f t="shared" si="10"/>
        <v>41839.208333333336</v>
      </c>
      <c r="N174">
        <v>1407042000</v>
      </c>
      <c r="O174" s="10">
        <f t="shared" si="11"/>
        <v>41854.208333333336</v>
      </c>
      <c r="P174" t="b">
        <v>0</v>
      </c>
      <c r="Q174" t="b">
        <v>1</v>
      </c>
      <c r="R174" s="7" t="s">
        <v>2015</v>
      </c>
      <c r="S174" t="s">
        <v>2016</v>
      </c>
    </row>
    <row r="175" spans="1:19" x14ac:dyDescent="0.5">
      <c r="A175">
        <v>173</v>
      </c>
      <c r="B175" t="s">
        <v>376</v>
      </c>
      <c r="C175" s="3" t="s">
        <v>377</v>
      </c>
      <c r="D175">
        <v>96700</v>
      </c>
      <c r="E175">
        <v>157635</v>
      </c>
      <c r="F175" s="5">
        <f t="shared" si="8"/>
        <v>163.01447776628748</v>
      </c>
      <c r="G175" t="s">
        <v>19</v>
      </c>
      <c r="H175">
        <v>1561</v>
      </c>
      <c r="I175">
        <f t="shared" si="9"/>
        <v>100.98334401024984</v>
      </c>
      <c r="J175" t="s">
        <v>20</v>
      </c>
      <c r="K175" t="s">
        <v>21</v>
      </c>
      <c r="L175">
        <v>1368853200</v>
      </c>
      <c r="M175" s="10">
        <f t="shared" si="10"/>
        <v>41412.208333333336</v>
      </c>
      <c r="N175">
        <v>1369371600</v>
      </c>
      <c r="O175" s="10">
        <f t="shared" si="11"/>
        <v>41418.208333333336</v>
      </c>
      <c r="P175" t="b">
        <v>0</v>
      </c>
      <c r="Q175" t="b">
        <v>0</v>
      </c>
      <c r="R175" s="7" t="s">
        <v>2013</v>
      </c>
      <c r="S175" t="s">
        <v>2014</v>
      </c>
    </row>
    <row r="176" spans="1:19" x14ac:dyDescent="0.5">
      <c r="A176">
        <v>174</v>
      </c>
      <c r="B176" t="s">
        <v>378</v>
      </c>
      <c r="C176" s="3" t="s">
        <v>379</v>
      </c>
      <c r="D176">
        <v>600</v>
      </c>
      <c r="E176">
        <v>5368</v>
      </c>
      <c r="F176" s="5">
        <f t="shared" si="8"/>
        <v>894.66666666666663</v>
      </c>
      <c r="G176" t="s">
        <v>19</v>
      </c>
      <c r="H176">
        <v>48</v>
      </c>
      <c r="I176">
        <f t="shared" si="9"/>
        <v>111.83333333333333</v>
      </c>
      <c r="J176" t="s">
        <v>20</v>
      </c>
      <c r="K176" t="s">
        <v>21</v>
      </c>
      <c r="L176">
        <v>1444021200</v>
      </c>
      <c r="M176" s="10">
        <f t="shared" si="10"/>
        <v>42282.208333333328</v>
      </c>
      <c r="N176">
        <v>1444107600</v>
      </c>
      <c r="O176" s="10">
        <f t="shared" si="11"/>
        <v>42283.208333333328</v>
      </c>
      <c r="P176" t="b">
        <v>0</v>
      </c>
      <c r="Q176" t="b">
        <v>1</v>
      </c>
      <c r="R176" s="7" t="s">
        <v>2011</v>
      </c>
      <c r="S176" t="s">
        <v>2020</v>
      </c>
    </row>
    <row r="177" spans="1:19" x14ac:dyDescent="0.5">
      <c r="A177">
        <v>175</v>
      </c>
      <c r="B177" t="s">
        <v>380</v>
      </c>
      <c r="C177" s="3" t="s">
        <v>381</v>
      </c>
      <c r="D177">
        <v>181200</v>
      </c>
      <c r="E177">
        <v>47459</v>
      </c>
      <c r="F177" s="5">
        <f t="shared" si="8"/>
        <v>26.19150110375276</v>
      </c>
      <c r="G177" t="s">
        <v>14</v>
      </c>
      <c r="H177">
        <v>1130</v>
      </c>
      <c r="I177">
        <f t="shared" si="9"/>
        <v>41.999115044247787</v>
      </c>
      <c r="J177" t="s">
        <v>20</v>
      </c>
      <c r="K177" t="s">
        <v>21</v>
      </c>
      <c r="L177">
        <v>1472619600</v>
      </c>
      <c r="M177" s="10">
        <f t="shared" si="10"/>
        <v>42613.208333333328</v>
      </c>
      <c r="N177">
        <v>1474261200</v>
      </c>
      <c r="O177" s="10">
        <f t="shared" si="11"/>
        <v>42632.208333333328</v>
      </c>
      <c r="P177" t="b">
        <v>0</v>
      </c>
      <c r="Q177" t="b">
        <v>0</v>
      </c>
      <c r="R177" s="7" t="s">
        <v>2013</v>
      </c>
      <c r="S177" t="s">
        <v>2014</v>
      </c>
    </row>
    <row r="178" spans="1:19" ht="31.5" x14ac:dyDescent="0.5">
      <c r="A178">
        <v>176</v>
      </c>
      <c r="B178" t="s">
        <v>382</v>
      </c>
      <c r="C178" s="3" t="s">
        <v>383</v>
      </c>
      <c r="D178">
        <v>115000</v>
      </c>
      <c r="E178">
        <v>86060</v>
      </c>
      <c r="F178" s="5">
        <f t="shared" si="8"/>
        <v>74.834782608695647</v>
      </c>
      <c r="G178" t="s">
        <v>14</v>
      </c>
      <c r="H178">
        <v>782</v>
      </c>
      <c r="I178">
        <f t="shared" si="9"/>
        <v>110.05115089514067</v>
      </c>
      <c r="J178" t="s">
        <v>20</v>
      </c>
      <c r="K178" t="s">
        <v>21</v>
      </c>
      <c r="L178">
        <v>1472878800</v>
      </c>
      <c r="M178" s="10">
        <f t="shared" si="10"/>
        <v>42616.208333333328</v>
      </c>
      <c r="N178">
        <v>1473656400</v>
      </c>
      <c r="O178" s="10">
        <f t="shared" si="11"/>
        <v>42625.208333333328</v>
      </c>
      <c r="P178" t="b">
        <v>0</v>
      </c>
      <c r="Q178" t="b">
        <v>0</v>
      </c>
      <c r="R178" s="7" t="s">
        <v>2013</v>
      </c>
      <c r="S178" t="s">
        <v>2014</v>
      </c>
    </row>
    <row r="179" spans="1:19" x14ac:dyDescent="0.5">
      <c r="A179">
        <v>177</v>
      </c>
      <c r="B179" t="s">
        <v>384</v>
      </c>
      <c r="C179" s="3" t="s">
        <v>385</v>
      </c>
      <c r="D179">
        <v>38800</v>
      </c>
      <c r="E179">
        <v>161593</v>
      </c>
      <c r="F179" s="5">
        <f t="shared" si="8"/>
        <v>416.47680412371136</v>
      </c>
      <c r="G179" t="s">
        <v>19</v>
      </c>
      <c r="H179">
        <v>2739</v>
      </c>
      <c r="I179">
        <f t="shared" si="9"/>
        <v>58.997079225994888</v>
      </c>
      <c r="J179" t="s">
        <v>20</v>
      </c>
      <c r="K179" t="s">
        <v>21</v>
      </c>
      <c r="L179">
        <v>1289800800</v>
      </c>
      <c r="M179" s="10">
        <f t="shared" si="10"/>
        <v>40497.25</v>
      </c>
      <c r="N179">
        <v>1291960800</v>
      </c>
      <c r="O179" s="10">
        <f t="shared" si="11"/>
        <v>40522.25</v>
      </c>
      <c r="P179" t="b">
        <v>0</v>
      </c>
      <c r="Q179" t="b">
        <v>0</v>
      </c>
      <c r="R179" s="7" t="s">
        <v>2013</v>
      </c>
      <c r="S179" t="s">
        <v>2014</v>
      </c>
    </row>
    <row r="180" spans="1:19" x14ac:dyDescent="0.5">
      <c r="A180">
        <v>178</v>
      </c>
      <c r="B180" t="s">
        <v>386</v>
      </c>
      <c r="C180" s="3" t="s">
        <v>387</v>
      </c>
      <c r="D180">
        <v>7200</v>
      </c>
      <c r="E180">
        <v>6927</v>
      </c>
      <c r="F180" s="5">
        <f t="shared" si="8"/>
        <v>96.208333333333329</v>
      </c>
      <c r="G180" t="s">
        <v>14</v>
      </c>
      <c r="H180">
        <v>210</v>
      </c>
      <c r="I180">
        <f t="shared" si="9"/>
        <v>32.985714285714288</v>
      </c>
      <c r="J180" t="s">
        <v>20</v>
      </c>
      <c r="K180" t="s">
        <v>21</v>
      </c>
      <c r="L180">
        <v>1505970000</v>
      </c>
      <c r="M180" s="10">
        <f t="shared" si="10"/>
        <v>42999.208333333328</v>
      </c>
      <c r="N180">
        <v>1506747600</v>
      </c>
      <c r="O180" s="10">
        <f t="shared" si="11"/>
        <v>43008.208333333328</v>
      </c>
      <c r="P180" t="b">
        <v>0</v>
      </c>
      <c r="Q180" t="b">
        <v>0</v>
      </c>
      <c r="R180" s="7" t="s">
        <v>2007</v>
      </c>
      <c r="S180" t="s">
        <v>2008</v>
      </c>
    </row>
    <row r="181" spans="1:19" ht="31.5" x14ac:dyDescent="0.5">
      <c r="A181">
        <v>179</v>
      </c>
      <c r="B181" t="s">
        <v>388</v>
      </c>
      <c r="C181" s="3" t="s">
        <v>389</v>
      </c>
      <c r="D181">
        <v>44500</v>
      </c>
      <c r="E181">
        <v>159185</v>
      </c>
      <c r="F181" s="5">
        <f t="shared" si="8"/>
        <v>357.71910112359552</v>
      </c>
      <c r="G181" t="s">
        <v>19</v>
      </c>
      <c r="H181">
        <v>3537</v>
      </c>
      <c r="I181">
        <f t="shared" si="9"/>
        <v>45.005654509471306</v>
      </c>
      <c r="J181" t="s">
        <v>15</v>
      </c>
      <c r="K181" t="s">
        <v>16</v>
      </c>
      <c r="L181">
        <v>1363496400</v>
      </c>
      <c r="M181" s="10">
        <f t="shared" si="10"/>
        <v>41350.208333333336</v>
      </c>
      <c r="N181">
        <v>1363582800</v>
      </c>
      <c r="O181" s="10">
        <f t="shared" si="11"/>
        <v>41351.208333333336</v>
      </c>
      <c r="P181" t="b">
        <v>0</v>
      </c>
      <c r="Q181" t="b">
        <v>1</v>
      </c>
      <c r="R181" s="7" t="s">
        <v>2013</v>
      </c>
      <c r="S181" t="s">
        <v>2014</v>
      </c>
    </row>
    <row r="182" spans="1:19" x14ac:dyDescent="0.5">
      <c r="A182">
        <v>180</v>
      </c>
      <c r="B182" t="s">
        <v>390</v>
      </c>
      <c r="C182" s="3" t="s">
        <v>391</v>
      </c>
      <c r="D182">
        <v>56000</v>
      </c>
      <c r="E182">
        <v>172736</v>
      </c>
      <c r="F182" s="5">
        <f t="shared" si="8"/>
        <v>308.45714285714286</v>
      </c>
      <c r="G182" t="s">
        <v>19</v>
      </c>
      <c r="H182">
        <v>2107</v>
      </c>
      <c r="I182">
        <f t="shared" si="9"/>
        <v>81.98196487897485</v>
      </c>
      <c r="J182" t="s">
        <v>24</v>
      </c>
      <c r="K182" t="s">
        <v>25</v>
      </c>
      <c r="L182">
        <v>1269234000</v>
      </c>
      <c r="M182" s="10">
        <f t="shared" si="10"/>
        <v>40259.208333333336</v>
      </c>
      <c r="N182">
        <v>1269666000</v>
      </c>
      <c r="O182" s="10">
        <f t="shared" si="11"/>
        <v>40264.208333333336</v>
      </c>
      <c r="P182" t="b">
        <v>0</v>
      </c>
      <c r="Q182" t="b">
        <v>0</v>
      </c>
      <c r="R182" s="7" t="s">
        <v>2011</v>
      </c>
      <c r="S182" t="s">
        <v>2020</v>
      </c>
    </row>
    <row r="183" spans="1:19" x14ac:dyDescent="0.5">
      <c r="A183">
        <v>181</v>
      </c>
      <c r="B183" t="s">
        <v>392</v>
      </c>
      <c r="C183" s="3" t="s">
        <v>393</v>
      </c>
      <c r="D183">
        <v>8600</v>
      </c>
      <c r="E183">
        <v>5315</v>
      </c>
      <c r="F183" s="5">
        <f t="shared" si="8"/>
        <v>61.802325581395351</v>
      </c>
      <c r="G183" t="s">
        <v>14</v>
      </c>
      <c r="H183">
        <v>136</v>
      </c>
      <c r="I183">
        <f t="shared" si="9"/>
        <v>39.080882352941174</v>
      </c>
      <c r="J183" t="s">
        <v>20</v>
      </c>
      <c r="K183" t="s">
        <v>21</v>
      </c>
      <c r="L183">
        <v>1507093200</v>
      </c>
      <c r="M183" s="10">
        <f t="shared" si="10"/>
        <v>43012.208333333328</v>
      </c>
      <c r="N183">
        <v>1508648400</v>
      </c>
      <c r="O183" s="10">
        <f t="shared" si="11"/>
        <v>43030.208333333328</v>
      </c>
      <c r="P183" t="b">
        <v>0</v>
      </c>
      <c r="Q183" t="b">
        <v>0</v>
      </c>
      <c r="R183" s="7" t="s">
        <v>2011</v>
      </c>
      <c r="S183" t="s">
        <v>2012</v>
      </c>
    </row>
    <row r="184" spans="1:19" ht="31.5" x14ac:dyDescent="0.5">
      <c r="A184">
        <v>182</v>
      </c>
      <c r="B184" t="s">
        <v>394</v>
      </c>
      <c r="C184" s="3" t="s">
        <v>395</v>
      </c>
      <c r="D184">
        <v>27100</v>
      </c>
      <c r="E184">
        <v>195750</v>
      </c>
      <c r="F184" s="5">
        <f t="shared" si="8"/>
        <v>722.32472324723244</v>
      </c>
      <c r="G184" t="s">
        <v>19</v>
      </c>
      <c r="H184">
        <v>3318</v>
      </c>
      <c r="I184">
        <f t="shared" si="9"/>
        <v>58.996383363471971</v>
      </c>
      <c r="J184" t="s">
        <v>32</v>
      </c>
      <c r="K184" t="s">
        <v>33</v>
      </c>
      <c r="L184">
        <v>1560574800</v>
      </c>
      <c r="M184" s="10">
        <f t="shared" si="10"/>
        <v>43631.208333333328</v>
      </c>
      <c r="N184">
        <v>1561957200</v>
      </c>
      <c r="O184" s="10">
        <f t="shared" si="11"/>
        <v>43647.208333333328</v>
      </c>
      <c r="P184" t="b">
        <v>0</v>
      </c>
      <c r="Q184" t="b">
        <v>0</v>
      </c>
      <c r="R184" s="7" t="s">
        <v>2013</v>
      </c>
      <c r="S184" t="s">
        <v>2014</v>
      </c>
    </row>
    <row r="185" spans="1:19" ht="31.5" x14ac:dyDescent="0.5">
      <c r="A185">
        <v>183</v>
      </c>
      <c r="B185" t="s">
        <v>396</v>
      </c>
      <c r="C185" s="3" t="s">
        <v>397</v>
      </c>
      <c r="D185">
        <v>5100</v>
      </c>
      <c r="E185">
        <v>3525</v>
      </c>
      <c r="F185" s="5">
        <f t="shared" si="8"/>
        <v>69.117647058823536</v>
      </c>
      <c r="G185" t="s">
        <v>14</v>
      </c>
      <c r="H185">
        <v>86</v>
      </c>
      <c r="I185">
        <f t="shared" si="9"/>
        <v>40.988372093023258</v>
      </c>
      <c r="J185" t="s">
        <v>15</v>
      </c>
      <c r="K185" t="s">
        <v>16</v>
      </c>
      <c r="L185">
        <v>1284008400</v>
      </c>
      <c r="M185" s="10">
        <f t="shared" si="10"/>
        <v>40430.208333333336</v>
      </c>
      <c r="N185">
        <v>1285131600</v>
      </c>
      <c r="O185" s="10">
        <f t="shared" si="11"/>
        <v>40443.208333333336</v>
      </c>
      <c r="P185" t="b">
        <v>0</v>
      </c>
      <c r="Q185" t="b">
        <v>0</v>
      </c>
      <c r="R185" s="7" t="s">
        <v>2009</v>
      </c>
      <c r="S185" t="s">
        <v>2010</v>
      </c>
    </row>
    <row r="186" spans="1:19" x14ac:dyDescent="0.5">
      <c r="A186">
        <v>184</v>
      </c>
      <c r="B186" t="s">
        <v>398</v>
      </c>
      <c r="C186" s="3" t="s">
        <v>399</v>
      </c>
      <c r="D186">
        <v>3600</v>
      </c>
      <c r="E186">
        <v>10550</v>
      </c>
      <c r="F186" s="5">
        <f t="shared" si="8"/>
        <v>293.05555555555554</v>
      </c>
      <c r="G186" t="s">
        <v>19</v>
      </c>
      <c r="H186">
        <v>340</v>
      </c>
      <c r="I186">
        <f t="shared" si="9"/>
        <v>31.029411764705884</v>
      </c>
      <c r="J186" t="s">
        <v>20</v>
      </c>
      <c r="K186" t="s">
        <v>21</v>
      </c>
      <c r="L186">
        <v>1556859600</v>
      </c>
      <c r="M186" s="10">
        <f t="shared" si="10"/>
        <v>43588.208333333328</v>
      </c>
      <c r="N186">
        <v>1556946000</v>
      </c>
      <c r="O186" s="10">
        <f t="shared" si="11"/>
        <v>43589.208333333328</v>
      </c>
      <c r="P186" t="b">
        <v>0</v>
      </c>
      <c r="Q186" t="b">
        <v>0</v>
      </c>
      <c r="R186" s="7" t="s">
        <v>2013</v>
      </c>
      <c r="S186" t="s">
        <v>2014</v>
      </c>
    </row>
    <row r="187" spans="1:19" x14ac:dyDescent="0.5">
      <c r="A187">
        <v>185</v>
      </c>
      <c r="B187" t="s">
        <v>400</v>
      </c>
      <c r="C187" s="3" t="s">
        <v>401</v>
      </c>
      <c r="D187">
        <v>1000</v>
      </c>
      <c r="E187">
        <v>718</v>
      </c>
      <c r="F187" s="5">
        <f t="shared" si="8"/>
        <v>71.8</v>
      </c>
      <c r="G187" t="s">
        <v>14</v>
      </c>
      <c r="H187">
        <v>19</v>
      </c>
      <c r="I187">
        <f t="shared" si="9"/>
        <v>37.789473684210527</v>
      </c>
      <c r="J187" t="s">
        <v>20</v>
      </c>
      <c r="K187" t="s">
        <v>21</v>
      </c>
      <c r="L187">
        <v>1526187600</v>
      </c>
      <c r="M187" s="10">
        <f t="shared" si="10"/>
        <v>43233.208333333328</v>
      </c>
      <c r="N187">
        <v>1527138000</v>
      </c>
      <c r="O187" s="10">
        <f t="shared" si="11"/>
        <v>43244.208333333328</v>
      </c>
      <c r="P187" t="b">
        <v>0</v>
      </c>
      <c r="Q187" t="b">
        <v>0</v>
      </c>
      <c r="R187" s="7" t="s">
        <v>2015</v>
      </c>
      <c r="S187" t="s">
        <v>2034</v>
      </c>
    </row>
    <row r="188" spans="1:19" x14ac:dyDescent="0.5">
      <c r="A188">
        <v>186</v>
      </c>
      <c r="B188" t="s">
        <v>402</v>
      </c>
      <c r="C188" s="3" t="s">
        <v>403</v>
      </c>
      <c r="D188">
        <v>88800</v>
      </c>
      <c r="E188">
        <v>28358</v>
      </c>
      <c r="F188" s="5">
        <f t="shared" si="8"/>
        <v>31.934684684684683</v>
      </c>
      <c r="G188" t="s">
        <v>14</v>
      </c>
      <c r="H188">
        <v>886</v>
      </c>
      <c r="I188">
        <f t="shared" si="9"/>
        <v>32.006772009029348</v>
      </c>
      <c r="J188" t="s">
        <v>20</v>
      </c>
      <c r="K188" t="s">
        <v>21</v>
      </c>
      <c r="L188">
        <v>1400821200</v>
      </c>
      <c r="M188" s="10">
        <f t="shared" si="10"/>
        <v>41782.208333333336</v>
      </c>
      <c r="N188">
        <v>1402117200</v>
      </c>
      <c r="O188" s="10">
        <f t="shared" si="11"/>
        <v>41797.208333333336</v>
      </c>
      <c r="P188" t="b">
        <v>0</v>
      </c>
      <c r="Q188" t="b">
        <v>0</v>
      </c>
      <c r="R188" s="7" t="s">
        <v>2013</v>
      </c>
      <c r="S188" t="s">
        <v>2014</v>
      </c>
    </row>
    <row r="189" spans="1:19" x14ac:dyDescent="0.5">
      <c r="A189">
        <v>187</v>
      </c>
      <c r="B189" t="s">
        <v>404</v>
      </c>
      <c r="C189" s="3" t="s">
        <v>405</v>
      </c>
      <c r="D189">
        <v>60200</v>
      </c>
      <c r="E189">
        <v>138384</v>
      </c>
      <c r="F189" s="5">
        <f t="shared" si="8"/>
        <v>229.87375415282392</v>
      </c>
      <c r="G189" t="s">
        <v>19</v>
      </c>
      <c r="H189">
        <v>1442</v>
      </c>
      <c r="I189">
        <f t="shared" si="9"/>
        <v>95.966712898751737</v>
      </c>
      <c r="J189" t="s">
        <v>15</v>
      </c>
      <c r="K189" t="s">
        <v>16</v>
      </c>
      <c r="L189">
        <v>1361599200</v>
      </c>
      <c r="M189" s="10">
        <f t="shared" si="10"/>
        <v>41328.25</v>
      </c>
      <c r="N189">
        <v>1364014800</v>
      </c>
      <c r="O189" s="10">
        <f t="shared" si="11"/>
        <v>41356.208333333336</v>
      </c>
      <c r="P189" t="b">
        <v>0</v>
      </c>
      <c r="Q189" t="b">
        <v>1</v>
      </c>
      <c r="R189" s="7" t="s">
        <v>2015</v>
      </c>
      <c r="S189" t="s">
        <v>2026</v>
      </c>
    </row>
    <row r="190" spans="1:19" x14ac:dyDescent="0.5">
      <c r="A190">
        <v>188</v>
      </c>
      <c r="B190" t="s">
        <v>406</v>
      </c>
      <c r="C190" s="3" t="s">
        <v>407</v>
      </c>
      <c r="D190">
        <v>8200</v>
      </c>
      <c r="E190">
        <v>2625</v>
      </c>
      <c r="F190" s="5">
        <f t="shared" si="8"/>
        <v>32.012195121951223</v>
      </c>
      <c r="G190" t="s">
        <v>14</v>
      </c>
      <c r="H190">
        <v>35</v>
      </c>
      <c r="I190">
        <f t="shared" si="9"/>
        <v>75</v>
      </c>
      <c r="J190" t="s">
        <v>94</v>
      </c>
      <c r="K190" t="s">
        <v>95</v>
      </c>
      <c r="L190">
        <v>1417500000</v>
      </c>
      <c r="M190" s="10">
        <f t="shared" si="10"/>
        <v>41975.25</v>
      </c>
      <c r="N190">
        <v>1417586400</v>
      </c>
      <c r="O190" s="10">
        <f t="shared" si="11"/>
        <v>41976.25</v>
      </c>
      <c r="P190" t="b">
        <v>0</v>
      </c>
      <c r="Q190" t="b">
        <v>0</v>
      </c>
      <c r="R190" s="7" t="s">
        <v>2013</v>
      </c>
      <c r="S190" t="s">
        <v>2014</v>
      </c>
    </row>
    <row r="191" spans="1:19" x14ac:dyDescent="0.5">
      <c r="A191">
        <v>189</v>
      </c>
      <c r="B191" t="s">
        <v>408</v>
      </c>
      <c r="C191" s="3" t="s">
        <v>409</v>
      </c>
      <c r="D191">
        <v>191300</v>
      </c>
      <c r="E191">
        <v>45004</v>
      </c>
      <c r="F191" s="5">
        <f t="shared" si="8"/>
        <v>23.525352848928385</v>
      </c>
      <c r="G191" t="s">
        <v>63</v>
      </c>
      <c r="H191">
        <v>441</v>
      </c>
      <c r="I191">
        <f t="shared" si="9"/>
        <v>102.0498866213152</v>
      </c>
      <c r="J191" t="s">
        <v>20</v>
      </c>
      <c r="K191" t="s">
        <v>21</v>
      </c>
      <c r="L191">
        <v>1457071200</v>
      </c>
      <c r="M191" s="10">
        <f t="shared" si="10"/>
        <v>42433.25</v>
      </c>
      <c r="N191">
        <v>1457071200</v>
      </c>
      <c r="O191" s="10">
        <f t="shared" si="11"/>
        <v>42433.25</v>
      </c>
      <c r="P191" t="b">
        <v>0</v>
      </c>
      <c r="Q191" t="b">
        <v>0</v>
      </c>
      <c r="R191" s="7" t="s">
        <v>2013</v>
      </c>
      <c r="S191" t="s">
        <v>2014</v>
      </c>
    </row>
    <row r="192" spans="1:19" x14ac:dyDescent="0.5">
      <c r="A192">
        <v>190</v>
      </c>
      <c r="B192" t="s">
        <v>410</v>
      </c>
      <c r="C192" s="3" t="s">
        <v>411</v>
      </c>
      <c r="D192">
        <v>3700</v>
      </c>
      <c r="E192">
        <v>2538</v>
      </c>
      <c r="F192" s="5">
        <f t="shared" si="8"/>
        <v>68.594594594594597</v>
      </c>
      <c r="G192" t="s">
        <v>14</v>
      </c>
      <c r="H192">
        <v>24</v>
      </c>
      <c r="I192">
        <f t="shared" si="9"/>
        <v>105.75</v>
      </c>
      <c r="J192" t="s">
        <v>20</v>
      </c>
      <c r="K192" t="s">
        <v>21</v>
      </c>
      <c r="L192">
        <v>1370322000</v>
      </c>
      <c r="M192" s="10">
        <f t="shared" si="10"/>
        <v>41429.208333333336</v>
      </c>
      <c r="N192">
        <v>1370408400</v>
      </c>
      <c r="O192" s="10">
        <f t="shared" si="11"/>
        <v>41430.208333333336</v>
      </c>
      <c r="P192" t="b">
        <v>0</v>
      </c>
      <c r="Q192" t="b">
        <v>1</v>
      </c>
      <c r="R192" s="7" t="s">
        <v>2013</v>
      </c>
      <c r="S192" t="s">
        <v>2014</v>
      </c>
    </row>
    <row r="193" spans="1:19" x14ac:dyDescent="0.5">
      <c r="A193">
        <v>191</v>
      </c>
      <c r="B193" t="s">
        <v>412</v>
      </c>
      <c r="C193" s="3" t="s">
        <v>413</v>
      </c>
      <c r="D193">
        <v>8400</v>
      </c>
      <c r="E193">
        <v>3188</v>
      </c>
      <c r="F193" s="5">
        <f t="shared" si="8"/>
        <v>37.952380952380949</v>
      </c>
      <c r="G193" t="s">
        <v>14</v>
      </c>
      <c r="H193">
        <v>86</v>
      </c>
      <c r="I193">
        <f t="shared" si="9"/>
        <v>37.069767441860463</v>
      </c>
      <c r="J193" t="s">
        <v>94</v>
      </c>
      <c r="K193" t="s">
        <v>95</v>
      </c>
      <c r="L193">
        <v>1552366800</v>
      </c>
      <c r="M193" s="10">
        <f t="shared" si="10"/>
        <v>43536.208333333328</v>
      </c>
      <c r="N193">
        <v>1552626000</v>
      </c>
      <c r="O193" s="10">
        <f t="shared" si="11"/>
        <v>43539.208333333328</v>
      </c>
      <c r="P193" t="b">
        <v>0</v>
      </c>
      <c r="Q193" t="b">
        <v>0</v>
      </c>
      <c r="R193" s="7" t="s">
        <v>2013</v>
      </c>
      <c r="S193" t="s">
        <v>2014</v>
      </c>
    </row>
    <row r="194" spans="1:19" x14ac:dyDescent="0.5">
      <c r="A194">
        <v>192</v>
      </c>
      <c r="B194" t="s">
        <v>414</v>
      </c>
      <c r="C194" s="3" t="s">
        <v>415</v>
      </c>
      <c r="D194">
        <v>42600</v>
      </c>
      <c r="E194">
        <v>8517</v>
      </c>
      <c r="F194" s="5">
        <f t="shared" si="8"/>
        <v>19.992957746478872</v>
      </c>
      <c r="G194" t="s">
        <v>14</v>
      </c>
      <c r="H194">
        <v>243</v>
      </c>
      <c r="I194">
        <f t="shared" si="9"/>
        <v>35.049382716049379</v>
      </c>
      <c r="J194" t="s">
        <v>20</v>
      </c>
      <c r="K194" t="s">
        <v>21</v>
      </c>
      <c r="L194">
        <v>1403845200</v>
      </c>
      <c r="M194" s="10">
        <f t="shared" si="10"/>
        <v>41817.208333333336</v>
      </c>
      <c r="N194">
        <v>1404190800</v>
      </c>
      <c r="O194" s="10">
        <f t="shared" si="11"/>
        <v>41821.208333333336</v>
      </c>
      <c r="P194" t="b">
        <v>0</v>
      </c>
      <c r="Q194" t="b">
        <v>0</v>
      </c>
      <c r="R194" s="7" t="s">
        <v>2009</v>
      </c>
      <c r="S194" t="s">
        <v>2010</v>
      </c>
    </row>
    <row r="195" spans="1:19" x14ac:dyDescent="0.5">
      <c r="A195">
        <v>193</v>
      </c>
      <c r="B195" t="s">
        <v>416</v>
      </c>
      <c r="C195" s="3" t="s">
        <v>417</v>
      </c>
      <c r="D195">
        <v>6600</v>
      </c>
      <c r="E195">
        <v>3012</v>
      </c>
      <c r="F195" s="5">
        <f t="shared" ref="F195:F258" si="12">E195*100/D195</f>
        <v>45.636363636363633</v>
      </c>
      <c r="G195" t="s">
        <v>14</v>
      </c>
      <c r="H195">
        <v>65</v>
      </c>
      <c r="I195">
        <f t="shared" ref="I195:I258" si="13">E195/H195</f>
        <v>46.338461538461537</v>
      </c>
      <c r="J195" t="s">
        <v>20</v>
      </c>
      <c r="K195" t="s">
        <v>21</v>
      </c>
      <c r="L195">
        <v>1523163600</v>
      </c>
      <c r="M195" s="10">
        <f t="shared" ref="M195:M258" si="14">(((L195/60)/60)/24)+DATE(1970,1,1)</f>
        <v>43198.208333333328</v>
      </c>
      <c r="N195">
        <v>1523509200</v>
      </c>
      <c r="O195" s="10">
        <f t="shared" ref="O195:O258" si="15">(((N195/60)/60)/24)+DATE(1970,1,1)</f>
        <v>43202.208333333328</v>
      </c>
      <c r="P195" t="b">
        <v>1</v>
      </c>
      <c r="Q195" t="b">
        <v>0</v>
      </c>
      <c r="R195" s="7" t="s">
        <v>2009</v>
      </c>
      <c r="S195" t="s">
        <v>2019</v>
      </c>
    </row>
    <row r="196" spans="1:19" x14ac:dyDescent="0.5">
      <c r="A196">
        <v>194</v>
      </c>
      <c r="B196" t="s">
        <v>418</v>
      </c>
      <c r="C196" s="3" t="s">
        <v>419</v>
      </c>
      <c r="D196">
        <v>7100</v>
      </c>
      <c r="E196">
        <v>8716</v>
      </c>
      <c r="F196" s="5">
        <f t="shared" si="12"/>
        <v>122.7605633802817</v>
      </c>
      <c r="G196" t="s">
        <v>19</v>
      </c>
      <c r="H196">
        <v>126</v>
      </c>
      <c r="I196">
        <f t="shared" si="13"/>
        <v>69.174603174603178</v>
      </c>
      <c r="J196" t="s">
        <v>20</v>
      </c>
      <c r="K196" t="s">
        <v>21</v>
      </c>
      <c r="L196">
        <v>1442206800</v>
      </c>
      <c r="M196" s="10">
        <f t="shared" si="14"/>
        <v>42261.208333333328</v>
      </c>
      <c r="N196">
        <v>1443589200</v>
      </c>
      <c r="O196" s="10">
        <f t="shared" si="15"/>
        <v>42277.208333333328</v>
      </c>
      <c r="P196" t="b">
        <v>0</v>
      </c>
      <c r="Q196" t="b">
        <v>0</v>
      </c>
      <c r="R196" s="7" t="s">
        <v>2009</v>
      </c>
      <c r="S196" t="s">
        <v>2031</v>
      </c>
    </row>
    <row r="197" spans="1:19" x14ac:dyDescent="0.5">
      <c r="A197">
        <v>195</v>
      </c>
      <c r="B197" t="s">
        <v>420</v>
      </c>
      <c r="C197" s="3" t="s">
        <v>421</v>
      </c>
      <c r="D197">
        <v>15800</v>
      </c>
      <c r="E197">
        <v>57157</v>
      </c>
      <c r="F197" s="5">
        <f t="shared" si="12"/>
        <v>361.75316455696202</v>
      </c>
      <c r="G197" t="s">
        <v>19</v>
      </c>
      <c r="H197">
        <v>524</v>
      </c>
      <c r="I197">
        <f t="shared" si="13"/>
        <v>109.07824427480917</v>
      </c>
      <c r="J197" t="s">
        <v>20</v>
      </c>
      <c r="K197" t="s">
        <v>21</v>
      </c>
      <c r="L197">
        <v>1532840400</v>
      </c>
      <c r="M197" s="10">
        <f t="shared" si="14"/>
        <v>43310.208333333328</v>
      </c>
      <c r="N197">
        <v>1533445200</v>
      </c>
      <c r="O197" s="10">
        <f t="shared" si="15"/>
        <v>43317.208333333328</v>
      </c>
      <c r="P197" t="b">
        <v>0</v>
      </c>
      <c r="Q197" t="b">
        <v>0</v>
      </c>
      <c r="R197" s="7" t="s">
        <v>2009</v>
      </c>
      <c r="S197" t="s">
        <v>2017</v>
      </c>
    </row>
    <row r="198" spans="1:19" x14ac:dyDescent="0.5">
      <c r="A198">
        <v>196</v>
      </c>
      <c r="B198" t="s">
        <v>422</v>
      </c>
      <c r="C198" s="3" t="s">
        <v>423</v>
      </c>
      <c r="D198">
        <v>8200</v>
      </c>
      <c r="E198">
        <v>5178</v>
      </c>
      <c r="F198" s="5">
        <f t="shared" si="12"/>
        <v>63.146341463414636</v>
      </c>
      <c r="G198" t="s">
        <v>14</v>
      </c>
      <c r="H198">
        <v>100</v>
      </c>
      <c r="I198">
        <f t="shared" si="13"/>
        <v>51.78</v>
      </c>
      <c r="J198" t="s">
        <v>32</v>
      </c>
      <c r="K198" t="s">
        <v>33</v>
      </c>
      <c r="L198">
        <v>1472878800</v>
      </c>
      <c r="M198" s="10">
        <f t="shared" si="14"/>
        <v>42616.208333333328</v>
      </c>
      <c r="N198">
        <v>1474520400</v>
      </c>
      <c r="O198" s="10">
        <f t="shared" si="15"/>
        <v>42635.208333333328</v>
      </c>
      <c r="P198" t="b">
        <v>0</v>
      </c>
      <c r="Q198" t="b">
        <v>0</v>
      </c>
      <c r="R198" s="7" t="s">
        <v>2011</v>
      </c>
      <c r="S198" t="s">
        <v>2020</v>
      </c>
    </row>
    <row r="199" spans="1:19" x14ac:dyDescent="0.5">
      <c r="A199">
        <v>197</v>
      </c>
      <c r="B199" t="s">
        <v>424</v>
      </c>
      <c r="C199" s="3" t="s">
        <v>425</v>
      </c>
      <c r="D199">
        <v>54700</v>
      </c>
      <c r="E199">
        <v>163118</v>
      </c>
      <c r="F199" s="5">
        <f t="shared" si="12"/>
        <v>298.20475319926874</v>
      </c>
      <c r="G199" t="s">
        <v>19</v>
      </c>
      <c r="H199">
        <v>1989</v>
      </c>
      <c r="I199">
        <f t="shared" si="13"/>
        <v>82.010055304172951</v>
      </c>
      <c r="J199" t="s">
        <v>20</v>
      </c>
      <c r="K199" t="s">
        <v>21</v>
      </c>
      <c r="L199">
        <v>1498194000</v>
      </c>
      <c r="M199" s="10">
        <f t="shared" si="14"/>
        <v>42909.208333333328</v>
      </c>
      <c r="N199">
        <v>1499403600</v>
      </c>
      <c r="O199" s="10">
        <f t="shared" si="15"/>
        <v>42923.208333333328</v>
      </c>
      <c r="P199" t="b">
        <v>0</v>
      </c>
      <c r="Q199" t="b">
        <v>0</v>
      </c>
      <c r="R199" s="7" t="s">
        <v>2015</v>
      </c>
      <c r="S199" t="s">
        <v>2018</v>
      </c>
    </row>
    <row r="200" spans="1:19" x14ac:dyDescent="0.5">
      <c r="A200">
        <v>198</v>
      </c>
      <c r="B200" t="s">
        <v>426</v>
      </c>
      <c r="C200" s="3" t="s">
        <v>427</v>
      </c>
      <c r="D200">
        <v>63200</v>
      </c>
      <c r="E200">
        <v>6041</v>
      </c>
      <c r="F200" s="5">
        <f t="shared" si="12"/>
        <v>9.5585443037974684</v>
      </c>
      <c r="G200" t="s">
        <v>14</v>
      </c>
      <c r="H200">
        <v>168</v>
      </c>
      <c r="I200">
        <f t="shared" si="13"/>
        <v>35.958333333333336</v>
      </c>
      <c r="J200" t="s">
        <v>20</v>
      </c>
      <c r="K200" t="s">
        <v>21</v>
      </c>
      <c r="L200">
        <v>1281070800</v>
      </c>
      <c r="M200" s="10">
        <f t="shared" si="14"/>
        <v>40396.208333333336</v>
      </c>
      <c r="N200">
        <v>1283576400</v>
      </c>
      <c r="O200" s="10">
        <f t="shared" si="15"/>
        <v>40425.208333333336</v>
      </c>
      <c r="P200" t="b">
        <v>0</v>
      </c>
      <c r="Q200" t="b">
        <v>0</v>
      </c>
      <c r="R200" s="7" t="s">
        <v>2009</v>
      </c>
      <c r="S200" t="s">
        <v>2017</v>
      </c>
    </row>
    <row r="201" spans="1:19" x14ac:dyDescent="0.5">
      <c r="A201">
        <v>199</v>
      </c>
      <c r="B201" t="s">
        <v>428</v>
      </c>
      <c r="C201" s="3" t="s">
        <v>429</v>
      </c>
      <c r="D201">
        <v>1800</v>
      </c>
      <c r="E201">
        <v>968</v>
      </c>
      <c r="F201" s="5">
        <f t="shared" si="12"/>
        <v>53.777777777777779</v>
      </c>
      <c r="G201" t="s">
        <v>14</v>
      </c>
      <c r="H201">
        <v>13</v>
      </c>
      <c r="I201">
        <f t="shared" si="13"/>
        <v>74.461538461538467</v>
      </c>
      <c r="J201" t="s">
        <v>20</v>
      </c>
      <c r="K201" t="s">
        <v>21</v>
      </c>
      <c r="L201">
        <v>1436245200</v>
      </c>
      <c r="M201" s="10">
        <f t="shared" si="14"/>
        <v>42192.208333333328</v>
      </c>
      <c r="N201">
        <v>1436590800</v>
      </c>
      <c r="O201" s="10">
        <f t="shared" si="15"/>
        <v>42196.208333333328</v>
      </c>
      <c r="P201" t="b">
        <v>0</v>
      </c>
      <c r="Q201" t="b">
        <v>0</v>
      </c>
      <c r="R201" s="7" t="s">
        <v>2009</v>
      </c>
      <c r="S201" t="s">
        <v>2010</v>
      </c>
    </row>
    <row r="202" spans="1:19" x14ac:dyDescent="0.5">
      <c r="A202">
        <v>200</v>
      </c>
      <c r="B202" t="s">
        <v>430</v>
      </c>
      <c r="C202" s="3" t="s">
        <v>431</v>
      </c>
      <c r="D202">
        <v>100</v>
      </c>
      <c r="E202">
        <v>2</v>
      </c>
      <c r="F202" s="5">
        <f t="shared" si="12"/>
        <v>2</v>
      </c>
      <c r="G202" t="s">
        <v>14</v>
      </c>
      <c r="H202">
        <v>1</v>
      </c>
      <c r="I202">
        <f t="shared" si="13"/>
        <v>2</v>
      </c>
      <c r="J202" t="s">
        <v>15</v>
      </c>
      <c r="K202" t="s">
        <v>16</v>
      </c>
      <c r="L202">
        <v>1269493200</v>
      </c>
      <c r="M202" s="10">
        <f t="shared" si="14"/>
        <v>40262.208333333336</v>
      </c>
      <c r="N202">
        <v>1270443600</v>
      </c>
      <c r="O202" s="10">
        <f t="shared" si="15"/>
        <v>40273.208333333336</v>
      </c>
      <c r="P202" t="b">
        <v>0</v>
      </c>
      <c r="Q202" t="b">
        <v>0</v>
      </c>
      <c r="R202" s="7" t="s">
        <v>2013</v>
      </c>
      <c r="S202" t="s">
        <v>2014</v>
      </c>
    </row>
    <row r="203" spans="1:19" x14ac:dyDescent="0.5">
      <c r="A203">
        <v>201</v>
      </c>
      <c r="B203" t="s">
        <v>432</v>
      </c>
      <c r="C203" s="3" t="s">
        <v>433</v>
      </c>
      <c r="D203">
        <v>2100</v>
      </c>
      <c r="E203">
        <v>14305</v>
      </c>
      <c r="F203" s="5">
        <f t="shared" si="12"/>
        <v>681.19047619047615</v>
      </c>
      <c r="G203" t="s">
        <v>19</v>
      </c>
      <c r="H203">
        <v>157</v>
      </c>
      <c r="I203">
        <f t="shared" si="13"/>
        <v>91.114649681528661</v>
      </c>
      <c r="J203" t="s">
        <v>20</v>
      </c>
      <c r="K203" t="s">
        <v>21</v>
      </c>
      <c r="L203">
        <v>1406264400</v>
      </c>
      <c r="M203" s="10">
        <f t="shared" si="14"/>
        <v>41845.208333333336</v>
      </c>
      <c r="N203">
        <v>1407819600</v>
      </c>
      <c r="O203" s="10">
        <f t="shared" si="15"/>
        <v>41863.208333333336</v>
      </c>
      <c r="P203" t="b">
        <v>0</v>
      </c>
      <c r="Q203" t="b">
        <v>0</v>
      </c>
      <c r="R203" s="7" t="s">
        <v>2011</v>
      </c>
      <c r="S203" t="s">
        <v>2012</v>
      </c>
    </row>
    <row r="204" spans="1:19" x14ac:dyDescent="0.5">
      <c r="A204">
        <v>202</v>
      </c>
      <c r="B204" t="s">
        <v>434</v>
      </c>
      <c r="C204" s="3" t="s">
        <v>435</v>
      </c>
      <c r="D204">
        <v>8300</v>
      </c>
      <c r="E204">
        <v>6543</v>
      </c>
      <c r="F204" s="5">
        <f t="shared" si="12"/>
        <v>78.831325301204814</v>
      </c>
      <c r="G204" t="s">
        <v>63</v>
      </c>
      <c r="H204">
        <v>82</v>
      </c>
      <c r="I204">
        <f t="shared" si="13"/>
        <v>79.792682926829272</v>
      </c>
      <c r="J204" t="s">
        <v>20</v>
      </c>
      <c r="K204" t="s">
        <v>21</v>
      </c>
      <c r="L204">
        <v>1317531600</v>
      </c>
      <c r="M204" s="10">
        <f t="shared" si="14"/>
        <v>40818.208333333336</v>
      </c>
      <c r="N204">
        <v>1317877200</v>
      </c>
      <c r="O204" s="10">
        <f t="shared" si="15"/>
        <v>40822.208333333336</v>
      </c>
      <c r="P204" t="b">
        <v>0</v>
      </c>
      <c r="Q204" t="b">
        <v>0</v>
      </c>
      <c r="R204" s="7" t="s">
        <v>2007</v>
      </c>
      <c r="S204" t="s">
        <v>2008</v>
      </c>
    </row>
    <row r="205" spans="1:19" ht="31.5" x14ac:dyDescent="0.5">
      <c r="A205">
        <v>203</v>
      </c>
      <c r="B205" t="s">
        <v>436</v>
      </c>
      <c r="C205" s="3" t="s">
        <v>437</v>
      </c>
      <c r="D205">
        <v>143900</v>
      </c>
      <c r="E205">
        <v>193413</v>
      </c>
      <c r="F205" s="5">
        <f t="shared" si="12"/>
        <v>134.40792216817235</v>
      </c>
      <c r="G205" t="s">
        <v>19</v>
      </c>
      <c r="H205">
        <v>4498</v>
      </c>
      <c r="I205">
        <f t="shared" si="13"/>
        <v>42.999777678968428</v>
      </c>
      <c r="J205" t="s">
        <v>24</v>
      </c>
      <c r="K205" t="s">
        <v>25</v>
      </c>
      <c r="L205">
        <v>1484632800</v>
      </c>
      <c r="M205" s="10">
        <f t="shared" si="14"/>
        <v>42752.25</v>
      </c>
      <c r="N205">
        <v>1484805600</v>
      </c>
      <c r="O205" s="10">
        <f t="shared" si="15"/>
        <v>42754.25</v>
      </c>
      <c r="P205" t="b">
        <v>0</v>
      </c>
      <c r="Q205" t="b">
        <v>0</v>
      </c>
      <c r="R205" s="7" t="s">
        <v>2013</v>
      </c>
      <c r="S205" t="s">
        <v>2014</v>
      </c>
    </row>
    <row r="206" spans="1:19" x14ac:dyDescent="0.5">
      <c r="A206">
        <v>204</v>
      </c>
      <c r="B206" t="s">
        <v>438</v>
      </c>
      <c r="C206" s="3" t="s">
        <v>439</v>
      </c>
      <c r="D206">
        <v>75000</v>
      </c>
      <c r="E206">
        <v>2529</v>
      </c>
      <c r="F206" s="5">
        <f t="shared" si="12"/>
        <v>3.3719999999999999</v>
      </c>
      <c r="G206" t="s">
        <v>14</v>
      </c>
      <c r="H206">
        <v>40</v>
      </c>
      <c r="I206">
        <f t="shared" si="13"/>
        <v>63.225000000000001</v>
      </c>
      <c r="J206" t="s">
        <v>20</v>
      </c>
      <c r="K206" t="s">
        <v>21</v>
      </c>
      <c r="L206">
        <v>1301806800</v>
      </c>
      <c r="M206" s="10">
        <f t="shared" si="14"/>
        <v>40636.208333333336</v>
      </c>
      <c r="N206">
        <v>1302670800</v>
      </c>
      <c r="O206" s="10">
        <f t="shared" si="15"/>
        <v>40646.208333333336</v>
      </c>
      <c r="P206" t="b">
        <v>0</v>
      </c>
      <c r="Q206" t="b">
        <v>0</v>
      </c>
      <c r="R206" s="7" t="s">
        <v>2009</v>
      </c>
      <c r="S206" t="s">
        <v>2032</v>
      </c>
    </row>
    <row r="207" spans="1:19" x14ac:dyDescent="0.5">
      <c r="A207">
        <v>205</v>
      </c>
      <c r="B207" t="s">
        <v>440</v>
      </c>
      <c r="C207" s="3" t="s">
        <v>441</v>
      </c>
      <c r="D207">
        <v>1300</v>
      </c>
      <c r="E207">
        <v>5614</v>
      </c>
      <c r="F207" s="5">
        <f t="shared" si="12"/>
        <v>431.84615384615387</v>
      </c>
      <c r="G207" t="s">
        <v>19</v>
      </c>
      <c r="H207">
        <v>80</v>
      </c>
      <c r="I207">
        <f t="shared" si="13"/>
        <v>70.174999999999997</v>
      </c>
      <c r="J207" t="s">
        <v>20</v>
      </c>
      <c r="K207" t="s">
        <v>21</v>
      </c>
      <c r="L207">
        <v>1539752400</v>
      </c>
      <c r="M207" s="10">
        <f t="shared" si="14"/>
        <v>43390.208333333328</v>
      </c>
      <c r="N207">
        <v>1540789200</v>
      </c>
      <c r="O207" s="10">
        <f t="shared" si="15"/>
        <v>43402.208333333328</v>
      </c>
      <c r="P207" t="b">
        <v>1</v>
      </c>
      <c r="Q207" t="b">
        <v>0</v>
      </c>
      <c r="R207" s="7" t="s">
        <v>2013</v>
      </c>
      <c r="S207" t="s">
        <v>2014</v>
      </c>
    </row>
    <row r="208" spans="1:19" x14ac:dyDescent="0.5">
      <c r="A208">
        <v>206</v>
      </c>
      <c r="B208" t="s">
        <v>442</v>
      </c>
      <c r="C208" s="3" t="s">
        <v>443</v>
      </c>
      <c r="D208">
        <v>9000</v>
      </c>
      <c r="E208">
        <v>3496</v>
      </c>
      <c r="F208" s="5">
        <f t="shared" si="12"/>
        <v>38.844444444444441</v>
      </c>
      <c r="G208" t="s">
        <v>63</v>
      </c>
      <c r="H208">
        <v>57</v>
      </c>
      <c r="I208">
        <f t="shared" si="13"/>
        <v>61.333333333333336</v>
      </c>
      <c r="J208" t="s">
        <v>20</v>
      </c>
      <c r="K208" t="s">
        <v>21</v>
      </c>
      <c r="L208">
        <v>1267250400</v>
      </c>
      <c r="M208" s="10">
        <f t="shared" si="14"/>
        <v>40236.25</v>
      </c>
      <c r="N208">
        <v>1268028000</v>
      </c>
      <c r="O208" s="10">
        <f t="shared" si="15"/>
        <v>40245.25</v>
      </c>
      <c r="P208" t="b">
        <v>0</v>
      </c>
      <c r="Q208" t="b">
        <v>0</v>
      </c>
      <c r="R208" s="7" t="s">
        <v>2021</v>
      </c>
      <c r="S208" t="s">
        <v>2027</v>
      </c>
    </row>
    <row r="209" spans="1:19" x14ac:dyDescent="0.5">
      <c r="A209">
        <v>207</v>
      </c>
      <c r="B209" t="s">
        <v>444</v>
      </c>
      <c r="C209" s="3" t="s">
        <v>445</v>
      </c>
      <c r="D209">
        <v>1000</v>
      </c>
      <c r="E209">
        <v>4257</v>
      </c>
      <c r="F209" s="5">
        <f t="shared" si="12"/>
        <v>425.7</v>
      </c>
      <c r="G209" t="s">
        <v>19</v>
      </c>
      <c r="H209">
        <v>43</v>
      </c>
      <c r="I209">
        <f t="shared" si="13"/>
        <v>99</v>
      </c>
      <c r="J209" t="s">
        <v>20</v>
      </c>
      <c r="K209" t="s">
        <v>21</v>
      </c>
      <c r="L209">
        <v>1535432400</v>
      </c>
      <c r="M209" s="10">
        <f t="shared" si="14"/>
        <v>43340.208333333328</v>
      </c>
      <c r="N209">
        <v>1537160400</v>
      </c>
      <c r="O209" s="10">
        <f t="shared" si="15"/>
        <v>43360.208333333328</v>
      </c>
      <c r="P209" t="b">
        <v>0</v>
      </c>
      <c r="Q209" t="b">
        <v>1</v>
      </c>
      <c r="R209" s="7" t="s">
        <v>2009</v>
      </c>
      <c r="S209" t="s">
        <v>2010</v>
      </c>
    </row>
    <row r="210" spans="1:19" x14ac:dyDescent="0.5">
      <c r="A210">
        <v>208</v>
      </c>
      <c r="B210" t="s">
        <v>446</v>
      </c>
      <c r="C210" s="3" t="s">
        <v>447</v>
      </c>
      <c r="D210">
        <v>196900</v>
      </c>
      <c r="E210">
        <v>199110</v>
      </c>
      <c r="F210" s="5">
        <f t="shared" si="12"/>
        <v>101.12239715591672</v>
      </c>
      <c r="G210" t="s">
        <v>19</v>
      </c>
      <c r="H210">
        <v>2053</v>
      </c>
      <c r="I210">
        <f t="shared" si="13"/>
        <v>96.984900146127615</v>
      </c>
      <c r="J210" t="s">
        <v>20</v>
      </c>
      <c r="K210" t="s">
        <v>21</v>
      </c>
      <c r="L210">
        <v>1510207200</v>
      </c>
      <c r="M210" s="10">
        <f t="shared" si="14"/>
        <v>43048.25</v>
      </c>
      <c r="N210">
        <v>1512280800</v>
      </c>
      <c r="O210" s="10">
        <f t="shared" si="15"/>
        <v>43072.25</v>
      </c>
      <c r="P210" t="b">
        <v>0</v>
      </c>
      <c r="Q210" t="b">
        <v>0</v>
      </c>
      <c r="R210" s="7" t="s">
        <v>2015</v>
      </c>
      <c r="S210" t="s">
        <v>2016</v>
      </c>
    </row>
    <row r="211" spans="1:19" x14ac:dyDescent="0.5">
      <c r="A211">
        <v>209</v>
      </c>
      <c r="B211" t="s">
        <v>448</v>
      </c>
      <c r="C211" s="3" t="s">
        <v>449</v>
      </c>
      <c r="D211">
        <v>194500</v>
      </c>
      <c r="E211">
        <v>41212</v>
      </c>
      <c r="F211" s="5">
        <f t="shared" si="12"/>
        <v>21.188688946015425</v>
      </c>
      <c r="G211" t="s">
        <v>42</v>
      </c>
      <c r="H211">
        <v>808</v>
      </c>
      <c r="I211">
        <f t="shared" si="13"/>
        <v>51.004950495049506</v>
      </c>
      <c r="J211" t="s">
        <v>24</v>
      </c>
      <c r="K211" t="s">
        <v>25</v>
      </c>
      <c r="L211">
        <v>1462510800</v>
      </c>
      <c r="M211" s="10">
        <f t="shared" si="14"/>
        <v>42496.208333333328</v>
      </c>
      <c r="N211">
        <v>1463115600</v>
      </c>
      <c r="O211" s="10">
        <f t="shared" si="15"/>
        <v>42503.208333333328</v>
      </c>
      <c r="P211" t="b">
        <v>0</v>
      </c>
      <c r="Q211" t="b">
        <v>0</v>
      </c>
      <c r="R211" s="7" t="s">
        <v>2015</v>
      </c>
      <c r="S211" t="s">
        <v>2016</v>
      </c>
    </row>
    <row r="212" spans="1:19" x14ac:dyDescent="0.5">
      <c r="A212">
        <v>210</v>
      </c>
      <c r="B212" t="s">
        <v>450</v>
      </c>
      <c r="C212" s="3" t="s">
        <v>451</v>
      </c>
      <c r="D212">
        <v>9400</v>
      </c>
      <c r="E212">
        <v>6338</v>
      </c>
      <c r="F212" s="5">
        <f t="shared" si="12"/>
        <v>67.425531914893611</v>
      </c>
      <c r="G212" t="s">
        <v>14</v>
      </c>
      <c r="H212">
        <v>226</v>
      </c>
      <c r="I212">
        <f t="shared" si="13"/>
        <v>28.044247787610619</v>
      </c>
      <c r="J212" t="s">
        <v>32</v>
      </c>
      <c r="K212" t="s">
        <v>33</v>
      </c>
      <c r="L212">
        <v>1488520800</v>
      </c>
      <c r="M212" s="10">
        <f t="shared" si="14"/>
        <v>42797.25</v>
      </c>
      <c r="N212">
        <v>1490850000</v>
      </c>
      <c r="O212" s="10">
        <f t="shared" si="15"/>
        <v>42824.208333333328</v>
      </c>
      <c r="P212" t="b">
        <v>0</v>
      </c>
      <c r="Q212" t="b">
        <v>0</v>
      </c>
      <c r="R212" s="7" t="s">
        <v>2015</v>
      </c>
      <c r="S212" t="s">
        <v>2037</v>
      </c>
    </row>
    <row r="213" spans="1:19" ht="31.5" x14ac:dyDescent="0.5">
      <c r="A213">
        <v>211</v>
      </c>
      <c r="B213" t="s">
        <v>452</v>
      </c>
      <c r="C213" s="3" t="s">
        <v>453</v>
      </c>
      <c r="D213">
        <v>104400</v>
      </c>
      <c r="E213">
        <v>99100</v>
      </c>
      <c r="F213" s="5">
        <f t="shared" si="12"/>
        <v>94.923371647509583</v>
      </c>
      <c r="G213" t="s">
        <v>14</v>
      </c>
      <c r="H213">
        <v>1625</v>
      </c>
      <c r="I213">
        <f t="shared" si="13"/>
        <v>60.984615384615381</v>
      </c>
      <c r="J213" t="s">
        <v>20</v>
      </c>
      <c r="K213" t="s">
        <v>21</v>
      </c>
      <c r="L213">
        <v>1377579600</v>
      </c>
      <c r="M213" s="10">
        <f t="shared" si="14"/>
        <v>41513.208333333336</v>
      </c>
      <c r="N213">
        <v>1379653200</v>
      </c>
      <c r="O213" s="10">
        <f t="shared" si="15"/>
        <v>41537.208333333336</v>
      </c>
      <c r="P213" t="b">
        <v>0</v>
      </c>
      <c r="Q213" t="b">
        <v>0</v>
      </c>
      <c r="R213" s="7" t="s">
        <v>2013</v>
      </c>
      <c r="S213" t="s">
        <v>2014</v>
      </c>
    </row>
    <row r="214" spans="1:19" ht="31.5" x14ac:dyDescent="0.5">
      <c r="A214">
        <v>212</v>
      </c>
      <c r="B214" t="s">
        <v>454</v>
      </c>
      <c r="C214" s="3" t="s">
        <v>455</v>
      </c>
      <c r="D214">
        <v>8100</v>
      </c>
      <c r="E214">
        <v>12300</v>
      </c>
      <c r="F214" s="5">
        <f t="shared" si="12"/>
        <v>151.85185185185185</v>
      </c>
      <c r="G214" t="s">
        <v>19</v>
      </c>
      <c r="H214">
        <v>168</v>
      </c>
      <c r="I214">
        <f t="shared" si="13"/>
        <v>73.214285714285708</v>
      </c>
      <c r="J214" t="s">
        <v>20</v>
      </c>
      <c r="K214" t="s">
        <v>21</v>
      </c>
      <c r="L214">
        <v>1576389600</v>
      </c>
      <c r="M214" s="10">
        <f t="shared" si="14"/>
        <v>43814.25</v>
      </c>
      <c r="N214">
        <v>1580364000</v>
      </c>
      <c r="O214" s="10">
        <f t="shared" si="15"/>
        <v>43860.25</v>
      </c>
      <c r="P214" t="b">
        <v>0</v>
      </c>
      <c r="Q214" t="b">
        <v>0</v>
      </c>
      <c r="R214" s="7" t="s">
        <v>2013</v>
      </c>
      <c r="S214" t="s">
        <v>2014</v>
      </c>
    </row>
    <row r="215" spans="1:19" ht="31.5" x14ac:dyDescent="0.5">
      <c r="A215">
        <v>213</v>
      </c>
      <c r="B215" t="s">
        <v>456</v>
      </c>
      <c r="C215" s="3" t="s">
        <v>457</v>
      </c>
      <c r="D215">
        <v>87900</v>
      </c>
      <c r="E215">
        <v>171549</v>
      </c>
      <c r="F215" s="5">
        <f t="shared" si="12"/>
        <v>195.16382252559728</v>
      </c>
      <c r="G215" t="s">
        <v>19</v>
      </c>
      <c r="H215">
        <v>4289</v>
      </c>
      <c r="I215">
        <f t="shared" si="13"/>
        <v>39.997435299603637</v>
      </c>
      <c r="J215" t="s">
        <v>20</v>
      </c>
      <c r="K215" t="s">
        <v>21</v>
      </c>
      <c r="L215">
        <v>1289019600</v>
      </c>
      <c r="M215" s="10">
        <f t="shared" si="14"/>
        <v>40488.208333333336</v>
      </c>
      <c r="N215">
        <v>1289714400</v>
      </c>
      <c r="O215" s="10">
        <f t="shared" si="15"/>
        <v>40496.25</v>
      </c>
      <c r="P215" t="b">
        <v>0</v>
      </c>
      <c r="Q215" t="b">
        <v>1</v>
      </c>
      <c r="R215" s="7" t="s">
        <v>2009</v>
      </c>
      <c r="S215" t="s">
        <v>2019</v>
      </c>
    </row>
    <row r="216" spans="1:19" x14ac:dyDescent="0.5">
      <c r="A216">
        <v>214</v>
      </c>
      <c r="B216" t="s">
        <v>458</v>
      </c>
      <c r="C216" s="3" t="s">
        <v>459</v>
      </c>
      <c r="D216">
        <v>1400</v>
      </c>
      <c r="E216">
        <v>14324</v>
      </c>
      <c r="F216" s="5">
        <f t="shared" si="12"/>
        <v>1023.1428571428571</v>
      </c>
      <c r="G216" t="s">
        <v>19</v>
      </c>
      <c r="H216">
        <v>165</v>
      </c>
      <c r="I216">
        <f t="shared" si="13"/>
        <v>86.812121212121212</v>
      </c>
      <c r="J216" t="s">
        <v>20</v>
      </c>
      <c r="K216" t="s">
        <v>21</v>
      </c>
      <c r="L216">
        <v>1282194000</v>
      </c>
      <c r="M216" s="10">
        <f t="shared" si="14"/>
        <v>40409.208333333336</v>
      </c>
      <c r="N216">
        <v>1282712400</v>
      </c>
      <c r="O216" s="10">
        <f t="shared" si="15"/>
        <v>40415.208333333336</v>
      </c>
      <c r="P216" t="b">
        <v>0</v>
      </c>
      <c r="Q216" t="b">
        <v>0</v>
      </c>
      <c r="R216" s="7" t="s">
        <v>2009</v>
      </c>
      <c r="S216" t="s">
        <v>2010</v>
      </c>
    </row>
    <row r="217" spans="1:19" x14ac:dyDescent="0.5">
      <c r="A217">
        <v>215</v>
      </c>
      <c r="B217" t="s">
        <v>460</v>
      </c>
      <c r="C217" s="3" t="s">
        <v>461</v>
      </c>
      <c r="D217">
        <v>156800</v>
      </c>
      <c r="E217">
        <v>6024</v>
      </c>
      <c r="F217" s="5">
        <f t="shared" si="12"/>
        <v>3.8418367346938775</v>
      </c>
      <c r="G217" t="s">
        <v>14</v>
      </c>
      <c r="H217">
        <v>143</v>
      </c>
      <c r="I217">
        <f t="shared" si="13"/>
        <v>42.125874125874127</v>
      </c>
      <c r="J217" t="s">
        <v>20</v>
      </c>
      <c r="K217" t="s">
        <v>21</v>
      </c>
      <c r="L217">
        <v>1550037600</v>
      </c>
      <c r="M217" s="10">
        <f t="shared" si="14"/>
        <v>43509.25</v>
      </c>
      <c r="N217">
        <v>1550210400</v>
      </c>
      <c r="O217" s="10">
        <f t="shared" si="15"/>
        <v>43511.25</v>
      </c>
      <c r="P217" t="b">
        <v>0</v>
      </c>
      <c r="Q217" t="b">
        <v>0</v>
      </c>
      <c r="R217" s="7" t="s">
        <v>2013</v>
      </c>
      <c r="S217" t="s">
        <v>2014</v>
      </c>
    </row>
    <row r="218" spans="1:19" x14ac:dyDescent="0.5">
      <c r="A218">
        <v>216</v>
      </c>
      <c r="B218" t="s">
        <v>462</v>
      </c>
      <c r="C218" s="3" t="s">
        <v>463</v>
      </c>
      <c r="D218">
        <v>121700</v>
      </c>
      <c r="E218">
        <v>188721</v>
      </c>
      <c r="F218" s="5">
        <f t="shared" si="12"/>
        <v>155.0706655710764</v>
      </c>
      <c r="G218" t="s">
        <v>19</v>
      </c>
      <c r="H218">
        <v>1815</v>
      </c>
      <c r="I218">
        <f t="shared" si="13"/>
        <v>103.97851239669421</v>
      </c>
      <c r="J218" t="s">
        <v>20</v>
      </c>
      <c r="K218" t="s">
        <v>21</v>
      </c>
      <c r="L218">
        <v>1321941600</v>
      </c>
      <c r="M218" s="10">
        <f t="shared" si="14"/>
        <v>40869.25</v>
      </c>
      <c r="N218">
        <v>1322114400</v>
      </c>
      <c r="O218" s="10">
        <f t="shared" si="15"/>
        <v>40871.25</v>
      </c>
      <c r="P218" t="b">
        <v>0</v>
      </c>
      <c r="Q218" t="b">
        <v>0</v>
      </c>
      <c r="R218" s="7" t="s">
        <v>2013</v>
      </c>
      <c r="S218" t="s">
        <v>2014</v>
      </c>
    </row>
    <row r="219" spans="1:19" x14ac:dyDescent="0.5">
      <c r="A219">
        <v>217</v>
      </c>
      <c r="B219" t="s">
        <v>464</v>
      </c>
      <c r="C219" s="3" t="s">
        <v>465</v>
      </c>
      <c r="D219">
        <v>129400</v>
      </c>
      <c r="E219">
        <v>57911</v>
      </c>
      <c r="F219" s="5">
        <f t="shared" si="12"/>
        <v>44.753477588871718</v>
      </c>
      <c r="G219" t="s">
        <v>14</v>
      </c>
      <c r="H219">
        <v>934</v>
      </c>
      <c r="I219">
        <f t="shared" si="13"/>
        <v>62.003211991434689</v>
      </c>
      <c r="J219" t="s">
        <v>20</v>
      </c>
      <c r="K219" t="s">
        <v>21</v>
      </c>
      <c r="L219">
        <v>1556427600</v>
      </c>
      <c r="M219" s="10">
        <f t="shared" si="14"/>
        <v>43583.208333333328</v>
      </c>
      <c r="N219">
        <v>1557205200</v>
      </c>
      <c r="O219" s="10">
        <f t="shared" si="15"/>
        <v>43592.208333333328</v>
      </c>
      <c r="P219" t="b">
        <v>0</v>
      </c>
      <c r="Q219" t="b">
        <v>0</v>
      </c>
      <c r="R219" s="7" t="s">
        <v>2015</v>
      </c>
      <c r="S219" t="s">
        <v>2037</v>
      </c>
    </row>
    <row r="220" spans="1:19" x14ac:dyDescent="0.5">
      <c r="A220">
        <v>218</v>
      </c>
      <c r="B220" t="s">
        <v>466</v>
      </c>
      <c r="C220" s="3" t="s">
        <v>467</v>
      </c>
      <c r="D220">
        <v>5700</v>
      </c>
      <c r="E220">
        <v>12309</v>
      </c>
      <c r="F220" s="5">
        <f t="shared" si="12"/>
        <v>215.94736842105263</v>
      </c>
      <c r="G220" t="s">
        <v>19</v>
      </c>
      <c r="H220">
        <v>397</v>
      </c>
      <c r="I220">
        <f t="shared" si="13"/>
        <v>31.005037783375315</v>
      </c>
      <c r="J220" t="s">
        <v>36</v>
      </c>
      <c r="K220" t="s">
        <v>37</v>
      </c>
      <c r="L220">
        <v>1320991200</v>
      </c>
      <c r="M220" s="10">
        <f t="shared" si="14"/>
        <v>40858.25</v>
      </c>
      <c r="N220">
        <v>1323928800</v>
      </c>
      <c r="O220" s="10">
        <f t="shared" si="15"/>
        <v>40892.25</v>
      </c>
      <c r="P220" t="b">
        <v>0</v>
      </c>
      <c r="Q220" t="b">
        <v>1</v>
      </c>
      <c r="R220" s="7" t="s">
        <v>2015</v>
      </c>
      <c r="S220" t="s">
        <v>2026</v>
      </c>
    </row>
    <row r="221" spans="1:19" x14ac:dyDescent="0.5">
      <c r="A221">
        <v>219</v>
      </c>
      <c r="B221" t="s">
        <v>468</v>
      </c>
      <c r="C221" s="3" t="s">
        <v>469</v>
      </c>
      <c r="D221">
        <v>41700</v>
      </c>
      <c r="E221">
        <v>138497</v>
      </c>
      <c r="F221" s="5">
        <f t="shared" si="12"/>
        <v>332.12709832134294</v>
      </c>
      <c r="G221" t="s">
        <v>19</v>
      </c>
      <c r="H221">
        <v>1539</v>
      </c>
      <c r="I221">
        <f t="shared" si="13"/>
        <v>89.991552956465242</v>
      </c>
      <c r="J221" t="s">
        <v>20</v>
      </c>
      <c r="K221" t="s">
        <v>21</v>
      </c>
      <c r="L221">
        <v>1345093200</v>
      </c>
      <c r="M221" s="10">
        <f t="shared" si="14"/>
        <v>41137.208333333336</v>
      </c>
      <c r="N221">
        <v>1346130000</v>
      </c>
      <c r="O221" s="10">
        <f t="shared" si="15"/>
        <v>41149.208333333336</v>
      </c>
      <c r="P221" t="b">
        <v>0</v>
      </c>
      <c r="Q221" t="b">
        <v>0</v>
      </c>
      <c r="R221" s="7" t="s">
        <v>2015</v>
      </c>
      <c r="S221" t="s">
        <v>2023</v>
      </c>
    </row>
    <row r="222" spans="1:19" x14ac:dyDescent="0.5">
      <c r="A222">
        <v>220</v>
      </c>
      <c r="B222" t="s">
        <v>470</v>
      </c>
      <c r="C222" s="3" t="s">
        <v>471</v>
      </c>
      <c r="D222">
        <v>7900</v>
      </c>
      <c r="E222">
        <v>667</v>
      </c>
      <c r="F222" s="5">
        <f t="shared" si="12"/>
        <v>8.4430379746835449</v>
      </c>
      <c r="G222" t="s">
        <v>14</v>
      </c>
      <c r="H222">
        <v>17</v>
      </c>
      <c r="I222">
        <f t="shared" si="13"/>
        <v>39.235294117647058</v>
      </c>
      <c r="J222" t="s">
        <v>20</v>
      </c>
      <c r="K222" t="s">
        <v>21</v>
      </c>
      <c r="L222">
        <v>1309496400</v>
      </c>
      <c r="M222" s="10">
        <f t="shared" si="14"/>
        <v>40725.208333333336</v>
      </c>
      <c r="N222">
        <v>1311051600</v>
      </c>
      <c r="O222" s="10">
        <f t="shared" si="15"/>
        <v>40743.208333333336</v>
      </c>
      <c r="P222" t="b">
        <v>1</v>
      </c>
      <c r="Q222" t="b">
        <v>0</v>
      </c>
      <c r="R222" s="7" t="s">
        <v>2013</v>
      </c>
      <c r="S222" t="s">
        <v>2014</v>
      </c>
    </row>
    <row r="223" spans="1:19" ht="31.5" x14ac:dyDescent="0.5">
      <c r="A223">
        <v>221</v>
      </c>
      <c r="B223" t="s">
        <v>472</v>
      </c>
      <c r="C223" s="3" t="s">
        <v>473</v>
      </c>
      <c r="D223">
        <v>121500</v>
      </c>
      <c r="E223">
        <v>119830</v>
      </c>
      <c r="F223" s="5">
        <f t="shared" si="12"/>
        <v>98.625514403292186</v>
      </c>
      <c r="G223" t="s">
        <v>14</v>
      </c>
      <c r="H223">
        <v>2179</v>
      </c>
      <c r="I223">
        <f t="shared" si="13"/>
        <v>54.993116108306566</v>
      </c>
      <c r="J223" t="s">
        <v>20</v>
      </c>
      <c r="K223" t="s">
        <v>21</v>
      </c>
      <c r="L223">
        <v>1340254800</v>
      </c>
      <c r="M223" s="10">
        <f t="shared" si="14"/>
        <v>41081.208333333336</v>
      </c>
      <c r="N223">
        <v>1340427600</v>
      </c>
      <c r="O223" s="10">
        <f t="shared" si="15"/>
        <v>41083.208333333336</v>
      </c>
      <c r="P223" t="b">
        <v>1</v>
      </c>
      <c r="Q223" t="b">
        <v>0</v>
      </c>
      <c r="R223" s="7" t="s">
        <v>2007</v>
      </c>
      <c r="S223" t="s">
        <v>2008</v>
      </c>
    </row>
    <row r="224" spans="1:19" x14ac:dyDescent="0.5">
      <c r="A224">
        <v>222</v>
      </c>
      <c r="B224" t="s">
        <v>474</v>
      </c>
      <c r="C224" s="3" t="s">
        <v>475</v>
      </c>
      <c r="D224">
        <v>4800</v>
      </c>
      <c r="E224">
        <v>6623</v>
      </c>
      <c r="F224" s="5">
        <f t="shared" si="12"/>
        <v>137.97916666666666</v>
      </c>
      <c r="G224" t="s">
        <v>19</v>
      </c>
      <c r="H224">
        <v>138</v>
      </c>
      <c r="I224">
        <f t="shared" si="13"/>
        <v>47.992753623188406</v>
      </c>
      <c r="J224" t="s">
        <v>20</v>
      </c>
      <c r="K224" t="s">
        <v>21</v>
      </c>
      <c r="L224">
        <v>1412226000</v>
      </c>
      <c r="M224" s="10">
        <f t="shared" si="14"/>
        <v>41914.208333333336</v>
      </c>
      <c r="N224">
        <v>1412312400</v>
      </c>
      <c r="O224" s="10">
        <f t="shared" si="15"/>
        <v>41915.208333333336</v>
      </c>
      <c r="P224" t="b">
        <v>0</v>
      </c>
      <c r="Q224" t="b">
        <v>0</v>
      </c>
      <c r="R224" s="7" t="s">
        <v>2028</v>
      </c>
      <c r="S224" t="s">
        <v>2029</v>
      </c>
    </row>
    <row r="225" spans="1:19" x14ac:dyDescent="0.5">
      <c r="A225">
        <v>223</v>
      </c>
      <c r="B225" t="s">
        <v>476</v>
      </c>
      <c r="C225" s="3" t="s">
        <v>477</v>
      </c>
      <c r="D225">
        <v>87300</v>
      </c>
      <c r="E225">
        <v>81897</v>
      </c>
      <c r="F225" s="5">
        <f t="shared" si="12"/>
        <v>93.81099656357388</v>
      </c>
      <c r="G225" t="s">
        <v>14</v>
      </c>
      <c r="H225">
        <v>931</v>
      </c>
      <c r="I225">
        <f t="shared" si="13"/>
        <v>87.966702470461868</v>
      </c>
      <c r="J225" t="s">
        <v>20</v>
      </c>
      <c r="K225" t="s">
        <v>21</v>
      </c>
      <c r="L225">
        <v>1458104400</v>
      </c>
      <c r="M225" s="10">
        <f t="shared" si="14"/>
        <v>42445.208333333328</v>
      </c>
      <c r="N225">
        <v>1459314000</v>
      </c>
      <c r="O225" s="10">
        <f t="shared" si="15"/>
        <v>42459.208333333328</v>
      </c>
      <c r="P225" t="b">
        <v>0</v>
      </c>
      <c r="Q225" t="b">
        <v>0</v>
      </c>
      <c r="R225" s="7" t="s">
        <v>2013</v>
      </c>
      <c r="S225" t="s">
        <v>2014</v>
      </c>
    </row>
    <row r="226" spans="1:19" x14ac:dyDescent="0.5">
      <c r="A226">
        <v>224</v>
      </c>
      <c r="B226" t="s">
        <v>478</v>
      </c>
      <c r="C226" s="3" t="s">
        <v>479</v>
      </c>
      <c r="D226">
        <v>46300</v>
      </c>
      <c r="E226">
        <v>186885</v>
      </c>
      <c r="F226" s="5">
        <f t="shared" si="12"/>
        <v>403.63930885529157</v>
      </c>
      <c r="G226" t="s">
        <v>19</v>
      </c>
      <c r="H226">
        <v>3594</v>
      </c>
      <c r="I226">
        <f t="shared" si="13"/>
        <v>51.999165275459099</v>
      </c>
      <c r="J226" t="s">
        <v>20</v>
      </c>
      <c r="K226" t="s">
        <v>21</v>
      </c>
      <c r="L226">
        <v>1411534800</v>
      </c>
      <c r="M226" s="10">
        <f t="shared" si="14"/>
        <v>41906.208333333336</v>
      </c>
      <c r="N226">
        <v>1415426400</v>
      </c>
      <c r="O226" s="10">
        <f t="shared" si="15"/>
        <v>41951.25</v>
      </c>
      <c r="P226" t="b">
        <v>0</v>
      </c>
      <c r="Q226" t="b">
        <v>0</v>
      </c>
      <c r="R226" s="7" t="s">
        <v>2015</v>
      </c>
      <c r="S226" t="s">
        <v>2037</v>
      </c>
    </row>
    <row r="227" spans="1:19" x14ac:dyDescent="0.5">
      <c r="A227">
        <v>225</v>
      </c>
      <c r="B227" t="s">
        <v>480</v>
      </c>
      <c r="C227" s="3" t="s">
        <v>481</v>
      </c>
      <c r="D227">
        <v>67800</v>
      </c>
      <c r="E227">
        <v>176398</v>
      </c>
      <c r="F227" s="5">
        <f t="shared" si="12"/>
        <v>260.1740412979351</v>
      </c>
      <c r="G227" t="s">
        <v>19</v>
      </c>
      <c r="H227">
        <v>5880</v>
      </c>
      <c r="I227">
        <f t="shared" si="13"/>
        <v>29.999659863945578</v>
      </c>
      <c r="J227" t="s">
        <v>20</v>
      </c>
      <c r="K227" t="s">
        <v>21</v>
      </c>
      <c r="L227">
        <v>1399093200</v>
      </c>
      <c r="M227" s="10">
        <f t="shared" si="14"/>
        <v>41762.208333333336</v>
      </c>
      <c r="N227">
        <v>1399093200</v>
      </c>
      <c r="O227" s="10">
        <f t="shared" si="15"/>
        <v>41762.208333333336</v>
      </c>
      <c r="P227" t="b">
        <v>1</v>
      </c>
      <c r="Q227" t="b">
        <v>0</v>
      </c>
      <c r="R227" s="7" t="s">
        <v>2009</v>
      </c>
      <c r="S227" t="s">
        <v>2010</v>
      </c>
    </row>
    <row r="228" spans="1:19" x14ac:dyDescent="0.5">
      <c r="A228">
        <v>226</v>
      </c>
      <c r="B228" t="s">
        <v>234</v>
      </c>
      <c r="C228" s="3" t="s">
        <v>482</v>
      </c>
      <c r="D228">
        <v>3000</v>
      </c>
      <c r="E228">
        <v>10999</v>
      </c>
      <c r="F228" s="5">
        <f t="shared" si="12"/>
        <v>366.63333333333333</v>
      </c>
      <c r="G228" t="s">
        <v>19</v>
      </c>
      <c r="H228">
        <v>112</v>
      </c>
      <c r="I228">
        <f t="shared" si="13"/>
        <v>98.205357142857139</v>
      </c>
      <c r="J228" t="s">
        <v>20</v>
      </c>
      <c r="K228" t="s">
        <v>21</v>
      </c>
      <c r="L228">
        <v>1270702800</v>
      </c>
      <c r="M228" s="10">
        <f t="shared" si="14"/>
        <v>40276.208333333336</v>
      </c>
      <c r="N228">
        <v>1273899600</v>
      </c>
      <c r="O228" s="10">
        <f t="shared" si="15"/>
        <v>40313.208333333336</v>
      </c>
      <c r="P228" t="b">
        <v>0</v>
      </c>
      <c r="Q228" t="b">
        <v>0</v>
      </c>
      <c r="R228" s="7" t="s">
        <v>2028</v>
      </c>
      <c r="S228" t="s">
        <v>2029</v>
      </c>
    </row>
    <row r="229" spans="1:19" x14ac:dyDescent="0.5">
      <c r="A229">
        <v>227</v>
      </c>
      <c r="B229" t="s">
        <v>483</v>
      </c>
      <c r="C229" s="3" t="s">
        <v>484</v>
      </c>
      <c r="D229">
        <v>60900</v>
      </c>
      <c r="E229">
        <v>102751</v>
      </c>
      <c r="F229" s="5">
        <f t="shared" si="12"/>
        <v>168.72085385878489</v>
      </c>
      <c r="G229" t="s">
        <v>19</v>
      </c>
      <c r="H229">
        <v>943</v>
      </c>
      <c r="I229">
        <f t="shared" si="13"/>
        <v>108.96182396606575</v>
      </c>
      <c r="J229" t="s">
        <v>20</v>
      </c>
      <c r="K229" t="s">
        <v>21</v>
      </c>
      <c r="L229">
        <v>1431666000</v>
      </c>
      <c r="M229" s="10">
        <f t="shared" si="14"/>
        <v>42139.208333333328</v>
      </c>
      <c r="N229">
        <v>1432184400</v>
      </c>
      <c r="O229" s="10">
        <f t="shared" si="15"/>
        <v>42145.208333333328</v>
      </c>
      <c r="P229" t="b">
        <v>0</v>
      </c>
      <c r="Q229" t="b">
        <v>0</v>
      </c>
      <c r="R229" s="7" t="s">
        <v>2024</v>
      </c>
      <c r="S229" t="s">
        <v>2035</v>
      </c>
    </row>
    <row r="230" spans="1:19" x14ac:dyDescent="0.5">
      <c r="A230">
        <v>228</v>
      </c>
      <c r="B230" t="s">
        <v>485</v>
      </c>
      <c r="C230" s="3" t="s">
        <v>486</v>
      </c>
      <c r="D230">
        <v>137900</v>
      </c>
      <c r="E230">
        <v>165352</v>
      </c>
      <c r="F230" s="5">
        <f t="shared" si="12"/>
        <v>119.90717911530095</v>
      </c>
      <c r="G230" t="s">
        <v>19</v>
      </c>
      <c r="H230">
        <v>2468</v>
      </c>
      <c r="I230">
        <f t="shared" si="13"/>
        <v>66.998379254457049</v>
      </c>
      <c r="J230" t="s">
        <v>20</v>
      </c>
      <c r="K230" t="s">
        <v>21</v>
      </c>
      <c r="L230">
        <v>1472619600</v>
      </c>
      <c r="M230" s="10">
        <f t="shared" si="14"/>
        <v>42613.208333333328</v>
      </c>
      <c r="N230">
        <v>1474779600</v>
      </c>
      <c r="O230" s="10">
        <f t="shared" si="15"/>
        <v>42638.208333333328</v>
      </c>
      <c r="P230" t="b">
        <v>0</v>
      </c>
      <c r="Q230" t="b">
        <v>0</v>
      </c>
      <c r="R230" s="7" t="s">
        <v>2015</v>
      </c>
      <c r="S230" t="s">
        <v>2023</v>
      </c>
    </row>
    <row r="231" spans="1:19" x14ac:dyDescent="0.5">
      <c r="A231">
        <v>229</v>
      </c>
      <c r="B231" t="s">
        <v>487</v>
      </c>
      <c r="C231" s="3" t="s">
        <v>488</v>
      </c>
      <c r="D231">
        <v>85600</v>
      </c>
      <c r="E231">
        <v>165798</v>
      </c>
      <c r="F231" s="5">
        <f t="shared" si="12"/>
        <v>193.68925233644859</v>
      </c>
      <c r="G231" t="s">
        <v>19</v>
      </c>
      <c r="H231">
        <v>2551</v>
      </c>
      <c r="I231">
        <f t="shared" si="13"/>
        <v>64.99333594668758</v>
      </c>
      <c r="J231" t="s">
        <v>20</v>
      </c>
      <c r="K231" t="s">
        <v>21</v>
      </c>
      <c r="L231">
        <v>1496293200</v>
      </c>
      <c r="M231" s="10">
        <f t="shared" si="14"/>
        <v>42887.208333333328</v>
      </c>
      <c r="N231">
        <v>1500440400</v>
      </c>
      <c r="O231" s="10">
        <f t="shared" si="15"/>
        <v>42935.208333333328</v>
      </c>
      <c r="P231" t="b">
        <v>0</v>
      </c>
      <c r="Q231" t="b">
        <v>1</v>
      </c>
      <c r="R231" s="7" t="s">
        <v>2024</v>
      </c>
      <c r="S231" t="s">
        <v>2035</v>
      </c>
    </row>
    <row r="232" spans="1:19" x14ac:dyDescent="0.5">
      <c r="A232">
        <v>230</v>
      </c>
      <c r="B232" t="s">
        <v>489</v>
      </c>
      <c r="C232" s="3" t="s">
        <v>490</v>
      </c>
      <c r="D232">
        <v>2400</v>
      </c>
      <c r="E232">
        <v>10084</v>
      </c>
      <c r="F232" s="5">
        <f t="shared" si="12"/>
        <v>420.16666666666669</v>
      </c>
      <c r="G232" t="s">
        <v>19</v>
      </c>
      <c r="H232">
        <v>101</v>
      </c>
      <c r="I232">
        <f t="shared" si="13"/>
        <v>99.841584158415841</v>
      </c>
      <c r="J232" t="s">
        <v>20</v>
      </c>
      <c r="K232" t="s">
        <v>21</v>
      </c>
      <c r="L232">
        <v>1575612000</v>
      </c>
      <c r="M232" s="10">
        <f t="shared" si="14"/>
        <v>43805.25</v>
      </c>
      <c r="N232">
        <v>1575612000</v>
      </c>
      <c r="O232" s="10">
        <f t="shared" si="15"/>
        <v>43805.25</v>
      </c>
      <c r="P232" t="b">
        <v>0</v>
      </c>
      <c r="Q232" t="b">
        <v>0</v>
      </c>
      <c r="R232" s="7" t="s">
        <v>2024</v>
      </c>
      <c r="S232" t="s">
        <v>2025</v>
      </c>
    </row>
    <row r="233" spans="1:19" x14ac:dyDescent="0.5">
      <c r="A233">
        <v>231</v>
      </c>
      <c r="B233" t="s">
        <v>491</v>
      </c>
      <c r="C233" s="3" t="s">
        <v>492</v>
      </c>
      <c r="D233">
        <v>7200</v>
      </c>
      <c r="E233">
        <v>5523</v>
      </c>
      <c r="F233" s="5">
        <f t="shared" si="12"/>
        <v>76.708333333333329</v>
      </c>
      <c r="G233" t="s">
        <v>63</v>
      </c>
      <c r="H233">
        <v>67</v>
      </c>
      <c r="I233">
        <f t="shared" si="13"/>
        <v>82.432835820895519</v>
      </c>
      <c r="J233" t="s">
        <v>20</v>
      </c>
      <c r="K233" t="s">
        <v>21</v>
      </c>
      <c r="L233">
        <v>1369112400</v>
      </c>
      <c r="M233" s="10">
        <f t="shared" si="14"/>
        <v>41415.208333333336</v>
      </c>
      <c r="N233">
        <v>1374123600</v>
      </c>
      <c r="O233" s="10">
        <f t="shared" si="15"/>
        <v>41473.208333333336</v>
      </c>
      <c r="P233" t="b">
        <v>0</v>
      </c>
      <c r="Q233" t="b">
        <v>0</v>
      </c>
      <c r="R233" s="7" t="s">
        <v>2013</v>
      </c>
      <c r="S233" t="s">
        <v>2014</v>
      </c>
    </row>
    <row r="234" spans="1:19" x14ac:dyDescent="0.5">
      <c r="A234">
        <v>232</v>
      </c>
      <c r="B234" t="s">
        <v>493</v>
      </c>
      <c r="C234" s="3" t="s">
        <v>494</v>
      </c>
      <c r="D234">
        <v>3400</v>
      </c>
      <c r="E234">
        <v>5823</v>
      </c>
      <c r="F234" s="5">
        <f t="shared" si="12"/>
        <v>171.26470588235293</v>
      </c>
      <c r="G234" t="s">
        <v>19</v>
      </c>
      <c r="H234">
        <v>92</v>
      </c>
      <c r="I234">
        <f t="shared" si="13"/>
        <v>63.293478260869563</v>
      </c>
      <c r="J234" t="s">
        <v>20</v>
      </c>
      <c r="K234" t="s">
        <v>21</v>
      </c>
      <c r="L234">
        <v>1469422800</v>
      </c>
      <c r="M234" s="10">
        <f t="shared" si="14"/>
        <v>42576.208333333328</v>
      </c>
      <c r="N234">
        <v>1469509200</v>
      </c>
      <c r="O234" s="10">
        <f t="shared" si="15"/>
        <v>42577.208333333328</v>
      </c>
      <c r="P234" t="b">
        <v>0</v>
      </c>
      <c r="Q234" t="b">
        <v>0</v>
      </c>
      <c r="R234" s="7" t="s">
        <v>2013</v>
      </c>
      <c r="S234" t="s">
        <v>2014</v>
      </c>
    </row>
    <row r="235" spans="1:19" x14ac:dyDescent="0.5">
      <c r="A235">
        <v>233</v>
      </c>
      <c r="B235" t="s">
        <v>495</v>
      </c>
      <c r="C235" s="3" t="s">
        <v>496</v>
      </c>
      <c r="D235">
        <v>3800</v>
      </c>
      <c r="E235">
        <v>6000</v>
      </c>
      <c r="F235" s="5">
        <f t="shared" si="12"/>
        <v>157.89473684210526</v>
      </c>
      <c r="G235" t="s">
        <v>19</v>
      </c>
      <c r="H235">
        <v>62</v>
      </c>
      <c r="I235">
        <f t="shared" si="13"/>
        <v>96.774193548387103</v>
      </c>
      <c r="J235" t="s">
        <v>20</v>
      </c>
      <c r="K235" t="s">
        <v>21</v>
      </c>
      <c r="L235">
        <v>1307854800</v>
      </c>
      <c r="M235" s="10">
        <f t="shared" si="14"/>
        <v>40706.208333333336</v>
      </c>
      <c r="N235">
        <v>1309237200</v>
      </c>
      <c r="O235" s="10">
        <f t="shared" si="15"/>
        <v>40722.208333333336</v>
      </c>
      <c r="P235" t="b">
        <v>0</v>
      </c>
      <c r="Q235" t="b">
        <v>0</v>
      </c>
      <c r="R235" s="7" t="s">
        <v>2015</v>
      </c>
      <c r="S235" t="s">
        <v>2023</v>
      </c>
    </row>
    <row r="236" spans="1:19" x14ac:dyDescent="0.5">
      <c r="A236">
        <v>234</v>
      </c>
      <c r="B236" t="s">
        <v>497</v>
      </c>
      <c r="C236" s="3" t="s">
        <v>498</v>
      </c>
      <c r="D236">
        <v>7500</v>
      </c>
      <c r="E236">
        <v>8181</v>
      </c>
      <c r="F236" s="5">
        <f t="shared" si="12"/>
        <v>109.08</v>
      </c>
      <c r="G236" t="s">
        <v>19</v>
      </c>
      <c r="H236">
        <v>149</v>
      </c>
      <c r="I236">
        <f t="shared" si="13"/>
        <v>54.906040268456373</v>
      </c>
      <c r="J236" t="s">
        <v>94</v>
      </c>
      <c r="K236" t="s">
        <v>95</v>
      </c>
      <c r="L236">
        <v>1503378000</v>
      </c>
      <c r="M236" s="10">
        <f t="shared" si="14"/>
        <v>42969.208333333328</v>
      </c>
      <c r="N236">
        <v>1503982800</v>
      </c>
      <c r="O236" s="10">
        <f t="shared" si="15"/>
        <v>42976.208333333328</v>
      </c>
      <c r="P236" t="b">
        <v>0</v>
      </c>
      <c r="Q236" t="b">
        <v>1</v>
      </c>
      <c r="R236" s="7" t="s">
        <v>2024</v>
      </c>
      <c r="S236" t="s">
        <v>2025</v>
      </c>
    </row>
    <row r="237" spans="1:19" ht="31.5" x14ac:dyDescent="0.5">
      <c r="A237">
        <v>235</v>
      </c>
      <c r="B237" t="s">
        <v>499</v>
      </c>
      <c r="C237" s="3" t="s">
        <v>500</v>
      </c>
      <c r="D237">
        <v>8600</v>
      </c>
      <c r="E237">
        <v>3589</v>
      </c>
      <c r="F237" s="5">
        <f t="shared" si="12"/>
        <v>41.732558139534881</v>
      </c>
      <c r="G237" t="s">
        <v>14</v>
      </c>
      <c r="H237">
        <v>92</v>
      </c>
      <c r="I237">
        <f t="shared" si="13"/>
        <v>39.010869565217391</v>
      </c>
      <c r="J237" t="s">
        <v>20</v>
      </c>
      <c r="K237" t="s">
        <v>21</v>
      </c>
      <c r="L237">
        <v>1486965600</v>
      </c>
      <c r="M237" s="10">
        <f t="shared" si="14"/>
        <v>42779.25</v>
      </c>
      <c r="N237">
        <v>1487397600</v>
      </c>
      <c r="O237" s="10">
        <f t="shared" si="15"/>
        <v>42784.25</v>
      </c>
      <c r="P237" t="b">
        <v>0</v>
      </c>
      <c r="Q237" t="b">
        <v>0</v>
      </c>
      <c r="R237" s="7" t="s">
        <v>2015</v>
      </c>
      <c r="S237" t="s">
        <v>2023</v>
      </c>
    </row>
    <row r="238" spans="1:19" x14ac:dyDescent="0.5">
      <c r="A238">
        <v>236</v>
      </c>
      <c r="B238" t="s">
        <v>501</v>
      </c>
      <c r="C238" s="3" t="s">
        <v>502</v>
      </c>
      <c r="D238">
        <v>39500</v>
      </c>
      <c r="E238">
        <v>4323</v>
      </c>
      <c r="F238" s="5">
        <f t="shared" si="12"/>
        <v>10.944303797468354</v>
      </c>
      <c r="G238" t="s">
        <v>14</v>
      </c>
      <c r="H238">
        <v>57</v>
      </c>
      <c r="I238">
        <f t="shared" si="13"/>
        <v>75.84210526315789</v>
      </c>
      <c r="J238" t="s">
        <v>24</v>
      </c>
      <c r="K238" t="s">
        <v>25</v>
      </c>
      <c r="L238">
        <v>1561438800</v>
      </c>
      <c r="M238" s="10">
        <f t="shared" si="14"/>
        <v>43641.208333333328</v>
      </c>
      <c r="N238">
        <v>1562043600</v>
      </c>
      <c r="O238" s="10">
        <f t="shared" si="15"/>
        <v>43648.208333333328</v>
      </c>
      <c r="P238" t="b">
        <v>0</v>
      </c>
      <c r="Q238" t="b">
        <v>1</v>
      </c>
      <c r="R238" s="7" t="s">
        <v>2009</v>
      </c>
      <c r="S238" t="s">
        <v>2010</v>
      </c>
    </row>
    <row r="239" spans="1:19" ht="31.5" x14ac:dyDescent="0.5">
      <c r="A239">
        <v>237</v>
      </c>
      <c r="B239" t="s">
        <v>503</v>
      </c>
      <c r="C239" s="3" t="s">
        <v>504</v>
      </c>
      <c r="D239">
        <v>9300</v>
      </c>
      <c r="E239">
        <v>14822</v>
      </c>
      <c r="F239" s="5">
        <f t="shared" si="12"/>
        <v>159.3763440860215</v>
      </c>
      <c r="G239" t="s">
        <v>19</v>
      </c>
      <c r="H239">
        <v>329</v>
      </c>
      <c r="I239">
        <f t="shared" si="13"/>
        <v>45.051671732522799</v>
      </c>
      <c r="J239" t="s">
        <v>20</v>
      </c>
      <c r="K239" t="s">
        <v>21</v>
      </c>
      <c r="L239">
        <v>1398402000</v>
      </c>
      <c r="M239" s="10">
        <f t="shared" si="14"/>
        <v>41754.208333333336</v>
      </c>
      <c r="N239">
        <v>1398574800</v>
      </c>
      <c r="O239" s="10">
        <f t="shared" si="15"/>
        <v>41756.208333333336</v>
      </c>
      <c r="P239" t="b">
        <v>0</v>
      </c>
      <c r="Q239" t="b">
        <v>0</v>
      </c>
      <c r="R239" s="7" t="s">
        <v>2015</v>
      </c>
      <c r="S239" t="s">
        <v>2023</v>
      </c>
    </row>
    <row r="240" spans="1:19" x14ac:dyDescent="0.5">
      <c r="A240">
        <v>238</v>
      </c>
      <c r="B240" t="s">
        <v>505</v>
      </c>
      <c r="C240" s="3" t="s">
        <v>506</v>
      </c>
      <c r="D240">
        <v>2400</v>
      </c>
      <c r="E240">
        <v>10138</v>
      </c>
      <c r="F240" s="5">
        <f t="shared" si="12"/>
        <v>422.41666666666669</v>
      </c>
      <c r="G240" t="s">
        <v>19</v>
      </c>
      <c r="H240">
        <v>97</v>
      </c>
      <c r="I240">
        <f t="shared" si="13"/>
        <v>104.51546391752578</v>
      </c>
      <c r="J240" t="s">
        <v>32</v>
      </c>
      <c r="K240" t="s">
        <v>33</v>
      </c>
      <c r="L240">
        <v>1513231200</v>
      </c>
      <c r="M240" s="10">
        <f t="shared" si="14"/>
        <v>43083.25</v>
      </c>
      <c r="N240">
        <v>1515391200</v>
      </c>
      <c r="O240" s="10">
        <f t="shared" si="15"/>
        <v>43108.25</v>
      </c>
      <c r="P240" t="b">
        <v>0</v>
      </c>
      <c r="Q240" t="b">
        <v>1</v>
      </c>
      <c r="R240" s="7" t="s">
        <v>2013</v>
      </c>
      <c r="S240" t="s">
        <v>2014</v>
      </c>
    </row>
    <row r="241" spans="1:19" ht="31.5" x14ac:dyDescent="0.5">
      <c r="A241">
        <v>239</v>
      </c>
      <c r="B241" t="s">
        <v>507</v>
      </c>
      <c r="C241" s="3" t="s">
        <v>508</v>
      </c>
      <c r="D241">
        <v>3200</v>
      </c>
      <c r="E241">
        <v>3127</v>
      </c>
      <c r="F241" s="5">
        <f t="shared" si="12"/>
        <v>97.71875</v>
      </c>
      <c r="G241" t="s">
        <v>14</v>
      </c>
      <c r="H241">
        <v>41</v>
      </c>
      <c r="I241">
        <f t="shared" si="13"/>
        <v>76.268292682926827</v>
      </c>
      <c r="J241" t="s">
        <v>20</v>
      </c>
      <c r="K241" t="s">
        <v>21</v>
      </c>
      <c r="L241">
        <v>1440824400</v>
      </c>
      <c r="M241" s="10">
        <f t="shared" si="14"/>
        <v>42245.208333333328</v>
      </c>
      <c r="N241">
        <v>1441170000</v>
      </c>
      <c r="O241" s="10">
        <f t="shared" si="15"/>
        <v>42249.208333333328</v>
      </c>
      <c r="P241" t="b">
        <v>0</v>
      </c>
      <c r="Q241" t="b">
        <v>0</v>
      </c>
      <c r="R241" s="7" t="s">
        <v>2011</v>
      </c>
      <c r="S241" t="s">
        <v>2020</v>
      </c>
    </row>
    <row r="242" spans="1:19" x14ac:dyDescent="0.5">
      <c r="A242">
        <v>240</v>
      </c>
      <c r="B242" t="s">
        <v>509</v>
      </c>
      <c r="C242" s="3" t="s">
        <v>510</v>
      </c>
      <c r="D242">
        <v>29400</v>
      </c>
      <c r="E242">
        <v>123124</v>
      </c>
      <c r="F242" s="5">
        <f t="shared" si="12"/>
        <v>418.78911564625849</v>
      </c>
      <c r="G242" t="s">
        <v>19</v>
      </c>
      <c r="H242">
        <v>1784</v>
      </c>
      <c r="I242">
        <f t="shared" si="13"/>
        <v>69.015695067264573</v>
      </c>
      <c r="J242" t="s">
        <v>20</v>
      </c>
      <c r="K242" t="s">
        <v>21</v>
      </c>
      <c r="L242">
        <v>1281070800</v>
      </c>
      <c r="M242" s="10">
        <f t="shared" si="14"/>
        <v>40396.208333333336</v>
      </c>
      <c r="N242">
        <v>1281157200</v>
      </c>
      <c r="O242" s="10">
        <f t="shared" si="15"/>
        <v>40397.208333333336</v>
      </c>
      <c r="P242" t="b">
        <v>0</v>
      </c>
      <c r="Q242" t="b">
        <v>0</v>
      </c>
      <c r="R242" s="7" t="s">
        <v>2013</v>
      </c>
      <c r="S242" t="s">
        <v>2014</v>
      </c>
    </row>
    <row r="243" spans="1:19" x14ac:dyDescent="0.5">
      <c r="A243">
        <v>241</v>
      </c>
      <c r="B243" t="s">
        <v>511</v>
      </c>
      <c r="C243" s="3" t="s">
        <v>512</v>
      </c>
      <c r="D243">
        <v>168500</v>
      </c>
      <c r="E243">
        <v>171729</v>
      </c>
      <c r="F243" s="5">
        <f t="shared" si="12"/>
        <v>101.91632047477745</v>
      </c>
      <c r="G243" t="s">
        <v>19</v>
      </c>
      <c r="H243">
        <v>1684</v>
      </c>
      <c r="I243">
        <f t="shared" si="13"/>
        <v>101.97684085510689</v>
      </c>
      <c r="J243" t="s">
        <v>24</v>
      </c>
      <c r="K243" t="s">
        <v>25</v>
      </c>
      <c r="L243">
        <v>1397365200</v>
      </c>
      <c r="M243" s="10">
        <f t="shared" si="14"/>
        <v>41742.208333333336</v>
      </c>
      <c r="N243">
        <v>1398229200</v>
      </c>
      <c r="O243" s="10">
        <f t="shared" si="15"/>
        <v>41752.208333333336</v>
      </c>
      <c r="P243" t="b">
        <v>0</v>
      </c>
      <c r="Q243" t="b">
        <v>1</v>
      </c>
      <c r="R243" s="7" t="s">
        <v>2021</v>
      </c>
      <c r="S243" t="s">
        <v>2022</v>
      </c>
    </row>
    <row r="244" spans="1:19" x14ac:dyDescent="0.5">
      <c r="A244">
        <v>242</v>
      </c>
      <c r="B244" t="s">
        <v>513</v>
      </c>
      <c r="C244" s="3" t="s">
        <v>514</v>
      </c>
      <c r="D244">
        <v>8400</v>
      </c>
      <c r="E244">
        <v>10729</v>
      </c>
      <c r="F244" s="5">
        <f t="shared" si="12"/>
        <v>127.72619047619048</v>
      </c>
      <c r="G244" t="s">
        <v>19</v>
      </c>
      <c r="H244">
        <v>250</v>
      </c>
      <c r="I244">
        <f t="shared" si="13"/>
        <v>42.915999999999997</v>
      </c>
      <c r="J244" t="s">
        <v>20</v>
      </c>
      <c r="K244" t="s">
        <v>21</v>
      </c>
      <c r="L244">
        <v>1494392400</v>
      </c>
      <c r="M244" s="10">
        <f t="shared" si="14"/>
        <v>42865.208333333328</v>
      </c>
      <c r="N244">
        <v>1495256400</v>
      </c>
      <c r="O244" s="10">
        <f t="shared" si="15"/>
        <v>42875.208333333328</v>
      </c>
      <c r="P244" t="b">
        <v>0</v>
      </c>
      <c r="Q244" t="b">
        <v>1</v>
      </c>
      <c r="R244" s="7" t="s">
        <v>2009</v>
      </c>
      <c r="S244" t="s">
        <v>2010</v>
      </c>
    </row>
    <row r="245" spans="1:19" ht="31.5" x14ac:dyDescent="0.5">
      <c r="A245">
        <v>243</v>
      </c>
      <c r="B245" t="s">
        <v>515</v>
      </c>
      <c r="C245" s="3" t="s">
        <v>516</v>
      </c>
      <c r="D245">
        <v>2300</v>
      </c>
      <c r="E245">
        <v>10240</v>
      </c>
      <c r="F245" s="5">
        <f t="shared" si="12"/>
        <v>445.21739130434781</v>
      </c>
      <c r="G245" t="s">
        <v>19</v>
      </c>
      <c r="H245">
        <v>238</v>
      </c>
      <c r="I245">
        <f t="shared" si="13"/>
        <v>43.025210084033617</v>
      </c>
      <c r="J245" t="s">
        <v>20</v>
      </c>
      <c r="K245" t="s">
        <v>21</v>
      </c>
      <c r="L245">
        <v>1520143200</v>
      </c>
      <c r="M245" s="10">
        <f t="shared" si="14"/>
        <v>43163.25</v>
      </c>
      <c r="N245">
        <v>1520402400</v>
      </c>
      <c r="O245" s="10">
        <f t="shared" si="15"/>
        <v>43166.25</v>
      </c>
      <c r="P245" t="b">
        <v>0</v>
      </c>
      <c r="Q245" t="b">
        <v>0</v>
      </c>
      <c r="R245" s="7" t="s">
        <v>2013</v>
      </c>
      <c r="S245" t="s">
        <v>2014</v>
      </c>
    </row>
    <row r="246" spans="1:19" ht="31.5" x14ac:dyDescent="0.5">
      <c r="A246">
        <v>244</v>
      </c>
      <c r="B246" t="s">
        <v>517</v>
      </c>
      <c r="C246" s="3" t="s">
        <v>518</v>
      </c>
      <c r="D246">
        <v>700</v>
      </c>
      <c r="E246">
        <v>3988</v>
      </c>
      <c r="F246" s="5">
        <f t="shared" si="12"/>
        <v>569.71428571428567</v>
      </c>
      <c r="G246" t="s">
        <v>19</v>
      </c>
      <c r="H246">
        <v>53</v>
      </c>
      <c r="I246">
        <f t="shared" si="13"/>
        <v>75.245283018867923</v>
      </c>
      <c r="J246" t="s">
        <v>20</v>
      </c>
      <c r="K246" t="s">
        <v>21</v>
      </c>
      <c r="L246">
        <v>1405314000</v>
      </c>
      <c r="M246" s="10">
        <f t="shared" si="14"/>
        <v>41834.208333333336</v>
      </c>
      <c r="N246">
        <v>1409806800</v>
      </c>
      <c r="O246" s="10">
        <f t="shared" si="15"/>
        <v>41886.208333333336</v>
      </c>
      <c r="P246" t="b">
        <v>0</v>
      </c>
      <c r="Q246" t="b">
        <v>0</v>
      </c>
      <c r="R246" s="7" t="s">
        <v>2013</v>
      </c>
      <c r="S246" t="s">
        <v>2014</v>
      </c>
    </row>
    <row r="247" spans="1:19" x14ac:dyDescent="0.5">
      <c r="A247">
        <v>245</v>
      </c>
      <c r="B247" t="s">
        <v>519</v>
      </c>
      <c r="C247" s="3" t="s">
        <v>520</v>
      </c>
      <c r="D247">
        <v>2900</v>
      </c>
      <c r="E247">
        <v>14771</v>
      </c>
      <c r="F247" s="5">
        <f t="shared" si="12"/>
        <v>509.34482758620692</v>
      </c>
      <c r="G247" t="s">
        <v>19</v>
      </c>
      <c r="H247">
        <v>214</v>
      </c>
      <c r="I247">
        <f t="shared" si="13"/>
        <v>69.023364485981304</v>
      </c>
      <c r="J247" t="s">
        <v>20</v>
      </c>
      <c r="K247" t="s">
        <v>21</v>
      </c>
      <c r="L247">
        <v>1396846800</v>
      </c>
      <c r="M247" s="10">
        <f t="shared" si="14"/>
        <v>41736.208333333336</v>
      </c>
      <c r="N247">
        <v>1396933200</v>
      </c>
      <c r="O247" s="10">
        <f t="shared" si="15"/>
        <v>41737.208333333336</v>
      </c>
      <c r="P247" t="b">
        <v>0</v>
      </c>
      <c r="Q247" t="b">
        <v>0</v>
      </c>
      <c r="R247" s="7" t="s">
        <v>2013</v>
      </c>
      <c r="S247" t="s">
        <v>2014</v>
      </c>
    </row>
    <row r="248" spans="1:19" x14ac:dyDescent="0.5">
      <c r="A248">
        <v>246</v>
      </c>
      <c r="B248" t="s">
        <v>521</v>
      </c>
      <c r="C248" s="3" t="s">
        <v>522</v>
      </c>
      <c r="D248">
        <v>4500</v>
      </c>
      <c r="E248">
        <v>14649</v>
      </c>
      <c r="F248" s="5">
        <f t="shared" si="12"/>
        <v>325.53333333333336</v>
      </c>
      <c r="G248" t="s">
        <v>19</v>
      </c>
      <c r="H248">
        <v>222</v>
      </c>
      <c r="I248">
        <f t="shared" si="13"/>
        <v>65.986486486486484</v>
      </c>
      <c r="J248" t="s">
        <v>20</v>
      </c>
      <c r="K248" t="s">
        <v>21</v>
      </c>
      <c r="L248">
        <v>1375678800</v>
      </c>
      <c r="M248" s="10">
        <f t="shared" si="14"/>
        <v>41491.208333333336</v>
      </c>
      <c r="N248">
        <v>1376024400</v>
      </c>
      <c r="O248" s="10">
        <f t="shared" si="15"/>
        <v>41495.208333333336</v>
      </c>
      <c r="P248" t="b">
        <v>0</v>
      </c>
      <c r="Q248" t="b">
        <v>0</v>
      </c>
      <c r="R248" s="7" t="s">
        <v>2011</v>
      </c>
      <c r="S248" t="s">
        <v>2012</v>
      </c>
    </row>
    <row r="249" spans="1:19" x14ac:dyDescent="0.5">
      <c r="A249">
        <v>247</v>
      </c>
      <c r="B249" t="s">
        <v>523</v>
      </c>
      <c r="C249" s="3" t="s">
        <v>524</v>
      </c>
      <c r="D249">
        <v>19800</v>
      </c>
      <c r="E249">
        <v>184658</v>
      </c>
      <c r="F249" s="5">
        <f t="shared" si="12"/>
        <v>932.61616161616166</v>
      </c>
      <c r="G249" t="s">
        <v>19</v>
      </c>
      <c r="H249">
        <v>1884</v>
      </c>
      <c r="I249">
        <f t="shared" si="13"/>
        <v>98.013800424628457</v>
      </c>
      <c r="J249" t="s">
        <v>20</v>
      </c>
      <c r="K249" t="s">
        <v>21</v>
      </c>
      <c r="L249">
        <v>1482386400</v>
      </c>
      <c r="M249" s="10">
        <f t="shared" si="14"/>
        <v>42726.25</v>
      </c>
      <c r="N249">
        <v>1483682400</v>
      </c>
      <c r="O249" s="10">
        <f t="shared" si="15"/>
        <v>42741.25</v>
      </c>
      <c r="P249" t="b">
        <v>0</v>
      </c>
      <c r="Q249" t="b">
        <v>1</v>
      </c>
      <c r="R249" s="7" t="s">
        <v>2021</v>
      </c>
      <c r="S249" t="s">
        <v>2027</v>
      </c>
    </row>
    <row r="250" spans="1:19" x14ac:dyDescent="0.5">
      <c r="A250">
        <v>248</v>
      </c>
      <c r="B250" t="s">
        <v>525</v>
      </c>
      <c r="C250" s="3" t="s">
        <v>526</v>
      </c>
      <c r="D250">
        <v>6200</v>
      </c>
      <c r="E250">
        <v>13103</v>
      </c>
      <c r="F250" s="5">
        <f t="shared" si="12"/>
        <v>211.33870967741936</v>
      </c>
      <c r="G250" t="s">
        <v>19</v>
      </c>
      <c r="H250">
        <v>218</v>
      </c>
      <c r="I250">
        <f t="shared" si="13"/>
        <v>60.105504587155963</v>
      </c>
      <c r="J250" t="s">
        <v>24</v>
      </c>
      <c r="K250" t="s">
        <v>25</v>
      </c>
      <c r="L250">
        <v>1420005600</v>
      </c>
      <c r="M250" s="10">
        <f t="shared" si="14"/>
        <v>42004.25</v>
      </c>
      <c r="N250">
        <v>1420437600</v>
      </c>
      <c r="O250" s="10">
        <f t="shared" si="15"/>
        <v>42009.25</v>
      </c>
      <c r="P250" t="b">
        <v>0</v>
      </c>
      <c r="Q250" t="b">
        <v>0</v>
      </c>
      <c r="R250" s="7" t="s">
        <v>2024</v>
      </c>
      <c r="S250" t="s">
        <v>2035</v>
      </c>
    </row>
    <row r="251" spans="1:19" x14ac:dyDescent="0.5">
      <c r="A251">
        <v>249</v>
      </c>
      <c r="B251" t="s">
        <v>527</v>
      </c>
      <c r="C251" s="3" t="s">
        <v>528</v>
      </c>
      <c r="D251">
        <v>61500</v>
      </c>
      <c r="E251">
        <v>168095</v>
      </c>
      <c r="F251" s="5">
        <f t="shared" si="12"/>
        <v>273.32520325203251</v>
      </c>
      <c r="G251" t="s">
        <v>19</v>
      </c>
      <c r="H251">
        <v>6465</v>
      </c>
      <c r="I251">
        <f t="shared" si="13"/>
        <v>26.000773395204948</v>
      </c>
      <c r="J251" t="s">
        <v>20</v>
      </c>
      <c r="K251" t="s">
        <v>21</v>
      </c>
      <c r="L251">
        <v>1420178400</v>
      </c>
      <c r="M251" s="10">
        <f t="shared" si="14"/>
        <v>42006.25</v>
      </c>
      <c r="N251">
        <v>1420783200</v>
      </c>
      <c r="O251" s="10">
        <f t="shared" si="15"/>
        <v>42013.25</v>
      </c>
      <c r="P251" t="b">
        <v>0</v>
      </c>
      <c r="Q251" t="b">
        <v>0</v>
      </c>
      <c r="R251" s="7" t="s">
        <v>2021</v>
      </c>
      <c r="S251" t="s">
        <v>2033</v>
      </c>
    </row>
    <row r="252" spans="1:19" x14ac:dyDescent="0.5">
      <c r="A252">
        <v>250</v>
      </c>
      <c r="B252" t="s">
        <v>529</v>
      </c>
      <c r="C252" s="3" t="s">
        <v>530</v>
      </c>
      <c r="D252">
        <v>100</v>
      </c>
      <c r="E252">
        <v>3</v>
      </c>
      <c r="F252" s="5">
        <f t="shared" si="12"/>
        <v>3</v>
      </c>
      <c r="G252" t="s">
        <v>14</v>
      </c>
      <c r="H252">
        <v>1</v>
      </c>
      <c r="I252">
        <f t="shared" si="13"/>
        <v>3</v>
      </c>
      <c r="J252" t="s">
        <v>20</v>
      </c>
      <c r="K252" t="s">
        <v>21</v>
      </c>
      <c r="L252">
        <v>1264399200</v>
      </c>
      <c r="M252" s="10">
        <f t="shared" si="14"/>
        <v>40203.25</v>
      </c>
      <c r="N252">
        <v>1267423200</v>
      </c>
      <c r="O252" s="10">
        <f t="shared" si="15"/>
        <v>40238.25</v>
      </c>
      <c r="P252" t="b">
        <v>0</v>
      </c>
      <c r="Q252" t="b">
        <v>0</v>
      </c>
      <c r="R252" s="7" t="s">
        <v>2009</v>
      </c>
      <c r="S252" t="s">
        <v>2010</v>
      </c>
    </row>
    <row r="253" spans="1:19" x14ac:dyDescent="0.5">
      <c r="A253">
        <v>251</v>
      </c>
      <c r="B253" t="s">
        <v>531</v>
      </c>
      <c r="C253" s="3" t="s">
        <v>532</v>
      </c>
      <c r="D253">
        <v>7100</v>
      </c>
      <c r="E253">
        <v>3840</v>
      </c>
      <c r="F253" s="5">
        <f t="shared" si="12"/>
        <v>54.08450704225352</v>
      </c>
      <c r="G253" t="s">
        <v>14</v>
      </c>
      <c r="H253">
        <v>101</v>
      </c>
      <c r="I253">
        <f t="shared" si="13"/>
        <v>38.019801980198018</v>
      </c>
      <c r="J253" t="s">
        <v>20</v>
      </c>
      <c r="K253" t="s">
        <v>21</v>
      </c>
      <c r="L253">
        <v>1355032800</v>
      </c>
      <c r="M253" s="10">
        <f t="shared" si="14"/>
        <v>41252.25</v>
      </c>
      <c r="N253">
        <v>1355205600</v>
      </c>
      <c r="O253" s="10">
        <f t="shared" si="15"/>
        <v>41254.25</v>
      </c>
      <c r="P253" t="b">
        <v>0</v>
      </c>
      <c r="Q253" t="b">
        <v>0</v>
      </c>
      <c r="R253" s="7" t="s">
        <v>2013</v>
      </c>
      <c r="S253" t="s">
        <v>2014</v>
      </c>
    </row>
    <row r="254" spans="1:19" ht="31.5" x14ac:dyDescent="0.5">
      <c r="A254">
        <v>252</v>
      </c>
      <c r="B254" t="s">
        <v>533</v>
      </c>
      <c r="C254" s="3" t="s">
        <v>534</v>
      </c>
      <c r="D254">
        <v>1000</v>
      </c>
      <c r="E254">
        <v>6263</v>
      </c>
      <c r="F254" s="5">
        <f t="shared" si="12"/>
        <v>626.29999999999995</v>
      </c>
      <c r="G254" t="s">
        <v>19</v>
      </c>
      <c r="H254">
        <v>59</v>
      </c>
      <c r="I254">
        <f t="shared" si="13"/>
        <v>106.15254237288136</v>
      </c>
      <c r="J254" t="s">
        <v>20</v>
      </c>
      <c r="K254" t="s">
        <v>21</v>
      </c>
      <c r="L254">
        <v>1382677200</v>
      </c>
      <c r="M254" s="10">
        <f t="shared" si="14"/>
        <v>41572.208333333336</v>
      </c>
      <c r="N254">
        <v>1383109200</v>
      </c>
      <c r="O254" s="10">
        <f t="shared" si="15"/>
        <v>41577.208333333336</v>
      </c>
      <c r="P254" t="b">
        <v>0</v>
      </c>
      <c r="Q254" t="b">
        <v>0</v>
      </c>
      <c r="R254" s="7" t="s">
        <v>2013</v>
      </c>
      <c r="S254" t="s">
        <v>2014</v>
      </c>
    </row>
    <row r="255" spans="1:19" x14ac:dyDescent="0.5">
      <c r="A255">
        <v>253</v>
      </c>
      <c r="B255" t="s">
        <v>535</v>
      </c>
      <c r="C255" s="3" t="s">
        <v>536</v>
      </c>
      <c r="D255">
        <v>121500</v>
      </c>
      <c r="E255">
        <v>108161</v>
      </c>
      <c r="F255" s="5">
        <f t="shared" si="12"/>
        <v>89.021399176954731</v>
      </c>
      <c r="G255" t="s">
        <v>14</v>
      </c>
      <c r="H255">
        <v>1335</v>
      </c>
      <c r="I255">
        <f t="shared" si="13"/>
        <v>81.019475655430711</v>
      </c>
      <c r="J255" t="s">
        <v>15</v>
      </c>
      <c r="K255" t="s">
        <v>16</v>
      </c>
      <c r="L255">
        <v>1302238800</v>
      </c>
      <c r="M255" s="10">
        <f t="shared" si="14"/>
        <v>40641.208333333336</v>
      </c>
      <c r="N255">
        <v>1303275600</v>
      </c>
      <c r="O255" s="10">
        <f t="shared" si="15"/>
        <v>40653.208333333336</v>
      </c>
      <c r="P255" t="b">
        <v>0</v>
      </c>
      <c r="Q255" t="b">
        <v>0</v>
      </c>
      <c r="R255" s="7" t="s">
        <v>2015</v>
      </c>
      <c r="S255" t="s">
        <v>2018</v>
      </c>
    </row>
    <row r="256" spans="1:19" ht="31.5" x14ac:dyDescent="0.5">
      <c r="A256">
        <v>254</v>
      </c>
      <c r="B256" t="s">
        <v>537</v>
      </c>
      <c r="C256" s="3" t="s">
        <v>538</v>
      </c>
      <c r="D256">
        <v>4600</v>
      </c>
      <c r="E256">
        <v>8505</v>
      </c>
      <c r="F256" s="5">
        <f t="shared" si="12"/>
        <v>184.89130434782609</v>
      </c>
      <c r="G256" t="s">
        <v>19</v>
      </c>
      <c r="H256">
        <v>88</v>
      </c>
      <c r="I256">
        <f t="shared" si="13"/>
        <v>96.647727272727266</v>
      </c>
      <c r="J256" t="s">
        <v>20</v>
      </c>
      <c r="K256" t="s">
        <v>21</v>
      </c>
      <c r="L256">
        <v>1487656800</v>
      </c>
      <c r="M256" s="10">
        <f t="shared" si="14"/>
        <v>42787.25</v>
      </c>
      <c r="N256">
        <v>1487829600</v>
      </c>
      <c r="O256" s="10">
        <f t="shared" si="15"/>
        <v>42789.25</v>
      </c>
      <c r="P256" t="b">
        <v>0</v>
      </c>
      <c r="Q256" t="b">
        <v>0</v>
      </c>
      <c r="R256" s="7" t="s">
        <v>2021</v>
      </c>
      <c r="S256" t="s">
        <v>2022</v>
      </c>
    </row>
    <row r="257" spans="1:19" ht="31.5" x14ac:dyDescent="0.5">
      <c r="A257">
        <v>255</v>
      </c>
      <c r="B257" t="s">
        <v>539</v>
      </c>
      <c r="C257" s="3" t="s">
        <v>540</v>
      </c>
      <c r="D257">
        <v>80500</v>
      </c>
      <c r="E257">
        <v>96735</v>
      </c>
      <c r="F257" s="5">
        <f t="shared" si="12"/>
        <v>120.16770186335404</v>
      </c>
      <c r="G257" t="s">
        <v>19</v>
      </c>
      <c r="H257">
        <v>1697</v>
      </c>
      <c r="I257">
        <f t="shared" si="13"/>
        <v>57.003535651149086</v>
      </c>
      <c r="J257" t="s">
        <v>20</v>
      </c>
      <c r="K257" t="s">
        <v>21</v>
      </c>
      <c r="L257">
        <v>1297836000</v>
      </c>
      <c r="M257" s="10">
        <f t="shared" si="14"/>
        <v>40590.25</v>
      </c>
      <c r="N257">
        <v>1298268000</v>
      </c>
      <c r="O257" s="10">
        <f t="shared" si="15"/>
        <v>40595.25</v>
      </c>
      <c r="P257" t="b">
        <v>0</v>
      </c>
      <c r="Q257" t="b">
        <v>1</v>
      </c>
      <c r="R257" s="7" t="s">
        <v>2009</v>
      </c>
      <c r="S257" t="s">
        <v>2010</v>
      </c>
    </row>
    <row r="258" spans="1:19" x14ac:dyDescent="0.5">
      <c r="A258">
        <v>256</v>
      </c>
      <c r="B258" t="s">
        <v>541</v>
      </c>
      <c r="C258" s="3" t="s">
        <v>542</v>
      </c>
      <c r="D258">
        <v>4100</v>
      </c>
      <c r="E258">
        <v>959</v>
      </c>
      <c r="F258" s="5">
        <f t="shared" si="12"/>
        <v>23.390243902439025</v>
      </c>
      <c r="G258" t="s">
        <v>14</v>
      </c>
      <c r="H258">
        <v>15</v>
      </c>
      <c r="I258">
        <f t="shared" si="13"/>
        <v>63.93333333333333</v>
      </c>
      <c r="J258" t="s">
        <v>36</v>
      </c>
      <c r="K258" t="s">
        <v>37</v>
      </c>
      <c r="L258">
        <v>1453615200</v>
      </c>
      <c r="M258" s="10">
        <f t="shared" si="14"/>
        <v>42393.25</v>
      </c>
      <c r="N258">
        <v>1456812000</v>
      </c>
      <c r="O258" s="10">
        <f t="shared" si="15"/>
        <v>42430.25</v>
      </c>
      <c r="P258" t="b">
        <v>0</v>
      </c>
      <c r="Q258" t="b">
        <v>0</v>
      </c>
      <c r="R258" s="7" t="s">
        <v>2009</v>
      </c>
      <c r="S258" t="s">
        <v>2010</v>
      </c>
    </row>
    <row r="259" spans="1:19" x14ac:dyDescent="0.5">
      <c r="A259">
        <v>257</v>
      </c>
      <c r="B259" t="s">
        <v>543</v>
      </c>
      <c r="C259" s="3" t="s">
        <v>544</v>
      </c>
      <c r="D259">
        <v>5700</v>
      </c>
      <c r="E259">
        <v>8322</v>
      </c>
      <c r="F259" s="5">
        <f t="shared" ref="F259:F322" si="16">E259*100/D259</f>
        <v>146</v>
      </c>
      <c r="G259" t="s">
        <v>19</v>
      </c>
      <c r="H259">
        <v>92</v>
      </c>
      <c r="I259">
        <f t="shared" ref="I259:I322" si="17">E259/H259</f>
        <v>90.456521739130437</v>
      </c>
      <c r="J259" t="s">
        <v>20</v>
      </c>
      <c r="K259" t="s">
        <v>21</v>
      </c>
      <c r="L259">
        <v>1362463200</v>
      </c>
      <c r="M259" s="10">
        <f t="shared" ref="M259:M322" si="18">(((L259/60)/60)/24)+DATE(1970,1,1)</f>
        <v>41338.25</v>
      </c>
      <c r="N259">
        <v>1363669200</v>
      </c>
      <c r="O259" s="10">
        <f t="shared" ref="O259:O322" si="19">(((N259/60)/60)/24)+DATE(1970,1,1)</f>
        <v>41352.208333333336</v>
      </c>
      <c r="P259" t="b">
        <v>0</v>
      </c>
      <c r="Q259" t="b">
        <v>0</v>
      </c>
      <c r="R259" s="7" t="s">
        <v>2013</v>
      </c>
      <c r="S259" t="s">
        <v>2014</v>
      </c>
    </row>
    <row r="260" spans="1:19" x14ac:dyDescent="0.5">
      <c r="A260">
        <v>258</v>
      </c>
      <c r="B260" t="s">
        <v>545</v>
      </c>
      <c r="C260" s="3" t="s">
        <v>546</v>
      </c>
      <c r="D260">
        <v>5000</v>
      </c>
      <c r="E260">
        <v>13424</v>
      </c>
      <c r="F260" s="5">
        <f t="shared" si="16"/>
        <v>268.48</v>
      </c>
      <c r="G260" t="s">
        <v>19</v>
      </c>
      <c r="H260">
        <v>186</v>
      </c>
      <c r="I260">
        <f t="shared" si="17"/>
        <v>72.172043010752688</v>
      </c>
      <c r="J260" t="s">
        <v>20</v>
      </c>
      <c r="K260" t="s">
        <v>21</v>
      </c>
      <c r="L260">
        <v>1481176800</v>
      </c>
      <c r="M260" s="10">
        <f t="shared" si="18"/>
        <v>42712.25</v>
      </c>
      <c r="N260">
        <v>1482904800</v>
      </c>
      <c r="O260" s="10">
        <f t="shared" si="19"/>
        <v>42732.25</v>
      </c>
      <c r="P260" t="b">
        <v>0</v>
      </c>
      <c r="Q260" t="b">
        <v>1</v>
      </c>
      <c r="R260" s="7" t="s">
        <v>2013</v>
      </c>
      <c r="S260" t="s">
        <v>2014</v>
      </c>
    </row>
    <row r="261" spans="1:19" ht="31.5" x14ac:dyDescent="0.5">
      <c r="A261">
        <v>259</v>
      </c>
      <c r="B261" t="s">
        <v>547</v>
      </c>
      <c r="C261" s="3" t="s">
        <v>548</v>
      </c>
      <c r="D261">
        <v>1800</v>
      </c>
      <c r="E261">
        <v>10755</v>
      </c>
      <c r="F261" s="5">
        <f t="shared" si="16"/>
        <v>597.5</v>
      </c>
      <c r="G261" t="s">
        <v>19</v>
      </c>
      <c r="H261">
        <v>138</v>
      </c>
      <c r="I261">
        <f t="shared" si="17"/>
        <v>77.934782608695656</v>
      </c>
      <c r="J261" t="s">
        <v>20</v>
      </c>
      <c r="K261" t="s">
        <v>21</v>
      </c>
      <c r="L261">
        <v>1354946400</v>
      </c>
      <c r="M261" s="10">
        <f t="shared" si="18"/>
        <v>41251.25</v>
      </c>
      <c r="N261">
        <v>1356588000</v>
      </c>
      <c r="O261" s="10">
        <f t="shared" si="19"/>
        <v>41270.25</v>
      </c>
      <c r="P261" t="b">
        <v>1</v>
      </c>
      <c r="Q261" t="b">
        <v>0</v>
      </c>
      <c r="R261" s="7" t="s">
        <v>2028</v>
      </c>
      <c r="S261" t="s">
        <v>2029</v>
      </c>
    </row>
    <row r="262" spans="1:19" x14ac:dyDescent="0.5">
      <c r="A262">
        <v>260</v>
      </c>
      <c r="B262" t="s">
        <v>549</v>
      </c>
      <c r="C262" s="3" t="s">
        <v>550</v>
      </c>
      <c r="D262">
        <v>6300</v>
      </c>
      <c r="E262">
        <v>9935</v>
      </c>
      <c r="F262" s="5">
        <f t="shared" si="16"/>
        <v>157.69841269841271</v>
      </c>
      <c r="G262" t="s">
        <v>19</v>
      </c>
      <c r="H262">
        <v>261</v>
      </c>
      <c r="I262">
        <f t="shared" si="17"/>
        <v>38.065134099616856</v>
      </c>
      <c r="J262" t="s">
        <v>20</v>
      </c>
      <c r="K262" t="s">
        <v>21</v>
      </c>
      <c r="L262">
        <v>1348808400</v>
      </c>
      <c r="M262" s="10">
        <f t="shared" si="18"/>
        <v>41180.208333333336</v>
      </c>
      <c r="N262">
        <v>1349845200</v>
      </c>
      <c r="O262" s="10">
        <f t="shared" si="19"/>
        <v>41192.208333333336</v>
      </c>
      <c r="P262" t="b">
        <v>0</v>
      </c>
      <c r="Q262" t="b">
        <v>0</v>
      </c>
      <c r="R262" s="7" t="s">
        <v>2009</v>
      </c>
      <c r="S262" t="s">
        <v>2010</v>
      </c>
    </row>
    <row r="263" spans="1:19" x14ac:dyDescent="0.5">
      <c r="A263">
        <v>261</v>
      </c>
      <c r="B263" t="s">
        <v>551</v>
      </c>
      <c r="C263" s="3" t="s">
        <v>552</v>
      </c>
      <c r="D263">
        <v>84300</v>
      </c>
      <c r="E263">
        <v>26303</v>
      </c>
      <c r="F263" s="5">
        <f t="shared" si="16"/>
        <v>31.201660735468565</v>
      </c>
      <c r="G263" t="s">
        <v>14</v>
      </c>
      <c r="H263">
        <v>454</v>
      </c>
      <c r="I263">
        <f t="shared" si="17"/>
        <v>57.936123348017624</v>
      </c>
      <c r="J263" t="s">
        <v>20</v>
      </c>
      <c r="K263" t="s">
        <v>21</v>
      </c>
      <c r="L263">
        <v>1282712400</v>
      </c>
      <c r="M263" s="10">
        <f t="shared" si="18"/>
        <v>40415.208333333336</v>
      </c>
      <c r="N263">
        <v>1283058000</v>
      </c>
      <c r="O263" s="10">
        <f t="shared" si="19"/>
        <v>40419.208333333336</v>
      </c>
      <c r="P263" t="b">
        <v>0</v>
      </c>
      <c r="Q263" t="b">
        <v>1</v>
      </c>
      <c r="R263" s="7" t="s">
        <v>2009</v>
      </c>
      <c r="S263" t="s">
        <v>2010</v>
      </c>
    </row>
    <row r="264" spans="1:19" x14ac:dyDescent="0.5">
      <c r="A264">
        <v>262</v>
      </c>
      <c r="B264" t="s">
        <v>553</v>
      </c>
      <c r="C264" s="3" t="s">
        <v>554</v>
      </c>
      <c r="D264">
        <v>1700</v>
      </c>
      <c r="E264">
        <v>5328</v>
      </c>
      <c r="F264" s="5">
        <f t="shared" si="16"/>
        <v>313.41176470588238</v>
      </c>
      <c r="G264" t="s">
        <v>19</v>
      </c>
      <c r="H264">
        <v>107</v>
      </c>
      <c r="I264">
        <f t="shared" si="17"/>
        <v>49.794392523364486</v>
      </c>
      <c r="J264" t="s">
        <v>20</v>
      </c>
      <c r="K264" t="s">
        <v>21</v>
      </c>
      <c r="L264">
        <v>1301979600</v>
      </c>
      <c r="M264" s="10">
        <f t="shared" si="18"/>
        <v>40638.208333333336</v>
      </c>
      <c r="N264">
        <v>1304226000</v>
      </c>
      <c r="O264" s="10">
        <f t="shared" si="19"/>
        <v>40664.208333333336</v>
      </c>
      <c r="P264" t="b">
        <v>0</v>
      </c>
      <c r="Q264" t="b">
        <v>1</v>
      </c>
      <c r="R264" s="7" t="s">
        <v>2009</v>
      </c>
      <c r="S264" t="s">
        <v>2019</v>
      </c>
    </row>
    <row r="265" spans="1:19" x14ac:dyDescent="0.5">
      <c r="A265">
        <v>263</v>
      </c>
      <c r="B265" t="s">
        <v>555</v>
      </c>
      <c r="C265" s="3" t="s">
        <v>556</v>
      </c>
      <c r="D265">
        <v>2900</v>
      </c>
      <c r="E265">
        <v>10756</v>
      </c>
      <c r="F265" s="5">
        <f t="shared" si="16"/>
        <v>370.89655172413791</v>
      </c>
      <c r="G265" t="s">
        <v>19</v>
      </c>
      <c r="H265">
        <v>199</v>
      </c>
      <c r="I265">
        <f t="shared" si="17"/>
        <v>54.050251256281406</v>
      </c>
      <c r="J265" t="s">
        <v>20</v>
      </c>
      <c r="K265" t="s">
        <v>21</v>
      </c>
      <c r="L265">
        <v>1263016800</v>
      </c>
      <c r="M265" s="10">
        <f t="shared" si="18"/>
        <v>40187.25</v>
      </c>
      <c r="N265">
        <v>1263016800</v>
      </c>
      <c r="O265" s="10">
        <f t="shared" si="19"/>
        <v>40187.25</v>
      </c>
      <c r="P265" t="b">
        <v>0</v>
      </c>
      <c r="Q265" t="b">
        <v>0</v>
      </c>
      <c r="R265" s="7" t="s">
        <v>2028</v>
      </c>
      <c r="S265" t="s">
        <v>2029</v>
      </c>
    </row>
    <row r="266" spans="1:19" x14ac:dyDescent="0.5">
      <c r="A266">
        <v>264</v>
      </c>
      <c r="B266" t="s">
        <v>557</v>
      </c>
      <c r="C266" s="3" t="s">
        <v>558</v>
      </c>
      <c r="D266">
        <v>45600</v>
      </c>
      <c r="E266">
        <v>165375</v>
      </c>
      <c r="F266" s="5">
        <f t="shared" si="16"/>
        <v>362.66447368421052</v>
      </c>
      <c r="G266" t="s">
        <v>19</v>
      </c>
      <c r="H266">
        <v>5512</v>
      </c>
      <c r="I266">
        <f t="shared" si="17"/>
        <v>30.002721335268504</v>
      </c>
      <c r="J266" t="s">
        <v>20</v>
      </c>
      <c r="K266" t="s">
        <v>21</v>
      </c>
      <c r="L266">
        <v>1360648800</v>
      </c>
      <c r="M266" s="10">
        <f t="shared" si="18"/>
        <v>41317.25</v>
      </c>
      <c r="N266">
        <v>1362031200</v>
      </c>
      <c r="O266" s="10">
        <f t="shared" si="19"/>
        <v>41333.25</v>
      </c>
      <c r="P266" t="b">
        <v>0</v>
      </c>
      <c r="Q266" t="b">
        <v>0</v>
      </c>
      <c r="R266" s="7" t="s">
        <v>2013</v>
      </c>
      <c r="S266" t="s">
        <v>2014</v>
      </c>
    </row>
    <row r="267" spans="1:19" x14ac:dyDescent="0.5">
      <c r="A267">
        <v>265</v>
      </c>
      <c r="B267" t="s">
        <v>559</v>
      </c>
      <c r="C267" s="3" t="s">
        <v>560</v>
      </c>
      <c r="D267">
        <v>4900</v>
      </c>
      <c r="E267">
        <v>6031</v>
      </c>
      <c r="F267" s="5">
        <f t="shared" si="16"/>
        <v>123.08163265306122</v>
      </c>
      <c r="G267" t="s">
        <v>19</v>
      </c>
      <c r="H267">
        <v>86</v>
      </c>
      <c r="I267">
        <f t="shared" si="17"/>
        <v>70.127906976744185</v>
      </c>
      <c r="J267" t="s">
        <v>20</v>
      </c>
      <c r="K267" t="s">
        <v>21</v>
      </c>
      <c r="L267">
        <v>1451800800</v>
      </c>
      <c r="M267" s="10">
        <f t="shared" si="18"/>
        <v>42372.25</v>
      </c>
      <c r="N267">
        <v>1455602400</v>
      </c>
      <c r="O267" s="10">
        <f t="shared" si="19"/>
        <v>42416.25</v>
      </c>
      <c r="P267" t="b">
        <v>0</v>
      </c>
      <c r="Q267" t="b">
        <v>0</v>
      </c>
      <c r="R267" s="7" t="s">
        <v>2013</v>
      </c>
      <c r="S267" t="s">
        <v>2014</v>
      </c>
    </row>
    <row r="268" spans="1:19" x14ac:dyDescent="0.5">
      <c r="A268">
        <v>266</v>
      </c>
      <c r="B268" t="s">
        <v>561</v>
      </c>
      <c r="C268" s="3" t="s">
        <v>562</v>
      </c>
      <c r="D268">
        <v>111900</v>
      </c>
      <c r="E268">
        <v>85902</v>
      </c>
      <c r="F268" s="5">
        <f t="shared" si="16"/>
        <v>76.766756032171585</v>
      </c>
      <c r="G268" t="s">
        <v>14</v>
      </c>
      <c r="H268">
        <v>3182</v>
      </c>
      <c r="I268">
        <f t="shared" si="17"/>
        <v>26.996228786926462</v>
      </c>
      <c r="J268" t="s">
        <v>94</v>
      </c>
      <c r="K268" t="s">
        <v>95</v>
      </c>
      <c r="L268">
        <v>1415340000</v>
      </c>
      <c r="M268" s="10">
        <f t="shared" si="18"/>
        <v>41950.25</v>
      </c>
      <c r="N268">
        <v>1418191200</v>
      </c>
      <c r="O268" s="10">
        <f t="shared" si="19"/>
        <v>41983.25</v>
      </c>
      <c r="P268" t="b">
        <v>0</v>
      </c>
      <c r="Q268" t="b">
        <v>1</v>
      </c>
      <c r="R268" s="7" t="s">
        <v>2009</v>
      </c>
      <c r="S268" t="s">
        <v>2032</v>
      </c>
    </row>
    <row r="269" spans="1:19" x14ac:dyDescent="0.5">
      <c r="A269">
        <v>267</v>
      </c>
      <c r="B269" t="s">
        <v>563</v>
      </c>
      <c r="C269" s="3" t="s">
        <v>564</v>
      </c>
      <c r="D269">
        <v>61600</v>
      </c>
      <c r="E269">
        <v>143910</v>
      </c>
      <c r="F269" s="5">
        <f t="shared" si="16"/>
        <v>233.62012987012986</v>
      </c>
      <c r="G269" t="s">
        <v>19</v>
      </c>
      <c r="H269">
        <v>2768</v>
      </c>
      <c r="I269">
        <f t="shared" si="17"/>
        <v>51.990606936416185</v>
      </c>
      <c r="J269" t="s">
        <v>24</v>
      </c>
      <c r="K269" t="s">
        <v>25</v>
      </c>
      <c r="L269">
        <v>1351054800</v>
      </c>
      <c r="M269" s="10">
        <f t="shared" si="18"/>
        <v>41206.208333333336</v>
      </c>
      <c r="N269">
        <v>1352440800</v>
      </c>
      <c r="O269" s="10">
        <f t="shared" si="19"/>
        <v>41222.25</v>
      </c>
      <c r="P269" t="b">
        <v>0</v>
      </c>
      <c r="Q269" t="b">
        <v>0</v>
      </c>
      <c r="R269" s="7" t="s">
        <v>2013</v>
      </c>
      <c r="S269" t="s">
        <v>2014</v>
      </c>
    </row>
    <row r="270" spans="1:19" x14ac:dyDescent="0.5">
      <c r="A270">
        <v>268</v>
      </c>
      <c r="B270" t="s">
        <v>565</v>
      </c>
      <c r="C270" s="3" t="s">
        <v>566</v>
      </c>
      <c r="D270">
        <v>1500</v>
      </c>
      <c r="E270">
        <v>2708</v>
      </c>
      <c r="F270" s="5">
        <f t="shared" si="16"/>
        <v>180.53333333333333</v>
      </c>
      <c r="G270" t="s">
        <v>19</v>
      </c>
      <c r="H270">
        <v>48</v>
      </c>
      <c r="I270">
        <f t="shared" si="17"/>
        <v>56.416666666666664</v>
      </c>
      <c r="J270" t="s">
        <v>20</v>
      </c>
      <c r="K270" t="s">
        <v>21</v>
      </c>
      <c r="L270">
        <v>1349326800</v>
      </c>
      <c r="M270" s="10">
        <f t="shared" si="18"/>
        <v>41186.208333333336</v>
      </c>
      <c r="N270">
        <v>1353304800</v>
      </c>
      <c r="O270" s="10">
        <f t="shared" si="19"/>
        <v>41232.25</v>
      </c>
      <c r="P270" t="b">
        <v>0</v>
      </c>
      <c r="Q270" t="b">
        <v>0</v>
      </c>
      <c r="R270" s="7" t="s">
        <v>2015</v>
      </c>
      <c r="S270" t="s">
        <v>2016</v>
      </c>
    </row>
    <row r="271" spans="1:19" x14ac:dyDescent="0.5">
      <c r="A271">
        <v>269</v>
      </c>
      <c r="B271" t="s">
        <v>567</v>
      </c>
      <c r="C271" s="3" t="s">
        <v>568</v>
      </c>
      <c r="D271">
        <v>3500</v>
      </c>
      <c r="E271">
        <v>8842</v>
      </c>
      <c r="F271" s="5">
        <f t="shared" si="16"/>
        <v>252.62857142857143</v>
      </c>
      <c r="G271" t="s">
        <v>19</v>
      </c>
      <c r="H271">
        <v>87</v>
      </c>
      <c r="I271">
        <f t="shared" si="17"/>
        <v>101.63218390804597</v>
      </c>
      <c r="J271" t="s">
        <v>20</v>
      </c>
      <c r="K271" t="s">
        <v>21</v>
      </c>
      <c r="L271">
        <v>1548914400</v>
      </c>
      <c r="M271" s="10">
        <f t="shared" si="18"/>
        <v>43496.25</v>
      </c>
      <c r="N271">
        <v>1550728800</v>
      </c>
      <c r="O271" s="10">
        <f t="shared" si="19"/>
        <v>43517.25</v>
      </c>
      <c r="P271" t="b">
        <v>0</v>
      </c>
      <c r="Q271" t="b">
        <v>0</v>
      </c>
      <c r="R271" s="7" t="s">
        <v>2015</v>
      </c>
      <c r="S271" t="s">
        <v>2034</v>
      </c>
    </row>
    <row r="272" spans="1:19" x14ac:dyDescent="0.5">
      <c r="A272">
        <v>270</v>
      </c>
      <c r="B272" t="s">
        <v>569</v>
      </c>
      <c r="C272" s="3" t="s">
        <v>570</v>
      </c>
      <c r="D272">
        <v>173900</v>
      </c>
      <c r="E272">
        <v>47260</v>
      </c>
      <c r="F272" s="5">
        <f t="shared" si="16"/>
        <v>27.176538240368028</v>
      </c>
      <c r="G272" t="s">
        <v>63</v>
      </c>
      <c r="H272">
        <v>1890</v>
      </c>
      <c r="I272">
        <f t="shared" si="17"/>
        <v>25.005291005291006</v>
      </c>
      <c r="J272" t="s">
        <v>20</v>
      </c>
      <c r="K272" t="s">
        <v>21</v>
      </c>
      <c r="L272">
        <v>1291269600</v>
      </c>
      <c r="M272" s="10">
        <f t="shared" si="18"/>
        <v>40514.25</v>
      </c>
      <c r="N272">
        <v>1291442400</v>
      </c>
      <c r="O272" s="10">
        <f t="shared" si="19"/>
        <v>40516.25</v>
      </c>
      <c r="P272" t="b">
        <v>0</v>
      </c>
      <c r="Q272" t="b">
        <v>0</v>
      </c>
      <c r="R272" s="7" t="s">
        <v>2024</v>
      </c>
      <c r="S272" t="s">
        <v>2025</v>
      </c>
    </row>
    <row r="273" spans="1:19" ht="31.5" x14ac:dyDescent="0.5">
      <c r="A273">
        <v>271</v>
      </c>
      <c r="B273" t="s">
        <v>571</v>
      </c>
      <c r="C273" s="3" t="s">
        <v>572</v>
      </c>
      <c r="D273">
        <v>153700</v>
      </c>
      <c r="E273">
        <v>1953</v>
      </c>
      <c r="F273" s="5">
        <f t="shared" si="16"/>
        <v>1.2706571242680547</v>
      </c>
      <c r="G273" t="s">
        <v>42</v>
      </c>
      <c r="H273">
        <v>61</v>
      </c>
      <c r="I273">
        <f t="shared" si="17"/>
        <v>32.016393442622949</v>
      </c>
      <c r="J273" t="s">
        <v>20</v>
      </c>
      <c r="K273" t="s">
        <v>21</v>
      </c>
      <c r="L273">
        <v>1449468000</v>
      </c>
      <c r="M273" s="10">
        <f t="shared" si="18"/>
        <v>42345.25</v>
      </c>
      <c r="N273">
        <v>1452146400</v>
      </c>
      <c r="O273" s="10">
        <f t="shared" si="19"/>
        <v>42376.25</v>
      </c>
      <c r="P273" t="b">
        <v>0</v>
      </c>
      <c r="Q273" t="b">
        <v>0</v>
      </c>
      <c r="R273" s="7" t="s">
        <v>2028</v>
      </c>
      <c r="S273" t="s">
        <v>2029</v>
      </c>
    </row>
    <row r="274" spans="1:19" x14ac:dyDescent="0.5">
      <c r="A274">
        <v>272</v>
      </c>
      <c r="B274" t="s">
        <v>573</v>
      </c>
      <c r="C274" s="3" t="s">
        <v>574</v>
      </c>
      <c r="D274">
        <v>51100</v>
      </c>
      <c r="E274">
        <v>155349</v>
      </c>
      <c r="F274" s="5">
        <f t="shared" si="16"/>
        <v>304.00978473581216</v>
      </c>
      <c r="G274" t="s">
        <v>19</v>
      </c>
      <c r="H274">
        <v>1894</v>
      </c>
      <c r="I274">
        <f t="shared" si="17"/>
        <v>82.021647307286173</v>
      </c>
      <c r="J274" t="s">
        <v>20</v>
      </c>
      <c r="K274" t="s">
        <v>21</v>
      </c>
      <c r="L274">
        <v>1562734800</v>
      </c>
      <c r="M274" s="10">
        <f t="shared" si="18"/>
        <v>43656.208333333328</v>
      </c>
      <c r="N274">
        <v>1564894800</v>
      </c>
      <c r="O274" s="10">
        <f t="shared" si="19"/>
        <v>43681.208333333328</v>
      </c>
      <c r="P274" t="b">
        <v>0</v>
      </c>
      <c r="Q274" t="b">
        <v>1</v>
      </c>
      <c r="R274" s="7" t="s">
        <v>2013</v>
      </c>
      <c r="S274" t="s">
        <v>2014</v>
      </c>
    </row>
    <row r="275" spans="1:19" x14ac:dyDescent="0.5">
      <c r="A275">
        <v>273</v>
      </c>
      <c r="B275" t="s">
        <v>575</v>
      </c>
      <c r="C275" s="3" t="s">
        <v>576</v>
      </c>
      <c r="D275">
        <v>7800</v>
      </c>
      <c r="E275">
        <v>10704</v>
      </c>
      <c r="F275" s="5">
        <f t="shared" si="16"/>
        <v>137.23076923076923</v>
      </c>
      <c r="G275" t="s">
        <v>19</v>
      </c>
      <c r="H275">
        <v>282</v>
      </c>
      <c r="I275">
        <f t="shared" si="17"/>
        <v>37.957446808510639</v>
      </c>
      <c r="J275" t="s">
        <v>15</v>
      </c>
      <c r="K275" t="s">
        <v>16</v>
      </c>
      <c r="L275">
        <v>1505624400</v>
      </c>
      <c r="M275" s="10">
        <f t="shared" si="18"/>
        <v>42995.208333333328</v>
      </c>
      <c r="N275">
        <v>1505883600</v>
      </c>
      <c r="O275" s="10">
        <f t="shared" si="19"/>
        <v>42998.208333333328</v>
      </c>
      <c r="P275" t="b">
        <v>0</v>
      </c>
      <c r="Q275" t="b">
        <v>0</v>
      </c>
      <c r="R275" s="7" t="s">
        <v>2013</v>
      </c>
      <c r="S275" t="s">
        <v>2014</v>
      </c>
    </row>
    <row r="276" spans="1:19" ht="31.5" x14ac:dyDescent="0.5">
      <c r="A276">
        <v>274</v>
      </c>
      <c r="B276" t="s">
        <v>577</v>
      </c>
      <c r="C276" s="3" t="s">
        <v>578</v>
      </c>
      <c r="D276">
        <v>2400</v>
      </c>
      <c r="E276">
        <v>773</v>
      </c>
      <c r="F276" s="5">
        <f t="shared" si="16"/>
        <v>32.208333333333336</v>
      </c>
      <c r="G276" t="s">
        <v>14</v>
      </c>
      <c r="H276">
        <v>15</v>
      </c>
      <c r="I276">
        <f t="shared" si="17"/>
        <v>51.533333333333331</v>
      </c>
      <c r="J276" t="s">
        <v>20</v>
      </c>
      <c r="K276" t="s">
        <v>21</v>
      </c>
      <c r="L276">
        <v>1509948000</v>
      </c>
      <c r="M276" s="10">
        <f t="shared" si="18"/>
        <v>43045.25</v>
      </c>
      <c r="N276">
        <v>1510380000</v>
      </c>
      <c r="O276" s="10">
        <f t="shared" si="19"/>
        <v>43050.25</v>
      </c>
      <c r="P276" t="b">
        <v>0</v>
      </c>
      <c r="Q276" t="b">
        <v>0</v>
      </c>
      <c r="R276" s="7" t="s">
        <v>2013</v>
      </c>
      <c r="S276" t="s">
        <v>2014</v>
      </c>
    </row>
    <row r="277" spans="1:19" ht="31.5" x14ac:dyDescent="0.5">
      <c r="A277">
        <v>275</v>
      </c>
      <c r="B277" t="s">
        <v>579</v>
      </c>
      <c r="C277" s="3" t="s">
        <v>580</v>
      </c>
      <c r="D277">
        <v>3900</v>
      </c>
      <c r="E277">
        <v>9419</v>
      </c>
      <c r="F277" s="5">
        <f t="shared" si="16"/>
        <v>241.51282051282053</v>
      </c>
      <c r="G277" t="s">
        <v>19</v>
      </c>
      <c r="H277">
        <v>116</v>
      </c>
      <c r="I277">
        <f t="shared" si="17"/>
        <v>81.198275862068968</v>
      </c>
      <c r="J277" t="s">
        <v>20</v>
      </c>
      <c r="K277" t="s">
        <v>21</v>
      </c>
      <c r="L277">
        <v>1554526800</v>
      </c>
      <c r="M277" s="10">
        <f t="shared" si="18"/>
        <v>43561.208333333328</v>
      </c>
      <c r="N277">
        <v>1555218000</v>
      </c>
      <c r="O277" s="10">
        <f t="shared" si="19"/>
        <v>43569.208333333328</v>
      </c>
      <c r="P277" t="b">
        <v>0</v>
      </c>
      <c r="Q277" t="b">
        <v>0</v>
      </c>
      <c r="R277" s="7" t="s">
        <v>2021</v>
      </c>
      <c r="S277" t="s">
        <v>2033</v>
      </c>
    </row>
    <row r="278" spans="1:19" x14ac:dyDescent="0.5">
      <c r="A278">
        <v>276</v>
      </c>
      <c r="B278" t="s">
        <v>581</v>
      </c>
      <c r="C278" s="3" t="s">
        <v>582</v>
      </c>
      <c r="D278">
        <v>5500</v>
      </c>
      <c r="E278">
        <v>5324</v>
      </c>
      <c r="F278" s="5">
        <f t="shared" si="16"/>
        <v>96.8</v>
      </c>
      <c r="G278" t="s">
        <v>14</v>
      </c>
      <c r="H278">
        <v>133</v>
      </c>
      <c r="I278">
        <f t="shared" si="17"/>
        <v>40.030075187969928</v>
      </c>
      <c r="J278" t="s">
        <v>20</v>
      </c>
      <c r="K278" t="s">
        <v>21</v>
      </c>
      <c r="L278">
        <v>1334811600</v>
      </c>
      <c r="M278" s="10">
        <f t="shared" si="18"/>
        <v>41018.208333333336</v>
      </c>
      <c r="N278">
        <v>1335243600</v>
      </c>
      <c r="O278" s="10">
        <f t="shared" si="19"/>
        <v>41023.208333333336</v>
      </c>
      <c r="P278" t="b">
        <v>0</v>
      </c>
      <c r="Q278" t="b">
        <v>1</v>
      </c>
      <c r="R278" s="7" t="s">
        <v>2024</v>
      </c>
      <c r="S278" t="s">
        <v>2025</v>
      </c>
    </row>
    <row r="279" spans="1:19" ht="31.5" x14ac:dyDescent="0.5">
      <c r="A279">
        <v>277</v>
      </c>
      <c r="B279" t="s">
        <v>583</v>
      </c>
      <c r="C279" s="3" t="s">
        <v>584</v>
      </c>
      <c r="D279">
        <v>700</v>
      </c>
      <c r="E279">
        <v>7465</v>
      </c>
      <c r="F279" s="5">
        <f t="shared" si="16"/>
        <v>1066.4285714285713</v>
      </c>
      <c r="G279" t="s">
        <v>19</v>
      </c>
      <c r="H279">
        <v>83</v>
      </c>
      <c r="I279">
        <f t="shared" si="17"/>
        <v>89.939759036144579</v>
      </c>
      <c r="J279" t="s">
        <v>20</v>
      </c>
      <c r="K279" t="s">
        <v>21</v>
      </c>
      <c r="L279">
        <v>1279515600</v>
      </c>
      <c r="M279" s="10">
        <f t="shared" si="18"/>
        <v>40378.208333333336</v>
      </c>
      <c r="N279">
        <v>1279688400</v>
      </c>
      <c r="O279" s="10">
        <f t="shared" si="19"/>
        <v>40380.208333333336</v>
      </c>
      <c r="P279" t="b">
        <v>0</v>
      </c>
      <c r="Q279" t="b">
        <v>0</v>
      </c>
      <c r="R279" s="7" t="s">
        <v>2013</v>
      </c>
      <c r="S279" t="s">
        <v>2014</v>
      </c>
    </row>
    <row r="280" spans="1:19" x14ac:dyDescent="0.5">
      <c r="A280">
        <v>278</v>
      </c>
      <c r="B280" t="s">
        <v>585</v>
      </c>
      <c r="C280" s="3" t="s">
        <v>586</v>
      </c>
      <c r="D280">
        <v>2700</v>
      </c>
      <c r="E280">
        <v>8799</v>
      </c>
      <c r="F280" s="5">
        <f t="shared" si="16"/>
        <v>325.88888888888891</v>
      </c>
      <c r="G280" t="s">
        <v>19</v>
      </c>
      <c r="H280">
        <v>91</v>
      </c>
      <c r="I280">
        <f t="shared" si="17"/>
        <v>96.692307692307693</v>
      </c>
      <c r="J280" t="s">
        <v>20</v>
      </c>
      <c r="K280" t="s">
        <v>21</v>
      </c>
      <c r="L280">
        <v>1353909600</v>
      </c>
      <c r="M280" s="10">
        <f t="shared" si="18"/>
        <v>41239.25</v>
      </c>
      <c r="N280">
        <v>1356069600</v>
      </c>
      <c r="O280" s="10">
        <f t="shared" si="19"/>
        <v>41264.25</v>
      </c>
      <c r="P280" t="b">
        <v>0</v>
      </c>
      <c r="Q280" t="b">
        <v>0</v>
      </c>
      <c r="R280" s="7" t="s">
        <v>2011</v>
      </c>
      <c r="S280" t="s">
        <v>2012</v>
      </c>
    </row>
    <row r="281" spans="1:19" x14ac:dyDescent="0.5">
      <c r="A281">
        <v>279</v>
      </c>
      <c r="B281" t="s">
        <v>587</v>
      </c>
      <c r="C281" s="3" t="s">
        <v>588</v>
      </c>
      <c r="D281">
        <v>8000</v>
      </c>
      <c r="E281">
        <v>13656</v>
      </c>
      <c r="F281" s="5">
        <f t="shared" si="16"/>
        <v>170.7</v>
      </c>
      <c r="G281" t="s">
        <v>19</v>
      </c>
      <c r="H281">
        <v>546</v>
      </c>
      <c r="I281">
        <f t="shared" si="17"/>
        <v>25.010989010989011</v>
      </c>
      <c r="J281" t="s">
        <v>20</v>
      </c>
      <c r="K281" t="s">
        <v>21</v>
      </c>
      <c r="L281">
        <v>1535950800</v>
      </c>
      <c r="M281" s="10">
        <f t="shared" si="18"/>
        <v>43346.208333333328</v>
      </c>
      <c r="N281">
        <v>1536210000</v>
      </c>
      <c r="O281" s="10">
        <f t="shared" si="19"/>
        <v>43349.208333333328</v>
      </c>
      <c r="P281" t="b">
        <v>0</v>
      </c>
      <c r="Q281" t="b">
        <v>0</v>
      </c>
      <c r="R281" s="7" t="s">
        <v>2013</v>
      </c>
      <c r="S281" t="s">
        <v>2014</v>
      </c>
    </row>
    <row r="282" spans="1:19" ht="31.5" x14ac:dyDescent="0.5">
      <c r="A282">
        <v>280</v>
      </c>
      <c r="B282" t="s">
        <v>589</v>
      </c>
      <c r="C282" s="3" t="s">
        <v>590</v>
      </c>
      <c r="D282">
        <v>2500</v>
      </c>
      <c r="E282">
        <v>14536</v>
      </c>
      <c r="F282" s="5">
        <f t="shared" si="16"/>
        <v>581.44000000000005</v>
      </c>
      <c r="G282" t="s">
        <v>19</v>
      </c>
      <c r="H282">
        <v>393</v>
      </c>
      <c r="I282">
        <f t="shared" si="17"/>
        <v>36.987277353689571</v>
      </c>
      <c r="J282" t="s">
        <v>20</v>
      </c>
      <c r="K282" t="s">
        <v>21</v>
      </c>
      <c r="L282">
        <v>1511244000</v>
      </c>
      <c r="M282" s="10">
        <f t="shared" si="18"/>
        <v>43060.25</v>
      </c>
      <c r="N282">
        <v>1511762400</v>
      </c>
      <c r="O282" s="10">
        <f t="shared" si="19"/>
        <v>43066.25</v>
      </c>
      <c r="P282" t="b">
        <v>0</v>
      </c>
      <c r="Q282" t="b">
        <v>0</v>
      </c>
      <c r="R282" s="7" t="s">
        <v>2015</v>
      </c>
      <c r="S282" t="s">
        <v>2023</v>
      </c>
    </row>
    <row r="283" spans="1:19" x14ac:dyDescent="0.5">
      <c r="A283">
        <v>281</v>
      </c>
      <c r="B283" t="s">
        <v>591</v>
      </c>
      <c r="C283" s="3" t="s">
        <v>592</v>
      </c>
      <c r="D283">
        <v>164500</v>
      </c>
      <c r="E283">
        <v>150552</v>
      </c>
      <c r="F283" s="5">
        <f t="shared" si="16"/>
        <v>91.520972644376897</v>
      </c>
      <c r="G283" t="s">
        <v>14</v>
      </c>
      <c r="H283">
        <v>2062</v>
      </c>
      <c r="I283">
        <f t="shared" si="17"/>
        <v>73.012609117361791</v>
      </c>
      <c r="J283" t="s">
        <v>20</v>
      </c>
      <c r="K283" t="s">
        <v>21</v>
      </c>
      <c r="L283">
        <v>1331445600</v>
      </c>
      <c r="M283" s="10">
        <f t="shared" si="18"/>
        <v>40979.25</v>
      </c>
      <c r="N283">
        <v>1333256400</v>
      </c>
      <c r="O283" s="10">
        <f t="shared" si="19"/>
        <v>41000.208333333336</v>
      </c>
      <c r="P283" t="b">
        <v>0</v>
      </c>
      <c r="Q283" t="b">
        <v>1</v>
      </c>
      <c r="R283" s="7" t="s">
        <v>2013</v>
      </c>
      <c r="S283" t="s">
        <v>2014</v>
      </c>
    </row>
    <row r="284" spans="1:19" x14ac:dyDescent="0.5">
      <c r="A284">
        <v>282</v>
      </c>
      <c r="B284" t="s">
        <v>593</v>
      </c>
      <c r="C284" s="3" t="s">
        <v>594</v>
      </c>
      <c r="D284">
        <v>8400</v>
      </c>
      <c r="E284">
        <v>9076</v>
      </c>
      <c r="F284" s="5">
        <f t="shared" si="16"/>
        <v>108.04761904761905</v>
      </c>
      <c r="G284" t="s">
        <v>19</v>
      </c>
      <c r="H284">
        <v>133</v>
      </c>
      <c r="I284">
        <f t="shared" si="17"/>
        <v>68.240601503759393</v>
      </c>
      <c r="J284" t="s">
        <v>20</v>
      </c>
      <c r="K284" t="s">
        <v>21</v>
      </c>
      <c r="L284">
        <v>1480226400</v>
      </c>
      <c r="M284" s="10">
        <f t="shared" si="18"/>
        <v>42701.25</v>
      </c>
      <c r="N284">
        <v>1480744800</v>
      </c>
      <c r="O284" s="10">
        <f t="shared" si="19"/>
        <v>42707.25</v>
      </c>
      <c r="P284" t="b">
        <v>0</v>
      </c>
      <c r="Q284" t="b">
        <v>1</v>
      </c>
      <c r="R284" s="7" t="s">
        <v>2015</v>
      </c>
      <c r="S284" t="s">
        <v>2034</v>
      </c>
    </row>
    <row r="285" spans="1:19" ht="31.5" x14ac:dyDescent="0.5">
      <c r="A285">
        <v>283</v>
      </c>
      <c r="B285" t="s">
        <v>595</v>
      </c>
      <c r="C285" s="3" t="s">
        <v>596</v>
      </c>
      <c r="D285">
        <v>8100</v>
      </c>
      <c r="E285">
        <v>1517</v>
      </c>
      <c r="F285" s="5">
        <f t="shared" si="16"/>
        <v>18.728395061728396</v>
      </c>
      <c r="G285" t="s">
        <v>14</v>
      </c>
      <c r="H285">
        <v>29</v>
      </c>
      <c r="I285">
        <f t="shared" si="17"/>
        <v>52.310344827586206</v>
      </c>
      <c r="J285" t="s">
        <v>32</v>
      </c>
      <c r="K285" t="s">
        <v>33</v>
      </c>
      <c r="L285">
        <v>1464584400</v>
      </c>
      <c r="M285" s="10">
        <f t="shared" si="18"/>
        <v>42520.208333333328</v>
      </c>
      <c r="N285">
        <v>1465016400</v>
      </c>
      <c r="O285" s="10">
        <f t="shared" si="19"/>
        <v>42525.208333333328</v>
      </c>
      <c r="P285" t="b">
        <v>0</v>
      </c>
      <c r="Q285" t="b">
        <v>0</v>
      </c>
      <c r="R285" s="7" t="s">
        <v>2009</v>
      </c>
      <c r="S285" t="s">
        <v>2010</v>
      </c>
    </row>
    <row r="286" spans="1:19" x14ac:dyDescent="0.5">
      <c r="A286">
        <v>284</v>
      </c>
      <c r="B286" t="s">
        <v>597</v>
      </c>
      <c r="C286" s="3" t="s">
        <v>598</v>
      </c>
      <c r="D286">
        <v>9800</v>
      </c>
      <c r="E286">
        <v>8153</v>
      </c>
      <c r="F286" s="5">
        <f t="shared" si="16"/>
        <v>83.193877551020407</v>
      </c>
      <c r="G286" t="s">
        <v>14</v>
      </c>
      <c r="H286">
        <v>132</v>
      </c>
      <c r="I286">
        <f t="shared" si="17"/>
        <v>61.765151515151516</v>
      </c>
      <c r="J286" t="s">
        <v>20</v>
      </c>
      <c r="K286" t="s">
        <v>21</v>
      </c>
      <c r="L286">
        <v>1335848400</v>
      </c>
      <c r="M286" s="10">
        <f t="shared" si="18"/>
        <v>41030.208333333336</v>
      </c>
      <c r="N286">
        <v>1336280400</v>
      </c>
      <c r="O286" s="10">
        <f t="shared" si="19"/>
        <v>41035.208333333336</v>
      </c>
      <c r="P286" t="b">
        <v>0</v>
      </c>
      <c r="Q286" t="b">
        <v>0</v>
      </c>
      <c r="R286" s="7" t="s">
        <v>2011</v>
      </c>
      <c r="S286" t="s">
        <v>2012</v>
      </c>
    </row>
    <row r="287" spans="1:19" x14ac:dyDescent="0.5">
      <c r="A287">
        <v>285</v>
      </c>
      <c r="B287" t="s">
        <v>599</v>
      </c>
      <c r="C287" s="3" t="s">
        <v>600</v>
      </c>
      <c r="D287">
        <v>900</v>
      </c>
      <c r="E287">
        <v>6357</v>
      </c>
      <c r="F287" s="5">
        <f t="shared" si="16"/>
        <v>706.33333333333337</v>
      </c>
      <c r="G287" t="s">
        <v>19</v>
      </c>
      <c r="H287">
        <v>254</v>
      </c>
      <c r="I287">
        <f t="shared" si="17"/>
        <v>25.027559055118111</v>
      </c>
      <c r="J287" t="s">
        <v>20</v>
      </c>
      <c r="K287" t="s">
        <v>21</v>
      </c>
      <c r="L287">
        <v>1473483600</v>
      </c>
      <c r="M287" s="10">
        <f t="shared" si="18"/>
        <v>42623.208333333328</v>
      </c>
      <c r="N287">
        <v>1476766800</v>
      </c>
      <c r="O287" s="10">
        <f t="shared" si="19"/>
        <v>42661.208333333328</v>
      </c>
      <c r="P287" t="b">
        <v>0</v>
      </c>
      <c r="Q287" t="b">
        <v>0</v>
      </c>
      <c r="R287" s="7" t="s">
        <v>2013</v>
      </c>
      <c r="S287" t="s">
        <v>2014</v>
      </c>
    </row>
    <row r="288" spans="1:19" x14ac:dyDescent="0.5">
      <c r="A288">
        <v>286</v>
      </c>
      <c r="B288" t="s">
        <v>601</v>
      </c>
      <c r="C288" s="3" t="s">
        <v>602</v>
      </c>
      <c r="D288">
        <v>112100</v>
      </c>
      <c r="E288">
        <v>19557</v>
      </c>
      <c r="F288" s="5">
        <f t="shared" si="16"/>
        <v>17.446030330062445</v>
      </c>
      <c r="G288" t="s">
        <v>63</v>
      </c>
      <c r="H288">
        <v>184</v>
      </c>
      <c r="I288">
        <f t="shared" si="17"/>
        <v>106.28804347826087</v>
      </c>
      <c r="J288" t="s">
        <v>20</v>
      </c>
      <c r="K288" t="s">
        <v>21</v>
      </c>
      <c r="L288">
        <v>1479880800</v>
      </c>
      <c r="M288" s="10">
        <f t="shared" si="18"/>
        <v>42697.25</v>
      </c>
      <c r="N288">
        <v>1480485600</v>
      </c>
      <c r="O288" s="10">
        <f t="shared" si="19"/>
        <v>42704.25</v>
      </c>
      <c r="P288" t="b">
        <v>0</v>
      </c>
      <c r="Q288" t="b">
        <v>0</v>
      </c>
      <c r="R288" s="7" t="s">
        <v>2013</v>
      </c>
      <c r="S288" t="s">
        <v>2014</v>
      </c>
    </row>
    <row r="289" spans="1:19" x14ac:dyDescent="0.5">
      <c r="A289">
        <v>287</v>
      </c>
      <c r="B289" t="s">
        <v>603</v>
      </c>
      <c r="C289" s="3" t="s">
        <v>604</v>
      </c>
      <c r="D289">
        <v>6300</v>
      </c>
      <c r="E289">
        <v>13213</v>
      </c>
      <c r="F289" s="5">
        <f t="shared" si="16"/>
        <v>209.73015873015873</v>
      </c>
      <c r="G289" t="s">
        <v>19</v>
      </c>
      <c r="H289">
        <v>176</v>
      </c>
      <c r="I289">
        <f t="shared" si="17"/>
        <v>75.07386363636364</v>
      </c>
      <c r="J289" t="s">
        <v>20</v>
      </c>
      <c r="K289" t="s">
        <v>21</v>
      </c>
      <c r="L289">
        <v>1430197200</v>
      </c>
      <c r="M289" s="10">
        <f t="shared" si="18"/>
        <v>42122.208333333328</v>
      </c>
      <c r="N289">
        <v>1430197200</v>
      </c>
      <c r="O289" s="10">
        <f t="shared" si="19"/>
        <v>42122.208333333328</v>
      </c>
      <c r="P289" t="b">
        <v>0</v>
      </c>
      <c r="Q289" t="b">
        <v>0</v>
      </c>
      <c r="R289" s="7" t="s">
        <v>2009</v>
      </c>
      <c r="S289" t="s">
        <v>2017</v>
      </c>
    </row>
    <row r="290" spans="1:19" x14ac:dyDescent="0.5">
      <c r="A290">
        <v>288</v>
      </c>
      <c r="B290" t="s">
        <v>605</v>
      </c>
      <c r="C290" s="3" t="s">
        <v>606</v>
      </c>
      <c r="D290">
        <v>5600</v>
      </c>
      <c r="E290">
        <v>5476</v>
      </c>
      <c r="F290" s="5">
        <f t="shared" si="16"/>
        <v>97.785714285714292</v>
      </c>
      <c r="G290" t="s">
        <v>14</v>
      </c>
      <c r="H290">
        <v>137</v>
      </c>
      <c r="I290">
        <f t="shared" si="17"/>
        <v>39.970802919708028</v>
      </c>
      <c r="J290" t="s">
        <v>32</v>
      </c>
      <c r="K290" t="s">
        <v>33</v>
      </c>
      <c r="L290">
        <v>1331701200</v>
      </c>
      <c r="M290" s="10">
        <f t="shared" si="18"/>
        <v>40982.208333333336</v>
      </c>
      <c r="N290">
        <v>1331787600</v>
      </c>
      <c r="O290" s="10">
        <f t="shared" si="19"/>
        <v>40983.208333333336</v>
      </c>
      <c r="P290" t="b">
        <v>0</v>
      </c>
      <c r="Q290" t="b">
        <v>1</v>
      </c>
      <c r="R290" s="7" t="s">
        <v>2009</v>
      </c>
      <c r="S290" t="s">
        <v>2031</v>
      </c>
    </row>
    <row r="291" spans="1:19" x14ac:dyDescent="0.5">
      <c r="A291">
        <v>289</v>
      </c>
      <c r="B291" t="s">
        <v>607</v>
      </c>
      <c r="C291" s="3" t="s">
        <v>608</v>
      </c>
      <c r="D291">
        <v>800</v>
      </c>
      <c r="E291">
        <v>13474</v>
      </c>
      <c r="F291" s="5">
        <f t="shared" si="16"/>
        <v>1684.25</v>
      </c>
      <c r="G291" t="s">
        <v>19</v>
      </c>
      <c r="H291">
        <v>337</v>
      </c>
      <c r="I291">
        <f t="shared" si="17"/>
        <v>39.982195845697326</v>
      </c>
      <c r="J291" t="s">
        <v>15</v>
      </c>
      <c r="K291" t="s">
        <v>16</v>
      </c>
      <c r="L291">
        <v>1438578000</v>
      </c>
      <c r="M291" s="10">
        <f t="shared" si="18"/>
        <v>42219.208333333328</v>
      </c>
      <c r="N291">
        <v>1438837200</v>
      </c>
      <c r="O291" s="10">
        <f t="shared" si="19"/>
        <v>42222.208333333328</v>
      </c>
      <c r="P291" t="b">
        <v>0</v>
      </c>
      <c r="Q291" t="b">
        <v>0</v>
      </c>
      <c r="R291" s="7" t="s">
        <v>2013</v>
      </c>
      <c r="S291" t="s">
        <v>2014</v>
      </c>
    </row>
    <row r="292" spans="1:19" x14ac:dyDescent="0.5">
      <c r="A292">
        <v>290</v>
      </c>
      <c r="B292" t="s">
        <v>609</v>
      </c>
      <c r="C292" s="3" t="s">
        <v>610</v>
      </c>
      <c r="D292">
        <v>168600</v>
      </c>
      <c r="E292">
        <v>91722</v>
      </c>
      <c r="F292" s="5">
        <f t="shared" si="16"/>
        <v>54.402135231316727</v>
      </c>
      <c r="G292" t="s">
        <v>14</v>
      </c>
      <c r="H292">
        <v>908</v>
      </c>
      <c r="I292">
        <f t="shared" si="17"/>
        <v>101.01541850220265</v>
      </c>
      <c r="J292" t="s">
        <v>20</v>
      </c>
      <c r="K292" t="s">
        <v>21</v>
      </c>
      <c r="L292">
        <v>1368162000</v>
      </c>
      <c r="M292" s="10">
        <f t="shared" si="18"/>
        <v>41404.208333333336</v>
      </c>
      <c r="N292">
        <v>1370926800</v>
      </c>
      <c r="O292" s="10">
        <f t="shared" si="19"/>
        <v>41436.208333333336</v>
      </c>
      <c r="P292" t="b">
        <v>0</v>
      </c>
      <c r="Q292" t="b">
        <v>1</v>
      </c>
      <c r="R292" s="7" t="s">
        <v>2015</v>
      </c>
      <c r="S292" t="s">
        <v>2016</v>
      </c>
    </row>
    <row r="293" spans="1:19" x14ac:dyDescent="0.5">
      <c r="A293">
        <v>291</v>
      </c>
      <c r="B293" t="s">
        <v>611</v>
      </c>
      <c r="C293" s="3" t="s">
        <v>612</v>
      </c>
      <c r="D293">
        <v>1800</v>
      </c>
      <c r="E293">
        <v>8219</v>
      </c>
      <c r="F293" s="5">
        <f t="shared" si="16"/>
        <v>456.61111111111109</v>
      </c>
      <c r="G293" t="s">
        <v>19</v>
      </c>
      <c r="H293">
        <v>107</v>
      </c>
      <c r="I293">
        <f t="shared" si="17"/>
        <v>76.813084112149539</v>
      </c>
      <c r="J293" t="s">
        <v>20</v>
      </c>
      <c r="K293" t="s">
        <v>21</v>
      </c>
      <c r="L293">
        <v>1318654800</v>
      </c>
      <c r="M293" s="10">
        <f t="shared" si="18"/>
        <v>40831.208333333336</v>
      </c>
      <c r="N293">
        <v>1319000400</v>
      </c>
      <c r="O293" s="10">
        <f t="shared" si="19"/>
        <v>40835.208333333336</v>
      </c>
      <c r="P293" t="b">
        <v>1</v>
      </c>
      <c r="Q293" t="b">
        <v>0</v>
      </c>
      <c r="R293" s="7" t="s">
        <v>2011</v>
      </c>
      <c r="S293" t="s">
        <v>2012</v>
      </c>
    </row>
    <row r="294" spans="1:19" x14ac:dyDescent="0.5">
      <c r="A294">
        <v>292</v>
      </c>
      <c r="B294" t="s">
        <v>613</v>
      </c>
      <c r="C294" s="3" t="s">
        <v>614</v>
      </c>
      <c r="D294">
        <v>7300</v>
      </c>
      <c r="E294">
        <v>717</v>
      </c>
      <c r="F294" s="5">
        <f t="shared" si="16"/>
        <v>9.8219178082191778</v>
      </c>
      <c r="G294" t="s">
        <v>14</v>
      </c>
      <c r="H294">
        <v>10</v>
      </c>
      <c r="I294">
        <f t="shared" si="17"/>
        <v>71.7</v>
      </c>
      <c r="J294" t="s">
        <v>20</v>
      </c>
      <c r="K294" t="s">
        <v>21</v>
      </c>
      <c r="L294">
        <v>1331874000</v>
      </c>
      <c r="M294" s="10">
        <f t="shared" si="18"/>
        <v>40984.208333333336</v>
      </c>
      <c r="N294">
        <v>1333429200</v>
      </c>
      <c r="O294" s="10">
        <f t="shared" si="19"/>
        <v>41002.208333333336</v>
      </c>
      <c r="P294" t="b">
        <v>0</v>
      </c>
      <c r="Q294" t="b">
        <v>0</v>
      </c>
      <c r="R294" s="7" t="s">
        <v>2007</v>
      </c>
      <c r="S294" t="s">
        <v>2008</v>
      </c>
    </row>
    <row r="295" spans="1:19" x14ac:dyDescent="0.5">
      <c r="A295">
        <v>293</v>
      </c>
      <c r="B295" t="s">
        <v>615</v>
      </c>
      <c r="C295" s="3" t="s">
        <v>616</v>
      </c>
      <c r="D295">
        <v>6500</v>
      </c>
      <c r="E295">
        <v>1065</v>
      </c>
      <c r="F295" s="5">
        <f t="shared" si="16"/>
        <v>16.384615384615383</v>
      </c>
      <c r="G295" t="s">
        <v>63</v>
      </c>
      <c r="H295">
        <v>32</v>
      </c>
      <c r="I295">
        <f t="shared" si="17"/>
        <v>33.28125</v>
      </c>
      <c r="J295" t="s">
        <v>94</v>
      </c>
      <c r="K295" t="s">
        <v>95</v>
      </c>
      <c r="L295">
        <v>1286254800</v>
      </c>
      <c r="M295" s="10">
        <f t="shared" si="18"/>
        <v>40456.208333333336</v>
      </c>
      <c r="N295">
        <v>1287032400</v>
      </c>
      <c r="O295" s="10">
        <f t="shared" si="19"/>
        <v>40465.208333333336</v>
      </c>
      <c r="P295" t="b">
        <v>0</v>
      </c>
      <c r="Q295" t="b">
        <v>0</v>
      </c>
      <c r="R295" s="7" t="s">
        <v>2013</v>
      </c>
      <c r="S295" t="s">
        <v>2014</v>
      </c>
    </row>
    <row r="296" spans="1:19" x14ac:dyDescent="0.5">
      <c r="A296">
        <v>294</v>
      </c>
      <c r="B296" t="s">
        <v>617</v>
      </c>
      <c r="C296" s="3" t="s">
        <v>618</v>
      </c>
      <c r="D296">
        <v>600</v>
      </c>
      <c r="E296">
        <v>8038</v>
      </c>
      <c r="F296" s="5">
        <f t="shared" si="16"/>
        <v>1339.6666666666667</v>
      </c>
      <c r="G296" t="s">
        <v>19</v>
      </c>
      <c r="H296">
        <v>183</v>
      </c>
      <c r="I296">
        <f t="shared" si="17"/>
        <v>43.923497267759565</v>
      </c>
      <c r="J296" t="s">
        <v>20</v>
      </c>
      <c r="K296" t="s">
        <v>21</v>
      </c>
      <c r="L296">
        <v>1540530000</v>
      </c>
      <c r="M296" s="10">
        <f t="shared" si="18"/>
        <v>43399.208333333328</v>
      </c>
      <c r="N296">
        <v>1541570400</v>
      </c>
      <c r="O296" s="10">
        <f t="shared" si="19"/>
        <v>43411.25</v>
      </c>
      <c r="P296" t="b">
        <v>0</v>
      </c>
      <c r="Q296" t="b">
        <v>0</v>
      </c>
      <c r="R296" s="7" t="s">
        <v>2013</v>
      </c>
      <c r="S296" t="s">
        <v>2014</v>
      </c>
    </row>
    <row r="297" spans="1:19" ht="31.5" x14ac:dyDescent="0.5">
      <c r="A297">
        <v>295</v>
      </c>
      <c r="B297" t="s">
        <v>619</v>
      </c>
      <c r="C297" s="3" t="s">
        <v>620</v>
      </c>
      <c r="D297">
        <v>192900</v>
      </c>
      <c r="E297">
        <v>68769</v>
      </c>
      <c r="F297" s="5">
        <f t="shared" si="16"/>
        <v>35.650077760497666</v>
      </c>
      <c r="G297" t="s">
        <v>14</v>
      </c>
      <c r="H297">
        <v>1910</v>
      </c>
      <c r="I297">
        <f t="shared" si="17"/>
        <v>36.004712041884815</v>
      </c>
      <c r="J297" t="s">
        <v>86</v>
      </c>
      <c r="K297" t="s">
        <v>87</v>
      </c>
      <c r="L297">
        <v>1381813200</v>
      </c>
      <c r="M297" s="10">
        <f t="shared" si="18"/>
        <v>41562.208333333336</v>
      </c>
      <c r="N297">
        <v>1383976800</v>
      </c>
      <c r="O297" s="10">
        <f t="shared" si="19"/>
        <v>41587.25</v>
      </c>
      <c r="P297" t="b">
        <v>0</v>
      </c>
      <c r="Q297" t="b">
        <v>0</v>
      </c>
      <c r="R297" s="7" t="s">
        <v>2013</v>
      </c>
      <c r="S297" t="s">
        <v>2014</v>
      </c>
    </row>
    <row r="298" spans="1:19" ht="31.5" x14ac:dyDescent="0.5">
      <c r="A298">
        <v>296</v>
      </c>
      <c r="B298" t="s">
        <v>621</v>
      </c>
      <c r="C298" s="3" t="s">
        <v>622</v>
      </c>
      <c r="D298">
        <v>6100</v>
      </c>
      <c r="E298">
        <v>3352</v>
      </c>
      <c r="F298" s="5">
        <f t="shared" si="16"/>
        <v>54.950819672131146</v>
      </c>
      <c r="G298" t="s">
        <v>14</v>
      </c>
      <c r="H298">
        <v>38</v>
      </c>
      <c r="I298">
        <f t="shared" si="17"/>
        <v>88.21052631578948</v>
      </c>
      <c r="J298" t="s">
        <v>24</v>
      </c>
      <c r="K298" t="s">
        <v>25</v>
      </c>
      <c r="L298">
        <v>1548655200</v>
      </c>
      <c r="M298" s="10">
        <f t="shared" si="18"/>
        <v>43493.25</v>
      </c>
      <c r="N298">
        <v>1550556000</v>
      </c>
      <c r="O298" s="10">
        <f t="shared" si="19"/>
        <v>43515.25</v>
      </c>
      <c r="P298" t="b">
        <v>0</v>
      </c>
      <c r="Q298" t="b">
        <v>0</v>
      </c>
      <c r="R298" s="7" t="s">
        <v>2013</v>
      </c>
      <c r="S298" t="s">
        <v>2014</v>
      </c>
    </row>
    <row r="299" spans="1:19" x14ac:dyDescent="0.5">
      <c r="A299">
        <v>297</v>
      </c>
      <c r="B299" t="s">
        <v>623</v>
      </c>
      <c r="C299" s="3" t="s">
        <v>624</v>
      </c>
      <c r="D299">
        <v>7200</v>
      </c>
      <c r="E299">
        <v>6785</v>
      </c>
      <c r="F299" s="5">
        <f t="shared" si="16"/>
        <v>94.236111111111114</v>
      </c>
      <c r="G299" t="s">
        <v>14</v>
      </c>
      <c r="H299">
        <v>104</v>
      </c>
      <c r="I299">
        <f t="shared" si="17"/>
        <v>65.240384615384613</v>
      </c>
      <c r="J299" t="s">
        <v>24</v>
      </c>
      <c r="K299" t="s">
        <v>25</v>
      </c>
      <c r="L299">
        <v>1389679200</v>
      </c>
      <c r="M299" s="10">
        <f t="shared" si="18"/>
        <v>41653.25</v>
      </c>
      <c r="N299">
        <v>1390456800</v>
      </c>
      <c r="O299" s="10">
        <f t="shared" si="19"/>
        <v>41662.25</v>
      </c>
      <c r="P299" t="b">
        <v>0</v>
      </c>
      <c r="Q299" t="b">
        <v>1</v>
      </c>
      <c r="R299" s="7" t="s">
        <v>2013</v>
      </c>
      <c r="S299" t="s">
        <v>2014</v>
      </c>
    </row>
    <row r="300" spans="1:19" x14ac:dyDescent="0.5">
      <c r="A300">
        <v>298</v>
      </c>
      <c r="B300" t="s">
        <v>625</v>
      </c>
      <c r="C300" s="3" t="s">
        <v>626</v>
      </c>
      <c r="D300">
        <v>3500</v>
      </c>
      <c r="E300">
        <v>5037</v>
      </c>
      <c r="F300" s="5">
        <f t="shared" si="16"/>
        <v>143.91428571428571</v>
      </c>
      <c r="G300" t="s">
        <v>19</v>
      </c>
      <c r="H300">
        <v>72</v>
      </c>
      <c r="I300">
        <f t="shared" si="17"/>
        <v>69.958333333333329</v>
      </c>
      <c r="J300" t="s">
        <v>20</v>
      </c>
      <c r="K300" t="s">
        <v>21</v>
      </c>
      <c r="L300">
        <v>1456466400</v>
      </c>
      <c r="M300" s="10">
        <f t="shared" si="18"/>
        <v>42426.25</v>
      </c>
      <c r="N300">
        <v>1458018000</v>
      </c>
      <c r="O300" s="10">
        <f t="shared" si="19"/>
        <v>42444.208333333328</v>
      </c>
      <c r="P300" t="b">
        <v>0</v>
      </c>
      <c r="Q300" t="b">
        <v>1</v>
      </c>
      <c r="R300" s="7" t="s">
        <v>2009</v>
      </c>
      <c r="S300" t="s">
        <v>2010</v>
      </c>
    </row>
    <row r="301" spans="1:19" ht="31.5" x14ac:dyDescent="0.5">
      <c r="A301">
        <v>299</v>
      </c>
      <c r="B301" t="s">
        <v>627</v>
      </c>
      <c r="C301" s="3" t="s">
        <v>628</v>
      </c>
      <c r="D301">
        <v>3800</v>
      </c>
      <c r="E301">
        <v>1954</v>
      </c>
      <c r="F301" s="5">
        <f t="shared" si="16"/>
        <v>51.421052631578945</v>
      </c>
      <c r="G301" t="s">
        <v>14</v>
      </c>
      <c r="H301">
        <v>49</v>
      </c>
      <c r="I301">
        <f t="shared" si="17"/>
        <v>39.877551020408163</v>
      </c>
      <c r="J301" t="s">
        <v>20</v>
      </c>
      <c r="K301" t="s">
        <v>21</v>
      </c>
      <c r="L301">
        <v>1456984800</v>
      </c>
      <c r="M301" s="10">
        <f t="shared" si="18"/>
        <v>42432.25</v>
      </c>
      <c r="N301">
        <v>1461819600</v>
      </c>
      <c r="O301" s="10">
        <f t="shared" si="19"/>
        <v>42488.208333333328</v>
      </c>
      <c r="P301" t="b">
        <v>0</v>
      </c>
      <c r="Q301" t="b">
        <v>0</v>
      </c>
      <c r="R301" s="7" t="s">
        <v>2007</v>
      </c>
      <c r="S301" t="s">
        <v>2008</v>
      </c>
    </row>
    <row r="302" spans="1:19" x14ac:dyDescent="0.5">
      <c r="A302">
        <v>300</v>
      </c>
      <c r="B302" t="s">
        <v>629</v>
      </c>
      <c r="C302" s="3" t="s">
        <v>630</v>
      </c>
      <c r="D302">
        <v>100</v>
      </c>
      <c r="E302">
        <v>5</v>
      </c>
      <c r="F302" s="5">
        <f t="shared" si="16"/>
        <v>5</v>
      </c>
      <c r="G302" t="s">
        <v>14</v>
      </c>
      <c r="H302">
        <v>1</v>
      </c>
      <c r="I302">
        <f t="shared" si="17"/>
        <v>5</v>
      </c>
      <c r="J302" t="s">
        <v>32</v>
      </c>
      <c r="K302" t="s">
        <v>33</v>
      </c>
      <c r="L302">
        <v>1504069200</v>
      </c>
      <c r="M302" s="10">
        <f t="shared" si="18"/>
        <v>42977.208333333328</v>
      </c>
      <c r="N302">
        <v>1504155600</v>
      </c>
      <c r="O302" s="10">
        <f t="shared" si="19"/>
        <v>42978.208333333328</v>
      </c>
      <c r="P302" t="b">
        <v>0</v>
      </c>
      <c r="Q302" t="b">
        <v>1</v>
      </c>
      <c r="R302" s="7" t="s">
        <v>2021</v>
      </c>
      <c r="S302" t="s">
        <v>2022</v>
      </c>
    </row>
    <row r="303" spans="1:19" x14ac:dyDescent="0.5">
      <c r="A303">
        <v>301</v>
      </c>
      <c r="B303" t="s">
        <v>631</v>
      </c>
      <c r="C303" s="3" t="s">
        <v>632</v>
      </c>
      <c r="D303">
        <v>900</v>
      </c>
      <c r="E303">
        <v>12102</v>
      </c>
      <c r="F303" s="5">
        <f t="shared" si="16"/>
        <v>1344.6666666666667</v>
      </c>
      <c r="G303" t="s">
        <v>19</v>
      </c>
      <c r="H303">
        <v>295</v>
      </c>
      <c r="I303">
        <f t="shared" si="17"/>
        <v>41.023728813559323</v>
      </c>
      <c r="J303" t="s">
        <v>20</v>
      </c>
      <c r="K303" t="s">
        <v>21</v>
      </c>
      <c r="L303">
        <v>1424930400</v>
      </c>
      <c r="M303" s="10">
        <f t="shared" si="18"/>
        <v>42061.25</v>
      </c>
      <c r="N303">
        <v>1426395600</v>
      </c>
      <c r="O303" s="10">
        <f t="shared" si="19"/>
        <v>42078.208333333328</v>
      </c>
      <c r="P303" t="b">
        <v>0</v>
      </c>
      <c r="Q303" t="b">
        <v>0</v>
      </c>
      <c r="R303" s="7" t="s">
        <v>2015</v>
      </c>
      <c r="S303" t="s">
        <v>2016</v>
      </c>
    </row>
    <row r="304" spans="1:19" x14ac:dyDescent="0.5">
      <c r="A304">
        <v>302</v>
      </c>
      <c r="B304" t="s">
        <v>633</v>
      </c>
      <c r="C304" s="3" t="s">
        <v>634</v>
      </c>
      <c r="D304">
        <v>76100</v>
      </c>
      <c r="E304">
        <v>24234</v>
      </c>
      <c r="F304" s="5">
        <f t="shared" si="16"/>
        <v>31.844940867279895</v>
      </c>
      <c r="G304" t="s">
        <v>14</v>
      </c>
      <c r="H304">
        <v>245</v>
      </c>
      <c r="I304">
        <f t="shared" si="17"/>
        <v>98.914285714285711</v>
      </c>
      <c r="J304" t="s">
        <v>20</v>
      </c>
      <c r="K304" t="s">
        <v>21</v>
      </c>
      <c r="L304">
        <v>1535864400</v>
      </c>
      <c r="M304" s="10">
        <f t="shared" si="18"/>
        <v>43345.208333333328</v>
      </c>
      <c r="N304">
        <v>1537074000</v>
      </c>
      <c r="O304" s="10">
        <f t="shared" si="19"/>
        <v>43359.208333333328</v>
      </c>
      <c r="P304" t="b">
        <v>0</v>
      </c>
      <c r="Q304" t="b">
        <v>0</v>
      </c>
      <c r="R304" s="7" t="s">
        <v>2013</v>
      </c>
      <c r="S304" t="s">
        <v>2014</v>
      </c>
    </row>
    <row r="305" spans="1:19" x14ac:dyDescent="0.5">
      <c r="A305">
        <v>303</v>
      </c>
      <c r="B305" t="s">
        <v>635</v>
      </c>
      <c r="C305" s="3" t="s">
        <v>636</v>
      </c>
      <c r="D305">
        <v>3400</v>
      </c>
      <c r="E305">
        <v>2809</v>
      </c>
      <c r="F305" s="5">
        <f t="shared" si="16"/>
        <v>82.617647058823536</v>
      </c>
      <c r="G305" t="s">
        <v>14</v>
      </c>
      <c r="H305">
        <v>32</v>
      </c>
      <c r="I305">
        <f t="shared" si="17"/>
        <v>87.78125</v>
      </c>
      <c r="J305" t="s">
        <v>20</v>
      </c>
      <c r="K305" t="s">
        <v>21</v>
      </c>
      <c r="L305">
        <v>1452146400</v>
      </c>
      <c r="M305" s="10">
        <f t="shared" si="18"/>
        <v>42376.25</v>
      </c>
      <c r="N305">
        <v>1452578400</v>
      </c>
      <c r="O305" s="10">
        <f t="shared" si="19"/>
        <v>42381.25</v>
      </c>
      <c r="P305" t="b">
        <v>0</v>
      </c>
      <c r="Q305" t="b">
        <v>0</v>
      </c>
      <c r="R305" s="7" t="s">
        <v>2009</v>
      </c>
      <c r="S305" t="s">
        <v>2019</v>
      </c>
    </row>
    <row r="306" spans="1:19" x14ac:dyDescent="0.5">
      <c r="A306">
        <v>304</v>
      </c>
      <c r="B306" t="s">
        <v>637</v>
      </c>
      <c r="C306" s="3" t="s">
        <v>638</v>
      </c>
      <c r="D306">
        <v>2100</v>
      </c>
      <c r="E306">
        <v>11469</v>
      </c>
      <c r="F306" s="5">
        <f t="shared" si="16"/>
        <v>546.14285714285711</v>
      </c>
      <c r="G306" t="s">
        <v>19</v>
      </c>
      <c r="H306">
        <v>142</v>
      </c>
      <c r="I306">
        <f t="shared" si="17"/>
        <v>80.767605633802816</v>
      </c>
      <c r="J306" t="s">
        <v>20</v>
      </c>
      <c r="K306" t="s">
        <v>21</v>
      </c>
      <c r="L306">
        <v>1470546000</v>
      </c>
      <c r="M306" s="10">
        <f t="shared" si="18"/>
        <v>42589.208333333328</v>
      </c>
      <c r="N306">
        <v>1474088400</v>
      </c>
      <c r="O306" s="10">
        <f t="shared" si="19"/>
        <v>42630.208333333328</v>
      </c>
      <c r="P306" t="b">
        <v>0</v>
      </c>
      <c r="Q306" t="b">
        <v>0</v>
      </c>
      <c r="R306" s="7" t="s">
        <v>2015</v>
      </c>
      <c r="S306" t="s">
        <v>2016</v>
      </c>
    </row>
    <row r="307" spans="1:19" x14ac:dyDescent="0.5">
      <c r="A307">
        <v>305</v>
      </c>
      <c r="B307" t="s">
        <v>639</v>
      </c>
      <c r="C307" s="3" t="s">
        <v>640</v>
      </c>
      <c r="D307">
        <v>2800</v>
      </c>
      <c r="E307">
        <v>8014</v>
      </c>
      <c r="F307" s="5">
        <f t="shared" si="16"/>
        <v>286.21428571428572</v>
      </c>
      <c r="G307" t="s">
        <v>19</v>
      </c>
      <c r="H307">
        <v>85</v>
      </c>
      <c r="I307">
        <f t="shared" si="17"/>
        <v>94.28235294117647</v>
      </c>
      <c r="J307" t="s">
        <v>20</v>
      </c>
      <c r="K307" t="s">
        <v>21</v>
      </c>
      <c r="L307">
        <v>1458363600</v>
      </c>
      <c r="M307" s="10">
        <f t="shared" si="18"/>
        <v>42448.208333333328</v>
      </c>
      <c r="N307">
        <v>1461906000</v>
      </c>
      <c r="O307" s="10">
        <f t="shared" si="19"/>
        <v>42489.208333333328</v>
      </c>
      <c r="P307" t="b">
        <v>0</v>
      </c>
      <c r="Q307" t="b">
        <v>0</v>
      </c>
      <c r="R307" s="7" t="s">
        <v>2013</v>
      </c>
      <c r="S307" t="s">
        <v>2014</v>
      </c>
    </row>
    <row r="308" spans="1:19" ht="31.5" x14ac:dyDescent="0.5">
      <c r="A308">
        <v>306</v>
      </c>
      <c r="B308" t="s">
        <v>641</v>
      </c>
      <c r="C308" s="3" t="s">
        <v>642</v>
      </c>
      <c r="D308">
        <v>6500</v>
      </c>
      <c r="E308">
        <v>514</v>
      </c>
      <c r="F308" s="5">
        <f t="shared" si="16"/>
        <v>7.907692307692308</v>
      </c>
      <c r="G308" t="s">
        <v>14</v>
      </c>
      <c r="H308">
        <v>7</v>
      </c>
      <c r="I308">
        <f t="shared" si="17"/>
        <v>73.428571428571431</v>
      </c>
      <c r="J308" t="s">
        <v>20</v>
      </c>
      <c r="K308" t="s">
        <v>21</v>
      </c>
      <c r="L308">
        <v>1500008400</v>
      </c>
      <c r="M308" s="10">
        <f t="shared" si="18"/>
        <v>42930.208333333328</v>
      </c>
      <c r="N308">
        <v>1500267600</v>
      </c>
      <c r="O308" s="10">
        <f t="shared" si="19"/>
        <v>42933.208333333328</v>
      </c>
      <c r="P308" t="b">
        <v>0</v>
      </c>
      <c r="Q308" t="b">
        <v>1</v>
      </c>
      <c r="R308" s="7" t="s">
        <v>2013</v>
      </c>
      <c r="S308" t="s">
        <v>2014</v>
      </c>
    </row>
    <row r="309" spans="1:19" x14ac:dyDescent="0.5">
      <c r="A309">
        <v>307</v>
      </c>
      <c r="B309" t="s">
        <v>643</v>
      </c>
      <c r="C309" s="3" t="s">
        <v>644</v>
      </c>
      <c r="D309">
        <v>32900</v>
      </c>
      <c r="E309">
        <v>43473</v>
      </c>
      <c r="F309" s="5">
        <f t="shared" si="16"/>
        <v>132.13677811550153</v>
      </c>
      <c r="G309" t="s">
        <v>19</v>
      </c>
      <c r="H309">
        <v>659</v>
      </c>
      <c r="I309">
        <f t="shared" si="17"/>
        <v>65.968133535660087</v>
      </c>
      <c r="J309" t="s">
        <v>32</v>
      </c>
      <c r="K309" t="s">
        <v>33</v>
      </c>
      <c r="L309">
        <v>1338958800</v>
      </c>
      <c r="M309" s="10">
        <f t="shared" si="18"/>
        <v>41066.208333333336</v>
      </c>
      <c r="N309">
        <v>1340686800</v>
      </c>
      <c r="O309" s="10">
        <f t="shared" si="19"/>
        <v>41086.208333333336</v>
      </c>
      <c r="P309" t="b">
        <v>0</v>
      </c>
      <c r="Q309" t="b">
        <v>1</v>
      </c>
      <c r="R309" s="7" t="s">
        <v>2021</v>
      </c>
      <c r="S309" t="s">
        <v>2027</v>
      </c>
    </row>
    <row r="310" spans="1:19" x14ac:dyDescent="0.5">
      <c r="A310">
        <v>308</v>
      </c>
      <c r="B310" t="s">
        <v>645</v>
      </c>
      <c r="C310" s="3" t="s">
        <v>646</v>
      </c>
      <c r="D310">
        <v>118200</v>
      </c>
      <c r="E310">
        <v>87560</v>
      </c>
      <c r="F310" s="5">
        <f t="shared" si="16"/>
        <v>74.077834179357026</v>
      </c>
      <c r="G310" t="s">
        <v>14</v>
      </c>
      <c r="H310">
        <v>803</v>
      </c>
      <c r="I310">
        <f t="shared" si="17"/>
        <v>109.04109589041096</v>
      </c>
      <c r="J310" t="s">
        <v>20</v>
      </c>
      <c r="K310" t="s">
        <v>21</v>
      </c>
      <c r="L310">
        <v>1303102800</v>
      </c>
      <c r="M310" s="10">
        <f t="shared" si="18"/>
        <v>40651.208333333336</v>
      </c>
      <c r="N310">
        <v>1303189200</v>
      </c>
      <c r="O310" s="10">
        <f t="shared" si="19"/>
        <v>40652.208333333336</v>
      </c>
      <c r="P310" t="b">
        <v>0</v>
      </c>
      <c r="Q310" t="b">
        <v>0</v>
      </c>
      <c r="R310" s="7" t="s">
        <v>2013</v>
      </c>
      <c r="S310" t="s">
        <v>2014</v>
      </c>
    </row>
    <row r="311" spans="1:19" x14ac:dyDescent="0.5">
      <c r="A311">
        <v>309</v>
      </c>
      <c r="B311" t="s">
        <v>647</v>
      </c>
      <c r="C311" s="3" t="s">
        <v>648</v>
      </c>
      <c r="D311">
        <v>4100</v>
      </c>
      <c r="E311">
        <v>3087</v>
      </c>
      <c r="F311" s="5">
        <f t="shared" si="16"/>
        <v>75.292682926829272</v>
      </c>
      <c r="G311" t="s">
        <v>63</v>
      </c>
      <c r="H311">
        <v>75</v>
      </c>
      <c r="I311">
        <f t="shared" si="17"/>
        <v>41.16</v>
      </c>
      <c r="J311" t="s">
        <v>20</v>
      </c>
      <c r="K311" t="s">
        <v>21</v>
      </c>
      <c r="L311">
        <v>1316581200</v>
      </c>
      <c r="M311" s="10">
        <f t="shared" si="18"/>
        <v>40807.208333333336</v>
      </c>
      <c r="N311">
        <v>1318309200</v>
      </c>
      <c r="O311" s="10">
        <f t="shared" si="19"/>
        <v>40827.208333333336</v>
      </c>
      <c r="P311" t="b">
        <v>0</v>
      </c>
      <c r="Q311" t="b">
        <v>1</v>
      </c>
      <c r="R311" s="7" t="s">
        <v>2009</v>
      </c>
      <c r="S311" t="s">
        <v>2019</v>
      </c>
    </row>
    <row r="312" spans="1:19" x14ac:dyDescent="0.5">
      <c r="A312">
        <v>310</v>
      </c>
      <c r="B312" t="s">
        <v>649</v>
      </c>
      <c r="C312" s="3" t="s">
        <v>650</v>
      </c>
      <c r="D312">
        <v>7800</v>
      </c>
      <c r="E312">
        <v>1586</v>
      </c>
      <c r="F312" s="5">
        <f t="shared" si="16"/>
        <v>20.333333333333332</v>
      </c>
      <c r="G312" t="s">
        <v>14</v>
      </c>
      <c r="H312">
        <v>16</v>
      </c>
      <c r="I312">
        <f t="shared" si="17"/>
        <v>99.125</v>
      </c>
      <c r="J312" t="s">
        <v>20</v>
      </c>
      <c r="K312" t="s">
        <v>21</v>
      </c>
      <c r="L312">
        <v>1270789200</v>
      </c>
      <c r="M312" s="10">
        <f t="shared" si="18"/>
        <v>40277.208333333336</v>
      </c>
      <c r="N312">
        <v>1272171600</v>
      </c>
      <c r="O312" s="10">
        <f t="shared" si="19"/>
        <v>40293.208333333336</v>
      </c>
      <c r="P312" t="b">
        <v>0</v>
      </c>
      <c r="Q312" t="b">
        <v>0</v>
      </c>
      <c r="R312" s="7" t="s">
        <v>2024</v>
      </c>
      <c r="S312" t="s">
        <v>2025</v>
      </c>
    </row>
    <row r="313" spans="1:19" x14ac:dyDescent="0.5">
      <c r="A313">
        <v>311</v>
      </c>
      <c r="B313" t="s">
        <v>651</v>
      </c>
      <c r="C313" s="3" t="s">
        <v>652</v>
      </c>
      <c r="D313">
        <v>6300</v>
      </c>
      <c r="E313">
        <v>12812</v>
      </c>
      <c r="F313" s="5">
        <f t="shared" si="16"/>
        <v>203.36507936507937</v>
      </c>
      <c r="G313" t="s">
        <v>19</v>
      </c>
      <c r="H313">
        <v>121</v>
      </c>
      <c r="I313">
        <f t="shared" si="17"/>
        <v>105.88429752066116</v>
      </c>
      <c r="J313" t="s">
        <v>20</v>
      </c>
      <c r="K313" t="s">
        <v>21</v>
      </c>
      <c r="L313">
        <v>1297836000</v>
      </c>
      <c r="M313" s="10">
        <f t="shared" si="18"/>
        <v>40590.25</v>
      </c>
      <c r="N313">
        <v>1298872800</v>
      </c>
      <c r="O313" s="10">
        <f t="shared" si="19"/>
        <v>40602.25</v>
      </c>
      <c r="P313" t="b">
        <v>0</v>
      </c>
      <c r="Q313" t="b">
        <v>0</v>
      </c>
      <c r="R313" s="7" t="s">
        <v>2013</v>
      </c>
      <c r="S313" t="s">
        <v>2014</v>
      </c>
    </row>
    <row r="314" spans="1:19" x14ac:dyDescent="0.5">
      <c r="A314">
        <v>312</v>
      </c>
      <c r="B314" t="s">
        <v>653</v>
      </c>
      <c r="C314" s="3" t="s">
        <v>654</v>
      </c>
      <c r="D314">
        <v>59100</v>
      </c>
      <c r="E314">
        <v>183345</v>
      </c>
      <c r="F314" s="5">
        <f t="shared" si="16"/>
        <v>310.2284263959391</v>
      </c>
      <c r="G314" t="s">
        <v>19</v>
      </c>
      <c r="H314">
        <v>3742</v>
      </c>
      <c r="I314">
        <f t="shared" si="17"/>
        <v>48.996525921966864</v>
      </c>
      <c r="J314" t="s">
        <v>20</v>
      </c>
      <c r="K314" t="s">
        <v>21</v>
      </c>
      <c r="L314">
        <v>1382677200</v>
      </c>
      <c r="M314" s="10">
        <f t="shared" si="18"/>
        <v>41572.208333333336</v>
      </c>
      <c r="N314">
        <v>1383282000</v>
      </c>
      <c r="O314" s="10">
        <f t="shared" si="19"/>
        <v>41579.208333333336</v>
      </c>
      <c r="P314" t="b">
        <v>0</v>
      </c>
      <c r="Q314" t="b">
        <v>0</v>
      </c>
      <c r="R314" s="7" t="s">
        <v>2013</v>
      </c>
      <c r="S314" t="s">
        <v>2014</v>
      </c>
    </row>
    <row r="315" spans="1:19" x14ac:dyDescent="0.5">
      <c r="A315">
        <v>313</v>
      </c>
      <c r="B315" t="s">
        <v>655</v>
      </c>
      <c r="C315" s="3" t="s">
        <v>656</v>
      </c>
      <c r="D315">
        <v>2200</v>
      </c>
      <c r="E315">
        <v>8697</v>
      </c>
      <c r="F315" s="5">
        <f t="shared" si="16"/>
        <v>395.31818181818181</v>
      </c>
      <c r="G315" t="s">
        <v>19</v>
      </c>
      <c r="H315">
        <v>223</v>
      </c>
      <c r="I315">
        <f t="shared" si="17"/>
        <v>39</v>
      </c>
      <c r="J315" t="s">
        <v>20</v>
      </c>
      <c r="K315" t="s">
        <v>21</v>
      </c>
      <c r="L315">
        <v>1330322400</v>
      </c>
      <c r="M315" s="10">
        <f t="shared" si="18"/>
        <v>40966.25</v>
      </c>
      <c r="N315">
        <v>1330495200</v>
      </c>
      <c r="O315" s="10">
        <f t="shared" si="19"/>
        <v>40968.25</v>
      </c>
      <c r="P315" t="b">
        <v>0</v>
      </c>
      <c r="Q315" t="b">
        <v>0</v>
      </c>
      <c r="R315" s="7" t="s">
        <v>2009</v>
      </c>
      <c r="S315" t="s">
        <v>2010</v>
      </c>
    </row>
    <row r="316" spans="1:19" x14ac:dyDescent="0.5">
      <c r="A316">
        <v>314</v>
      </c>
      <c r="B316" t="s">
        <v>657</v>
      </c>
      <c r="C316" s="3" t="s">
        <v>658</v>
      </c>
      <c r="D316">
        <v>1400</v>
      </c>
      <c r="E316">
        <v>4126</v>
      </c>
      <c r="F316" s="5">
        <f t="shared" si="16"/>
        <v>294.71428571428572</v>
      </c>
      <c r="G316" t="s">
        <v>19</v>
      </c>
      <c r="H316">
        <v>133</v>
      </c>
      <c r="I316">
        <f t="shared" si="17"/>
        <v>31.022556390977442</v>
      </c>
      <c r="J316" t="s">
        <v>20</v>
      </c>
      <c r="K316" t="s">
        <v>21</v>
      </c>
      <c r="L316">
        <v>1552366800</v>
      </c>
      <c r="M316" s="10">
        <f t="shared" si="18"/>
        <v>43536.208333333328</v>
      </c>
      <c r="N316">
        <v>1552798800</v>
      </c>
      <c r="O316" s="10">
        <f t="shared" si="19"/>
        <v>43541.208333333328</v>
      </c>
      <c r="P316" t="b">
        <v>0</v>
      </c>
      <c r="Q316" t="b">
        <v>1</v>
      </c>
      <c r="R316" s="7" t="s">
        <v>2015</v>
      </c>
      <c r="S316" t="s">
        <v>2016</v>
      </c>
    </row>
    <row r="317" spans="1:19" ht="31.5" x14ac:dyDescent="0.5">
      <c r="A317">
        <v>315</v>
      </c>
      <c r="B317" t="s">
        <v>659</v>
      </c>
      <c r="C317" s="3" t="s">
        <v>660</v>
      </c>
      <c r="D317">
        <v>9500</v>
      </c>
      <c r="E317">
        <v>3220</v>
      </c>
      <c r="F317" s="5">
        <f t="shared" si="16"/>
        <v>33.89473684210526</v>
      </c>
      <c r="G317" t="s">
        <v>14</v>
      </c>
      <c r="H317">
        <v>31</v>
      </c>
      <c r="I317">
        <f t="shared" si="17"/>
        <v>103.87096774193549</v>
      </c>
      <c r="J317" t="s">
        <v>20</v>
      </c>
      <c r="K317" t="s">
        <v>21</v>
      </c>
      <c r="L317">
        <v>1400907600</v>
      </c>
      <c r="M317" s="10">
        <f t="shared" si="18"/>
        <v>41783.208333333336</v>
      </c>
      <c r="N317">
        <v>1403413200</v>
      </c>
      <c r="O317" s="10">
        <f t="shared" si="19"/>
        <v>41812.208333333336</v>
      </c>
      <c r="P317" t="b">
        <v>0</v>
      </c>
      <c r="Q317" t="b">
        <v>0</v>
      </c>
      <c r="R317" s="7" t="s">
        <v>2013</v>
      </c>
      <c r="S317" t="s">
        <v>2014</v>
      </c>
    </row>
    <row r="318" spans="1:19" x14ac:dyDescent="0.5">
      <c r="A318">
        <v>316</v>
      </c>
      <c r="B318" t="s">
        <v>661</v>
      </c>
      <c r="C318" s="3" t="s">
        <v>662</v>
      </c>
      <c r="D318">
        <v>9600</v>
      </c>
      <c r="E318">
        <v>6401</v>
      </c>
      <c r="F318" s="5">
        <f t="shared" si="16"/>
        <v>66.677083333333329</v>
      </c>
      <c r="G318" t="s">
        <v>14</v>
      </c>
      <c r="H318">
        <v>108</v>
      </c>
      <c r="I318">
        <f t="shared" si="17"/>
        <v>59.268518518518519</v>
      </c>
      <c r="J318" t="s">
        <v>94</v>
      </c>
      <c r="K318" t="s">
        <v>95</v>
      </c>
      <c r="L318">
        <v>1574143200</v>
      </c>
      <c r="M318" s="10">
        <f t="shared" si="18"/>
        <v>43788.25</v>
      </c>
      <c r="N318">
        <v>1574229600</v>
      </c>
      <c r="O318" s="10">
        <f t="shared" si="19"/>
        <v>43789.25</v>
      </c>
      <c r="P318" t="b">
        <v>0</v>
      </c>
      <c r="Q318" t="b">
        <v>1</v>
      </c>
      <c r="R318" s="7" t="s">
        <v>2007</v>
      </c>
      <c r="S318" t="s">
        <v>2008</v>
      </c>
    </row>
    <row r="319" spans="1:19" x14ac:dyDescent="0.5">
      <c r="A319">
        <v>317</v>
      </c>
      <c r="B319" t="s">
        <v>663</v>
      </c>
      <c r="C319" s="3" t="s">
        <v>664</v>
      </c>
      <c r="D319">
        <v>6600</v>
      </c>
      <c r="E319">
        <v>1269</v>
      </c>
      <c r="F319" s="5">
        <f t="shared" si="16"/>
        <v>19.227272727272727</v>
      </c>
      <c r="G319" t="s">
        <v>14</v>
      </c>
      <c r="H319">
        <v>30</v>
      </c>
      <c r="I319">
        <f t="shared" si="17"/>
        <v>42.3</v>
      </c>
      <c r="J319" t="s">
        <v>20</v>
      </c>
      <c r="K319" t="s">
        <v>21</v>
      </c>
      <c r="L319">
        <v>1494738000</v>
      </c>
      <c r="M319" s="10">
        <f t="shared" si="18"/>
        <v>42869.208333333328</v>
      </c>
      <c r="N319">
        <v>1495861200</v>
      </c>
      <c r="O319" s="10">
        <f t="shared" si="19"/>
        <v>42882.208333333328</v>
      </c>
      <c r="P319" t="b">
        <v>0</v>
      </c>
      <c r="Q319" t="b">
        <v>0</v>
      </c>
      <c r="R319" s="7" t="s">
        <v>2013</v>
      </c>
      <c r="S319" t="s">
        <v>2014</v>
      </c>
    </row>
    <row r="320" spans="1:19" ht="31.5" x14ac:dyDescent="0.5">
      <c r="A320">
        <v>318</v>
      </c>
      <c r="B320" t="s">
        <v>665</v>
      </c>
      <c r="C320" s="3" t="s">
        <v>666</v>
      </c>
      <c r="D320">
        <v>5700</v>
      </c>
      <c r="E320">
        <v>903</v>
      </c>
      <c r="F320" s="5">
        <f t="shared" si="16"/>
        <v>15.842105263157896</v>
      </c>
      <c r="G320" t="s">
        <v>14</v>
      </c>
      <c r="H320">
        <v>17</v>
      </c>
      <c r="I320">
        <f t="shared" si="17"/>
        <v>53.117647058823529</v>
      </c>
      <c r="J320" t="s">
        <v>20</v>
      </c>
      <c r="K320" t="s">
        <v>21</v>
      </c>
      <c r="L320">
        <v>1392357600</v>
      </c>
      <c r="M320" s="10">
        <f t="shared" si="18"/>
        <v>41684.25</v>
      </c>
      <c r="N320">
        <v>1392530400</v>
      </c>
      <c r="O320" s="10">
        <f t="shared" si="19"/>
        <v>41686.25</v>
      </c>
      <c r="P320" t="b">
        <v>0</v>
      </c>
      <c r="Q320" t="b">
        <v>0</v>
      </c>
      <c r="R320" s="7" t="s">
        <v>2009</v>
      </c>
      <c r="S320" t="s">
        <v>2010</v>
      </c>
    </row>
    <row r="321" spans="1:19" x14ac:dyDescent="0.5">
      <c r="A321">
        <v>319</v>
      </c>
      <c r="B321" t="s">
        <v>667</v>
      </c>
      <c r="C321" s="3" t="s">
        <v>668</v>
      </c>
      <c r="D321">
        <v>8400</v>
      </c>
      <c r="E321">
        <v>3251</v>
      </c>
      <c r="F321" s="5">
        <f t="shared" si="16"/>
        <v>38.702380952380949</v>
      </c>
      <c r="G321" t="s">
        <v>63</v>
      </c>
      <c r="H321">
        <v>64</v>
      </c>
      <c r="I321">
        <f t="shared" si="17"/>
        <v>50.796875</v>
      </c>
      <c r="J321" t="s">
        <v>20</v>
      </c>
      <c r="K321" t="s">
        <v>21</v>
      </c>
      <c r="L321">
        <v>1281589200</v>
      </c>
      <c r="M321" s="10">
        <f t="shared" si="18"/>
        <v>40402.208333333336</v>
      </c>
      <c r="N321">
        <v>1283662800</v>
      </c>
      <c r="O321" s="10">
        <f t="shared" si="19"/>
        <v>40426.208333333336</v>
      </c>
      <c r="P321" t="b">
        <v>0</v>
      </c>
      <c r="Q321" t="b">
        <v>0</v>
      </c>
      <c r="R321" s="7" t="s">
        <v>2011</v>
      </c>
      <c r="S321" t="s">
        <v>2012</v>
      </c>
    </row>
    <row r="322" spans="1:19" x14ac:dyDescent="0.5">
      <c r="A322">
        <v>320</v>
      </c>
      <c r="B322" t="s">
        <v>669</v>
      </c>
      <c r="C322" s="3" t="s">
        <v>670</v>
      </c>
      <c r="D322">
        <v>84400</v>
      </c>
      <c r="E322">
        <v>8092</v>
      </c>
      <c r="F322" s="5">
        <f t="shared" si="16"/>
        <v>9.5876777251184837</v>
      </c>
      <c r="G322" t="s">
        <v>14</v>
      </c>
      <c r="H322">
        <v>80</v>
      </c>
      <c r="I322">
        <f t="shared" si="17"/>
        <v>101.15</v>
      </c>
      <c r="J322" t="s">
        <v>20</v>
      </c>
      <c r="K322" t="s">
        <v>21</v>
      </c>
      <c r="L322">
        <v>1305003600</v>
      </c>
      <c r="M322" s="10">
        <f t="shared" si="18"/>
        <v>40673.208333333336</v>
      </c>
      <c r="N322">
        <v>1305781200</v>
      </c>
      <c r="O322" s="10">
        <f t="shared" si="19"/>
        <v>40682.208333333336</v>
      </c>
      <c r="P322" t="b">
        <v>0</v>
      </c>
      <c r="Q322" t="b">
        <v>0</v>
      </c>
      <c r="R322" s="7" t="s">
        <v>2021</v>
      </c>
      <c r="S322" t="s">
        <v>2027</v>
      </c>
    </row>
    <row r="323" spans="1:19" ht="31.5" x14ac:dyDescent="0.5">
      <c r="A323">
        <v>321</v>
      </c>
      <c r="B323" t="s">
        <v>671</v>
      </c>
      <c r="C323" s="3" t="s">
        <v>672</v>
      </c>
      <c r="D323">
        <v>170400</v>
      </c>
      <c r="E323">
        <v>160422</v>
      </c>
      <c r="F323" s="5">
        <f t="shared" ref="F323:F386" si="20">E323*100/D323</f>
        <v>94.144366197183103</v>
      </c>
      <c r="G323" t="s">
        <v>14</v>
      </c>
      <c r="H323">
        <v>2468</v>
      </c>
      <c r="I323">
        <f t="shared" ref="I323:I386" si="21">E323/H323</f>
        <v>65.000810372771468</v>
      </c>
      <c r="J323" t="s">
        <v>20</v>
      </c>
      <c r="K323" t="s">
        <v>21</v>
      </c>
      <c r="L323">
        <v>1301634000</v>
      </c>
      <c r="M323" s="10">
        <f t="shared" ref="M323:M386" si="22">(((L323/60)/60)/24)+DATE(1970,1,1)</f>
        <v>40634.208333333336</v>
      </c>
      <c r="N323">
        <v>1302325200</v>
      </c>
      <c r="O323" s="10">
        <f t="shared" ref="O323:O386" si="23">(((N323/60)/60)/24)+DATE(1970,1,1)</f>
        <v>40642.208333333336</v>
      </c>
      <c r="P323" t="b">
        <v>0</v>
      </c>
      <c r="Q323" t="b">
        <v>0</v>
      </c>
      <c r="R323" s="7" t="s">
        <v>2015</v>
      </c>
      <c r="S323" t="s">
        <v>2026</v>
      </c>
    </row>
    <row r="324" spans="1:19" ht="31.5" x14ac:dyDescent="0.5">
      <c r="A324">
        <v>322</v>
      </c>
      <c r="B324" t="s">
        <v>673</v>
      </c>
      <c r="C324" s="3" t="s">
        <v>674</v>
      </c>
      <c r="D324">
        <v>117900</v>
      </c>
      <c r="E324">
        <v>196377</v>
      </c>
      <c r="F324" s="5">
        <f t="shared" si="20"/>
        <v>166.56234096692111</v>
      </c>
      <c r="G324" t="s">
        <v>19</v>
      </c>
      <c r="H324">
        <v>5168</v>
      </c>
      <c r="I324">
        <f t="shared" si="21"/>
        <v>37.998645510835914</v>
      </c>
      <c r="J324" t="s">
        <v>20</v>
      </c>
      <c r="K324" t="s">
        <v>21</v>
      </c>
      <c r="L324">
        <v>1290664800</v>
      </c>
      <c r="M324" s="10">
        <f t="shared" si="22"/>
        <v>40507.25</v>
      </c>
      <c r="N324">
        <v>1291788000</v>
      </c>
      <c r="O324" s="10">
        <f t="shared" si="23"/>
        <v>40520.25</v>
      </c>
      <c r="P324" t="b">
        <v>0</v>
      </c>
      <c r="Q324" t="b">
        <v>0</v>
      </c>
      <c r="R324" s="7" t="s">
        <v>2013</v>
      </c>
      <c r="S324" t="s">
        <v>2014</v>
      </c>
    </row>
    <row r="325" spans="1:19" x14ac:dyDescent="0.5">
      <c r="A325">
        <v>323</v>
      </c>
      <c r="B325" t="s">
        <v>675</v>
      </c>
      <c r="C325" s="3" t="s">
        <v>676</v>
      </c>
      <c r="D325">
        <v>8900</v>
      </c>
      <c r="E325">
        <v>2148</v>
      </c>
      <c r="F325" s="5">
        <f t="shared" si="20"/>
        <v>24.134831460674157</v>
      </c>
      <c r="G325" t="s">
        <v>14</v>
      </c>
      <c r="H325">
        <v>26</v>
      </c>
      <c r="I325">
        <f t="shared" si="21"/>
        <v>82.615384615384613</v>
      </c>
      <c r="J325" t="s">
        <v>36</v>
      </c>
      <c r="K325" t="s">
        <v>37</v>
      </c>
      <c r="L325">
        <v>1395896400</v>
      </c>
      <c r="M325" s="10">
        <f t="shared" si="22"/>
        <v>41725.208333333336</v>
      </c>
      <c r="N325">
        <v>1396069200</v>
      </c>
      <c r="O325" s="10">
        <f t="shared" si="23"/>
        <v>41727.208333333336</v>
      </c>
      <c r="P325" t="b">
        <v>0</v>
      </c>
      <c r="Q325" t="b">
        <v>0</v>
      </c>
      <c r="R325" s="7" t="s">
        <v>2015</v>
      </c>
      <c r="S325" t="s">
        <v>2016</v>
      </c>
    </row>
    <row r="326" spans="1:19" x14ac:dyDescent="0.5">
      <c r="A326">
        <v>324</v>
      </c>
      <c r="B326" t="s">
        <v>677</v>
      </c>
      <c r="C326" s="3" t="s">
        <v>678</v>
      </c>
      <c r="D326">
        <v>7100</v>
      </c>
      <c r="E326">
        <v>11648</v>
      </c>
      <c r="F326" s="5">
        <f t="shared" si="20"/>
        <v>164.05633802816902</v>
      </c>
      <c r="G326" t="s">
        <v>19</v>
      </c>
      <c r="H326">
        <v>307</v>
      </c>
      <c r="I326">
        <f t="shared" si="21"/>
        <v>37.941368078175898</v>
      </c>
      <c r="J326" t="s">
        <v>20</v>
      </c>
      <c r="K326" t="s">
        <v>21</v>
      </c>
      <c r="L326">
        <v>1434862800</v>
      </c>
      <c r="M326" s="10">
        <f t="shared" si="22"/>
        <v>42176.208333333328</v>
      </c>
      <c r="N326">
        <v>1435899600</v>
      </c>
      <c r="O326" s="10">
        <f t="shared" si="23"/>
        <v>42188.208333333328</v>
      </c>
      <c r="P326" t="b">
        <v>0</v>
      </c>
      <c r="Q326" t="b">
        <v>1</v>
      </c>
      <c r="R326" s="7" t="s">
        <v>2013</v>
      </c>
      <c r="S326" t="s">
        <v>2014</v>
      </c>
    </row>
    <row r="327" spans="1:19" ht="31.5" x14ac:dyDescent="0.5">
      <c r="A327">
        <v>325</v>
      </c>
      <c r="B327" t="s">
        <v>679</v>
      </c>
      <c r="C327" s="3" t="s">
        <v>680</v>
      </c>
      <c r="D327">
        <v>6500</v>
      </c>
      <c r="E327">
        <v>5897</v>
      </c>
      <c r="F327" s="5">
        <f t="shared" si="20"/>
        <v>90.723076923076917</v>
      </c>
      <c r="G327" t="s">
        <v>14</v>
      </c>
      <c r="H327">
        <v>73</v>
      </c>
      <c r="I327">
        <f t="shared" si="21"/>
        <v>80.780821917808225</v>
      </c>
      <c r="J327" t="s">
        <v>20</v>
      </c>
      <c r="K327" t="s">
        <v>21</v>
      </c>
      <c r="L327">
        <v>1529125200</v>
      </c>
      <c r="M327" s="10">
        <f t="shared" si="22"/>
        <v>43267.208333333328</v>
      </c>
      <c r="N327">
        <v>1531112400</v>
      </c>
      <c r="O327" s="10">
        <f t="shared" si="23"/>
        <v>43290.208333333328</v>
      </c>
      <c r="P327" t="b">
        <v>0</v>
      </c>
      <c r="Q327" t="b">
        <v>1</v>
      </c>
      <c r="R327" s="7" t="s">
        <v>2013</v>
      </c>
      <c r="S327" t="s">
        <v>2014</v>
      </c>
    </row>
    <row r="328" spans="1:19" ht="31.5" x14ac:dyDescent="0.5">
      <c r="A328">
        <v>326</v>
      </c>
      <c r="B328" t="s">
        <v>681</v>
      </c>
      <c r="C328" s="3" t="s">
        <v>682</v>
      </c>
      <c r="D328">
        <v>7200</v>
      </c>
      <c r="E328">
        <v>3326</v>
      </c>
      <c r="F328" s="5">
        <f t="shared" si="20"/>
        <v>46.194444444444443</v>
      </c>
      <c r="G328" t="s">
        <v>14</v>
      </c>
      <c r="H328">
        <v>128</v>
      </c>
      <c r="I328">
        <f t="shared" si="21"/>
        <v>25.984375</v>
      </c>
      <c r="J328" t="s">
        <v>20</v>
      </c>
      <c r="K328" t="s">
        <v>21</v>
      </c>
      <c r="L328">
        <v>1451109600</v>
      </c>
      <c r="M328" s="10">
        <f t="shared" si="22"/>
        <v>42364.25</v>
      </c>
      <c r="N328">
        <v>1451628000</v>
      </c>
      <c r="O328" s="10">
        <f t="shared" si="23"/>
        <v>42370.25</v>
      </c>
      <c r="P328" t="b">
        <v>0</v>
      </c>
      <c r="Q328" t="b">
        <v>0</v>
      </c>
      <c r="R328" s="7" t="s">
        <v>2015</v>
      </c>
      <c r="S328" t="s">
        <v>2023</v>
      </c>
    </row>
    <row r="329" spans="1:19" x14ac:dyDescent="0.5">
      <c r="A329">
        <v>327</v>
      </c>
      <c r="B329" t="s">
        <v>683</v>
      </c>
      <c r="C329" s="3" t="s">
        <v>684</v>
      </c>
      <c r="D329">
        <v>2600</v>
      </c>
      <c r="E329">
        <v>1002</v>
      </c>
      <c r="F329" s="5">
        <f t="shared" si="20"/>
        <v>38.53846153846154</v>
      </c>
      <c r="G329" t="s">
        <v>14</v>
      </c>
      <c r="H329">
        <v>33</v>
      </c>
      <c r="I329">
        <f t="shared" si="21"/>
        <v>30.363636363636363</v>
      </c>
      <c r="J329" t="s">
        <v>20</v>
      </c>
      <c r="K329" t="s">
        <v>21</v>
      </c>
      <c r="L329">
        <v>1566968400</v>
      </c>
      <c r="M329" s="10">
        <f t="shared" si="22"/>
        <v>43705.208333333328</v>
      </c>
      <c r="N329">
        <v>1567314000</v>
      </c>
      <c r="O329" s="10">
        <f t="shared" si="23"/>
        <v>43709.208333333328</v>
      </c>
      <c r="P329" t="b">
        <v>0</v>
      </c>
      <c r="Q329" t="b">
        <v>1</v>
      </c>
      <c r="R329" s="7" t="s">
        <v>2013</v>
      </c>
      <c r="S329" t="s">
        <v>2014</v>
      </c>
    </row>
    <row r="330" spans="1:19" ht="31.5" x14ac:dyDescent="0.5">
      <c r="A330">
        <v>328</v>
      </c>
      <c r="B330" t="s">
        <v>685</v>
      </c>
      <c r="C330" s="3" t="s">
        <v>686</v>
      </c>
      <c r="D330">
        <v>98700</v>
      </c>
      <c r="E330">
        <v>131826</v>
      </c>
      <c r="F330" s="5">
        <f t="shared" si="20"/>
        <v>133.56231003039514</v>
      </c>
      <c r="G330" t="s">
        <v>19</v>
      </c>
      <c r="H330">
        <v>2441</v>
      </c>
      <c r="I330">
        <f t="shared" si="21"/>
        <v>54.004916018025398</v>
      </c>
      <c r="J330" t="s">
        <v>20</v>
      </c>
      <c r="K330" t="s">
        <v>21</v>
      </c>
      <c r="L330">
        <v>1543557600</v>
      </c>
      <c r="M330" s="10">
        <f t="shared" si="22"/>
        <v>43434.25</v>
      </c>
      <c r="N330">
        <v>1544508000</v>
      </c>
      <c r="O330" s="10">
        <f t="shared" si="23"/>
        <v>43445.25</v>
      </c>
      <c r="P330" t="b">
        <v>0</v>
      </c>
      <c r="Q330" t="b">
        <v>0</v>
      </c>
      <c r="R330" s="7" t="s">
        <v>2009</v>
      </c>
      <c r="S330" t="s">
        <v>2010</v>
      </c>
    </row>
    <row r="331" spans="1:19" x14ac:dyDescent="0.5">
      <c r="A331">
        <v>329</v>
      </c>
      <c r="B331" t="s">
        <v>687</v>
      </c>
      <c r="C331" s="3" t="s">
        <v>688</v>
      </c>
      <c r="D331">
        <v>93800</v>
      </c>
      <c r="E331">
        <v>21477</v>
      </c>
      <c r="F331" s="5">
        <f t="shared" si="20"/>
        <v>22.896588486140725</v>
      </c>
      <c r="G331" t="s">
        <v>42</v>
      </c>
      <c r="H331">
        <v>211</v>
      </c>
      <c r="I331">
        <f t="shared" si="21"/>
        <v>101.78672985781991</v>
      </c>
      <c r="J331" t="s">
        <v>20</v>
      </c>
      <c r="K331" t="s">
        <v>21</v>
      </c>
      <c r="L331">
        <v>1481522400</v>
      </c>
      <c r="M331" s="10">
        <f t="shared" si="22"/>
        <v>42716.25</v>
      </c>
      <c r="N331">
        <v>1482472800</v>
      </c>
      <c r="O331" s="10">
        <f t="shared" si="23"/>
        <v>42727.25</v>
      </c>
      <c r="P331" t="b">
        <v>0</v>
      </c>
      <c r="Q331" t="b">
        <v>0</v>
      </c>
      <c r="R331" s="7" t="s">
        <v>2024</v>
      </c>
      <c r="S331" t="s">
        <v>2025</v>
      </c>
    </row>
    <row r="332" spans="1:19" ht="31.5" x14ac:dyDescent="0.5">
      <c r="A332">
        <v>330</v>
      </c>
      <c r="B332" t="s">
        <v>689</v>
      </c>
      <c r="C332" s="3" t="s">
        <v>690</v>
      </c>
      <c r="D332">
        <v>33700</v>
      </c>
      <c r="E332">
        <v>62330</v>
      </c>
      <c r="F332" s="5">
        <f t="shared" si="20"/>
        <v>184.95548961424333</v>
      </c>
      <c r="G332" t="s">
        <v>19</v>
      </c>
      <c r="H332">
        <v>1385</v>
      </c>
      <c r="I332">
        <f t="shared" si="21"/>
        <v>45.003610108303249</v>
      </c>
      <c r="J332" t="s">
        <v>36</v>
      </c>
      <c r="K332" t="s">
        <v>37</v>
      </c>
      <c r="L332">
        <v>1512712800</v>
      </c>
      <c r="M332" s="10">
        <f t="shared" si="22"/>
        <v>43077.25</v>
      </c>
      <c r="N332">
        <v>1512799200</v>
      </c>
      <c r="O332" s="10">
        <f t="shared" si="23"/>
        <v>43078.25</v>
      </c>
      <c r="P332" t="b">
        <v>0</v>
      </c>
      <c r="Q332" t="b">
        <v>0</v>
      </c>
      <c r="R332" s="7" t="s">
        <v>2015</v>
      </c>
      <c r="S332" t="s">
        <v>2016</v>
      </c>
    </row>
    <row r="333" spans="1:19" x14ac:dyDescent="0.5">
      <c r="A333">
        <v>331</v>
      </c>
      <c r="B333" t="s">
        <v>691</v>
      </c>
      <c r="C333" s="3" t="s">
        <v>692</v>
      </c>
      <c r="D333">
        <v>3300</v>
      </c>
      <c r="E333">
        <v>14643</v>
      </c>
      <c r="F333" s="5">
        <f t="shared" si="20"/>
        <v>443.72727272727275</v>
      </c>
      <c r="G333" t="s">
        <v>19</v>
      </c>
      <c r="H333">
        <v>190</v>
      </c>
      <c r="I333">
        <f t="shared" si="21"/>
        <v>77.068421052631578</v>
      </c>
      <c r="J333" t="s">
        <v>20</v>
      </c>
      <c r="K333" t="s">
        <v>21</v>
      </c>
      <c r="L333">
        <v>1324274400</v>
      </c>
      <c r="M333" s="10">
        <f t="shared" si="22"/>
        <v>40896.25</v>
      </c>
      <c r="N333">
        <v>1324360800</v>
      </c>
      <c r="O333" s="10">
        <f t="shared" si="23"/>
        <v>40897.25</v>
      </c>
      <c r="P333" t="b">
        <v>0</v>
      </c>
      <c r="Q333" t="b">
        <v>0</v>
      </c>
      <c r="R333" s="7" t="s">
        <v>2007</v>
      </c>
      <c r="S333" t="s">
        <v>2008</v>
      </c>
    </row>
    <row r="334" spans="1:19" ht="31.5" x14ac:dyDescent="0.5">
      <c r="A334">
        <v>332</v>
      </c>
      <c r="B334" t="s">
        <v>693</v>
      </c>
      <c r="C334" s="3" t="s">
        <v>694</v>
      </c>
      <c r="D334">
        <v>20700</v>
      </c>
      <c r="E334">
        <v>41396</v>
      </c>
      <c r="F334" s="5">
        <f t="shared" si="20"/>
        <v>199.98067632850243</v>
      </c>
      <c r="G334" t="s">
        <v>19</v>
      </c>
      <c r="H334">
        <v>470</v>
      </c>
      <c r="I334">
        <f t="shared" si="21"/>
        <v>88.076595744680844</v>
      </c>
      <c r="J334" t="s">
        <v>20</v>
      </c>
      <c r="K334" t="s">
        <v>21</v>
      </c>
      <c r="L334">
        <v>1364446800</v>
      </c>
      <c r="M334" s="10">
        <f t="shared" si="22"/>
        <v>41361.208333333336</v>
      </c>
      <c r="N334">
        <v>1364533200</v>
      </c>
      <c r="O334" s="10">
        <f t="shared" si="23"/>
        <v>41362.208333333336</v>
      </c>
      <c r="P334" t="b">
        <v>0</v>
      </c>
      <c r="Q334" t="b">
        <v>0</v>
      </c>
      <c r="R334" s="7" t="s">
        <v>2011</v>
      </c>
      <c r="S334" t="s">
        <v>2020</v>
      </c>
    </row>
    <row r="335" spans="1:19" x14ac:dyDescent="0.5">
      <c r="A335">
        <v>333</v>
      </c>
      <c r="B335" t="s">
        <v>695</v>
      </c>
      <c r="C335" s="3" t="s">
        <v>696</v>
      </c>
      <c r="D335">
        <v>9600</v>
      </c>
      <c r="E335">
        <v>11900</v>
      </c>
      <c r="F335" s="5">
        <f t="shared" si="20"/>
        <v>123.95833333333333</v>
      </c>
      <c r="G335" t="s">
        <v>19</v>
      </c>
      <c r="H335">
        <v>253</v>
      </c>
      <c r="I335">
        <f t="shared" si="21"/>
        <v>47.035573122529641</v>
      </c>
      <c r="J335" t="s">
        <v>20</v>
      </c>
      <c r="K335" t="s">
        <v>21</v>
      </c>
      <c r="L335">
        <v>1542693600</v>
      </c>
      <c r="M335" s="10">
        <f t="shared" si="22"/>
        <v>43424.25</v>
      </c>
      <c r="N335">
        <v>1545112800</v>
      </c>
      <c r="O335" s="10">
        <f t="shared" si="23"/>
        <v>43452.25</v>
      </c>
      <c r="P335" t="b">
        <v>0</v>
      </c>
      <c r="Q335" t="b">
        <v>0</v>
      </c>
      <c r="R335" s="7" t="s">
        <v>2013</v>
      </c>
      <c r="S335" t="s">
        <v>2014</v>
      </c>
    </row>
    <row r="336" spans="1:19" x14ac:dyDescent="0.5">
      <c r="A336">
        <v>334</v>
      </c>
      <c r="B336" t="s">
        <v>697</v>
      </c>
      <c r="C336" s="3" t="s">
        <v>698</v>
      </c>
      <c r="D336">
        <v>66200</v>
      </c>
      <c r="E336">
        <v>123538</v>
      </c>
      <c r="F336" s="5">
        <f t="shared" si="20"/>
        <v>186.61329305135951</v>
      </c>
      <c r="G336" t="s">
        <v>19</v>
      </c>
      <c r="H336">
        <v>1113</v>
      </c>
      <c r="I336">
        <f t="shared" si="21"/>
        <v>110.99550763701707</v>
      </c>
      <c r="J336" t="s">
        <v>20</v>
      </c>
      <c r="K336" t="s">
        <v>21</v>
      </c>
      <c r="L336">
        <v>1515564000</v>
      </c>
      <c r="M336" s="10">
        <f t="shared" si="22"/>
        <v>43110.25</v>
      </c>
      <c r="N336">
        <v>1516168800</v>
      </c>
      <c r="O336" s="10">
        <f t="shared" si="23"/>
        <v>43117.25</v>
      </c>
      <c r="P336" t="b">
        <v>0</v>
      </c>
      <c r="Q336" t="b">
        <v>0</v>
      </c>
      <c r="R336" s="7" t="s">
        <v>2009</v>
      </c>
      <c r="S336" t="s">
        <v>2010</v>
      </c>
    </row>
    <row r="337" spans="1:19" x14ac:dyDescent="0.5">
      <c r="A337">
        <v>335</v>
      </c>
      <c r="B337" t="s">
        <v>699</v>
      </c>
      <c r="C337" s="3" t="s">
        <v>700</v>
      </c>
      <c r="D337">
        <v>173800</v>
      </c>
      <c r="E337">
        <v>198628</v>
      </c>
      <c r="F337" s="5">
        <f t="shared" si="20"/>
        <v>114.28538550057537</v>
      </c>
      <c r="G337" t="s">
        <v>19</v>
      </c>
      <c r="H337">
        <v>2283</v>
      </c>
      <c r="I337">
        <f t="shared" si="21"/>
        <v>87.003066141042481</v>
      </c>
      <c r="J337" t="s">
        <v>20</v>
      </c>
      <c r="K337" t="s">
        <v>21</v>
      </c>
      <c r="L337">
        <v>1573797600</v>
      </c>
      <c r="M337" s="10">
        <f t="shared" si="22"/>
        <v>43784.25</v>
      </c>
      <c r="N337">
        <v>1574920800</v>
      </c>
      <c r="O337" s="10">
        <f t="shared" si="23"/>
        <v>43797.25</v>
      </c>
      <c r="P337" t="b">
        <v>0</v>
      </c>
      <c r="Q337" t="b">
        <v>0</v>
      </c>
      <c r="R337" s="7" t="s">
        <v>2009</v>
      </c>
      <c r="S337" t="s">
        <v>2010</v>
      </c>
    </row>
    <row r="338" spans="1:19" x14ac:dyDescent="0.5">
      <c r="A338">
        <v>336</v>
      </c>
      <c r="B338" t="s">
        <v>701</v>
      </c>
      <c r="C338" s="3" t="s">
        <v>702</v>
      </c>
      <c r="D338">
        <v>70700</v>
      </c>
      <c r="E338">
        <v>68602</v>
      </c>
      <c r="F338" s="5">
        <f t="shared" si="20"/>
        <v>97.032531824611027</v>
      </c>
      <c r="G338" t="s">
        <v>14</v>
      </c>
      <c r="H338">
        <v>1072</v>
      </c>
      <c r="I338">
        <f t="shared" si="21"/>
        <v>63.994402985074629</v>
      </c>
      <c r="J338" t="s">
        <v>20</v>
      </c>
      <c r="K338" t="s">
        <v>21</v>
      </c>
      <c r="L338">
        <v>1292392800</v>
      </c>
      <c r="M338" s="10">
        <f t="shared" si="22"/>
        <v>40527.25</v>
      </c>
      <c r="N338">
        <v>1292479200</v>
      </c>
      <c r="O338" s="10">
        <f t="shared" si="23"/>
        <v>40528.25</v>
      </c>
      <c r="P338" t="b">
        <v>0</v>
      </c>
      <c r="Q338" t="b">
        <v>1</v>
      </c>
      <c r="R338" s="7" t="s">
        <v>2009</v>
      </c>
      <c r="S338" t="s">
        <v>2010</v>
      </c>
    </row>
    <row r="339" spans="1:19" x14ac:dyDescent="0.5">
      <c r="A339">
        <v>337</v>
      </c>
      <c r="B339" t="s">
        <v>703</v>
      </c>
      <c r="C339" s="3" t="s">
        <v>704</v>
      </c>
      <c r="D339">
        <v>94500</v>
      </c>
      <c r="E339">
        <v>116064</v>
      </c>
      <c r="F339" s="5">
        <f t="shared" si="20"/>
        <v>122.81904761904762</v>
      </c>
      <c r="G339" t="s">
        <v>19</v>
      </c>
      <c r="H339">
        <v>1095</v>
      </c>
      <c r="I339">
        <f t="shared" si="21"/>
        <v>105.9945205479452</v>
      </c>
      <c r="J339" t="s">
        <v>20</v>
      </c>
      <c r="K339" t="s">
        <v>21</v>
      </c>
      <c r="L339">
        <v>1573452000</v>
      </c>
      <c r="M339" s="10">
        <f t="shared" si="22"/>
        <v>43780.25</v>
      </c>
      <c r="N339">
        <v>1573538400</v>
      </c>
      <c r="O339" s="10">
        <f t="shared" si="23"/>
        <v>43781.25</v>
      </c>
      <c r="P339" t="b">
        <v>0</v>
      </c>
      <c r="Q339" t="b">
        <v>0</v>
      </c>
      <c r="R339" s="7" t="s">
        <v>2013</v>
      </c>
      <c r="S339" t="s">
        <v>2014</v>
      </c>
    </row>
    <row r="340" spans="1:19" x14ac:dyDescent="0.5">
      <c r="A340">
        <v>338</v>
      </c>
      <c r="B340" t="s">
        <v>705</v>
      </c>
      <c r="C340" s="3" t="s">
        <v>706</v>
      </c>
      <c r="D340">
        <v>69800</v>
      </c>
      <c r="E340">
        <v>125042</v>
      </c>
      <c r="F340" s="5">
        <f t="shared" si="20"/>
        <v>179.14326647564471</v>
      </c>
      <c r="G340" t="s">
        <v>19</v>
      </c>
      <c r="H340">
        <v>1690</v>
      </c>
      <c r="I340">
        <f t="shared" si="21"/>
        <v>73.989349112426041</v>
      </c>
      <c r="J340" t="s">
        <v>20</v>
      </c>
      <c r="K340" t="s">
        <v>21</v>
      </c>
      <c r="L340">
        <v>1317790800</v>
      </c>
      <c r="M340" s="10">
        <f t="shared" si="22"/>
        <v>40821.208333333336</v>
      </c>
      <c r="N340">
        <v>1320382800</v>
      </c>
      <c r="O340" s="10">
        <f t="shared" si="23"/>
        <v>40851.208333333336</v>
      </c>
      <c r="P340" t="b">
        <v>0</v>
      </c>
      <c r="Q340" t="b">
        <v>0</v>
      </c>
      <c r="R340" s="7" t="s">
        <v>2013</v>
      </c>
      <c r="S340" t="s">
        <v>2014</v>
      </c>
    </row>
    <row r="341" spans="1:19" x14ac:dyDescent="0.5">
      <c r="A341">
        <v>339</v>
      </c>
      <c r="B341" t="s">
        <v>707</v>
      </c>
      <c r="C341" s="3" t="s">
        <v>708</v>
      </c>
      <c r="D341">
        <v>136300</v>
      </c>
      <c r="E341">
        <v>108974</v>
      </c>
      <c r="F341" s="5">
        <f t="shared" si="20"/>
        <v>79.951577402787962</v>
      </c>
      <c r="G341" t="s">
        <v>63</v>
      </c>
      <c r="H341">
        <v>1297</v>
      </c>
      <c r="I341">
        <f t="shared" si="21"/>
        <v>84.02004626060139</v>
      </c>
      <c r="J341" t="s">
        <v>15</v>
      </c>
      <c r="K341" t="s">
        <v>16</v>
      </c>
      <c r="L341">
        <v>1501650000</v>
      </c>
      <c r="M341" s="10">
        <f t="shared" si="22"/>
        <v>42949.208333333328</v>
      </c>
      <c r="N341">
        <v>1502859600</v>
      </c>
      <c r="O341" s="10">
        <f t="shared" si="23"/>
        <v>42963.208333333328</v>
      </c>
      <c r="P341" t="b">
        <v>0</v>
      </c>
      <c r="Q341" t="b">
        <v>0</v>
      </c>
      <c r="R341" s="7" t="s">
        <v>2013</v>
      </c>
      <c r="S341" t="s">
        <v>2014</v>
      </c>
    </row>
    <row r="342" spans="1:19" x14ac:dyDescent="0.5">
      <c r="A342">
        <v>340</v>
      </c>
      <c r="B342" t="s">
        <v>709</v>
      </c>
      <c r="C342" s="3" t="s">
        <v>710</v>
      </c>
      <c r="D342">
        <v>37100</v>
      </c>
      <c r="E342">
        <v>34964</v>
      </c>
      <c r="F342" s="5">
        <f t="shared" si="20"/>
        <v>94.242587601078171</v>
      </c>
      <c r="G342" t="s">
        <v>14</v>
      </c>
      <c r="H342">
        <v>393</v>
      </c>
      <c r="I342">
        <f t="shared" si="21"/>
        <v>88.966921119592882</v>
      </c>
      <c r="J342" t="s">
        <v>20</v>
      </c>
      <c r="K342" t="s">
        <v>21</v>
      </c>
      <c r="L342">
        <v>1323669600</v>
      </c>
      <c r="M342" s="10">
        <f t="shared" si="22"/>
        <v>40889.25</v>
      </c>
      <c r="N342">
        <v>1323756000</v>
      </c>
      <c r="O342" s="10">
        <f t="shared" si="23"/>
        <v>40890.25</v>
      </c>
      <c r="P342" t="b">
        <v>0</v>
      </c>
      <c r="Q342" t="b">
        <v>0</v>
      </c>
      <c r="R342" s="7" t="s">
        <v>2028</v>
      </c>
      <c r="S342" t="s">
        <v>2029</v>
      </c>
    </row>
    <row r="343" spans="1:19" x14ac:dyDescent="0.5">
      <c r="A343">
        <v>341</v>
      </c>
      <c r="B343" t="s">
        <v>711</v>
      </c>
      <c r="C343" s="3" t="s">
        <v>712</v>
      </c>
      <c r="D343">
        <v>114300</v>
      </c>
      <c r="E343">
        <v>96777</v>
      </c>
      <c r="F343" s="5">
        <f t="shared" si="20"/>
        <v>84.669291338582681</v>
      </c>
      <c r="G343" t="s">
        <v>14</v>
      </c>
      <c r="H343">
        <v>1257</v>
      </c>
      <c r="I343">
        <f t="shared" si="21"/>
        <v>76.990453460620529</v>
      </c>
      <c r="J343" t="s">
        <v>20</v>
      </c>
      <c r="K343" t="s">
        <v>21</v>
      </c>
      <c r="L343">
        <v>1440738000</v>
      </c>
      <c r="M343" s="10">
        <f t="shared" si="22"/>
        <v>42244.208333333328</v>
      </c>
      <c r="N343">
        <v>1441342800</v>
      </c>
      <c r="O343" s="10">
        <f t="shared" si="23"/>
        <v>42251.208333333328</v>
      </c>
      <c r="P343" t="b">
        <v>0</v>
      </c>
      <c r="Q343" t="b">
        <v>0</v>
      </c>
      <c r="R343" s="7" t="s">
        <v>2009</v>
      </c>
      <c r="S343" t="s">
        <v>2019</v>
      </c>
    </row>
    <row r="344" spans="1:19" x14ac:dyDescent="0.5">
      <c r="A344">
        <v>342</v>
      </c>
      <c r="B344" t="s">
        <v>713</v>
      </c>
      <c r="C344" s="3" t="s">
        <v>714</v>
      </c>
      <c r="D344">
        <v>47900</v>
      </c>
      <c r="E344">
        <v>31864</v>
      </c>
      <c r="F344" s="5">
        <f t="shared" si="20"/>
        <v>66.521920668058456</v>
      </c>
      <c r="G344" t="s">
        <v>14</v>
      </c>
      <c r="H344">
        <v>328</v>
      </c>
      <c r="I344">
        <f t="shared" si="21"/>
        <v>97.146341463414629</v>
      </c>
      <c r="J344" t="s">
        <v>20</v>
      </c>
      <c r="K344" t="s">
        <v>21</v>
      </c>
      <c r="L344">
        <v>1374296400</v>
      </c>
      <c r="M344" s="10">
        <f t="shared" si="22"/>
        <v>41475.208333333336</v>
      </c>
      <c r="N344">
        <v>1375333200</v>
      </c>
      <c r="O344" s="10">
        <f t="shared" si="23"/>
        <v>41487.208333333336</v>
      </c>
      <c r="P344" t="b">
        <v>0</v>
      </c>
      <c r="Q344" t="b">
        <v>0</v>
      </c>
      <c r="R344" s="7" t="s">
        <v>2013</v>
      </c>
      <c r="S344" t="s">
        <v>2014</v>
      </c>
    </row>
    <row r="345" spans="1:19" x14ac:dyDescent="0.5">
      <c r="A345">
        <v>343</v>
      </c>
      <c r="B345" t="s">
        <v>715</v>
      </c>
      <c r="C345" s="3" t="s">
        <v>716</v>
      </c>
      <c r="D345">
        <v>9000</v>
      </c>
      <c r="E345">
        <v>4853</v>
      </c>
      <c r="F345" s="5">
        <f t="shared" si="20"/>
        <v>53.922222222222224</v>
      </c>
      <c r="G345" t="s">
        <v>14</v>
      </c>
      <c r="H345">
        <v>147</v>
      </c>
      <c r="I345">
        <f t="shared" si="21"/>
        <v>33.013605442176868</v>
      </c>
      <c r="J345" t="s">
        <v>20</v>
      </c>
      <c r="K345" t="s">
        <v>21</v>
      </c>
      <c r="L345">
        <v>1384840800</v>
      </c>
      <c r="M345" s="10">
        <f t="shared" si="22"/>
        <v>41597.25</v>
      </c>
      <c r="N345">
        <v>1389420000</v>
      </c>
      <c r="O345" s="10">
        <f t="shared" si="23"/>
        <v>41650.25</v>
      </c>
      <c r="P345" t="b">
        <v>0</v>
      </c>
      <c r="Q345" t="b">
        <v>0</v>
      </c>
      <c r="R345" s="7" t="s">
        <v>2013</v>
      </c>
      <c r="S345" t="s">
        <v>2014</v>
      </c>
    </row>
    <row r="346" spans="1:19" x14ac:dyDescent="0.5">
      <c r="A346">
        <v>344</v>
      </c>
      <c r="B346" t="s">
        <v>717</v>
      </c>
      <c r="C346" s="3" t="s">
        <v>718</v>
      </c>
      <c r="D346">
        <v>197600</v>
      </c>
      <c r="E346">
        <v>82959</v>
      </c>
      <c r="F346" s="5">
        <f t="shared" si="20"/>
        <v>41.983299595141702</v>
      </c>
      <c r="G346" t="s">
        <v>14</v>
      </c>
      <c r="H346">
        <v>830</v>
      </c>
      <c r="I346">
        <f t="shared" si="21"/>
        <v>99.950602409638549</v>
      </c>
      <c r="J346" t="s">
        <v>20</v>
      </c>
      <c r="K346" t="s">
        <v>21</v>
      </c>
      <c r="L346">
        <v>1516600800</v>
      </c>
      <c r="M346" s="10">
        <f t="shared" si="22"/>
        <v>43122.25</v>
      </c>
      <c r="N346">
        <v>1520056800</v>
      </c>
      <c r="O346" s="10">
        <f t="shared" si="23"/>
        <v>43162.25</v>
      </c>
      <c r="P346" t="b">
        <v>0</v>
      </c>
      <c r="Q346" t="b">
        <v>0</v>
      </c>
      <c r="R346" s="7" t="s">
        <v>2024</v>
      </c>
      <c r="S346" t="s">
        <v>2025</v>
      </c>
    </row>
    <row r="347" spans="1:19" x14ac:dyDescent="0.5">
      <c r="A347">
        <v>345</v>
      </c>
      <c r="B347" t="s">
        <v>719</v>
      </c>
      <c r="C347" s="3" t="s">
        <v>720</v>
      </c>
      <c r="D347">
        <v>157600</v>
      </c>
      <c r="E347">
        <v>23159</v>
      </c>
      <c r="F347" s="5">
        <f t="shared" si="20"/>
        <v>14.694796954314722</v>
      </c>
      <c r="G347" t="s">
        <v>14</v>
      </c>
      <c r="H347">
        <v>331</v>
      </c>
      <c r="I347">
        <f t="shared" si="21"/>
        <v>69.966767371601208</v>
      </c>
      <c r="J347" t="s">
        <v>36</v>
      </c>
      <c r="K347" t="s">
        <v>37</v>
      </c>
      <c r="L347">
        <v>1436418000</v>
      </c>
      <c r="M347" s="10">
        <f t="shared" si="22"/>
        <v>42194.208333333328</v>
      </c>
      <c r="N347">
        <v>1436504400</v>
      </c>
      <c r="O347" s="10">
        <f t="shared" si="23"/>
        <v>42195.208333333328</v>
      </c>
      <c r="P347" t="b">
        <v>0</v>
      </c>
      <c r="Q347" t="b">
        <v>0</v>
      </c>
      <c r="R347" s="7" t="s">
        <v>2015</v>
      </c>
      <c r="S347" t="s">
        <v>2018</v>
      </c>
    </row>
    <row r="348" spans="1:19" x14ac:dyDescent="0.5">
      <c r="A348">
        <v>346</v>
      </c>
      <c r="B348" t="s">
        <v>721</v>
      </c>
      <c r="C348" s="3" t="s">
        <v>722</v>
      </c>
      <c r="D348">
        <v>8000</v>
      </c>
      <c r="E348">
        <v>2758</v>
      </c>
      <c r="F348" s="5">
        <f t="shared" si="20"/>
        <v>34.475000000000001</v>
      </c>
      <c r="G348" t="s">
        <v>14</v>
      </c>
      <c r="H348">
        <v>25</v>
      </c>
      <c r="I348">
        <f t="shared" si="21"/>
        <v>110.32</v>
      </c>
      <c r="J348" t="s">
        <v>20</v>
      </c>
      <c r="K348" t="s">
        <v>21</v>
      </c>
      <c r="L348">
        <v>1503550800</v>
      </c>
      <c r="M348" s="10">
        <f t="shared" si="22"/>
        <v>42971.208333333328</v>
      </c>
      <c r="N348">
        <v>1508302800</v>
      </c>
      <c r="O348" s="10">
        <f t="shared" si="23"/>
        <v>43026.208333333328</v>
      </c>
      <c r="P348" t="b">
        <v>0</v>
      </c>
      <c r="Q348" t="b">
        <v>1</v>
      </c>
      <c r="R348" s="7" t="s">
        <v>2009</v>
      </c>
      <c r="S348" t="s">
        <v>2019</v>
      </c>
    </row>
    <row r="349" spans="1:19" x14ac:dyDescent="0.5">
      <c r="A349">
        <v>347</v>
      </c>
      <c r="B349" t="s">
        <v>723</v>
      </c>
      <c r="C349" s="3" t="s">
        <v>724</v>
      </c>
      <c r="D349">
        <v>900</v>
      </c>
      <c r="E349">
        <v>12607</v>
      </c>
      <c r="F349" s="5">
        <f t="shared" si="20"/>
        <v>1400.7777777777778</v>
      </c>
      <c r="G349" t="s">
        <v>19</v>
      </c>
      <c r="H349">
        <v>191</v>
      </c>
      <c r="I349">
        <f t="shared" si="21"/>
        <v>66.005235602094245</v>
      </c>
      <c r="J349" t="s">
        <v>20</v>
      </c>
      <c r="K349" t="s">
        <v>21</v>
      </c>
      <c r="L349">
        <v>1423634400</v>
      </c>
      <c r="M349" s="10">
        <f t="shared" si="22"/>
        <v>42046.25</v>
      </c>
      <c r="N349">
        <v>1425708000</v>
      </c>
      <c r="O349" s="10">
        <f t="shared" si="23"/>
        <v>42070.25</v>
      </c>
      <c r="P349" t="b">
        <v>0</v>
      </c>
      <c r="Q349" t="b">
        <v>0</v>
      </c>
      <c r="R349" s="7" t="s">
        <v>2011</v>
      </c>
      <c r="S349" t="s">
        <v>2012</v>
      </c>
    </row>
    <row r="350" spans="1:19" x14ac:dyDescent="0.5">
      <c r="A350">
        <v>348</v>
      </c>
      <c r="B350" t="s">
        <v>725</v>
      </c>
      <c r="C350" s="3" t="s">
        <v>726</v>
      </c>
      <c r="D350">
        <v>199000</v>
      </c>
      <c r="E350">
        <v>142823</v>
      </c>
      <c r="F350" s="5">
        <f t="shared" si="20"/>
        <v>71.770351758793964</v>
      </c>
      <c r="G350" t="s">
        <v>14</v>
      </c>
      <c r="H350">
        <v>3483</v>
      </c>
      <c r="I350">
        <f t="shared" si="21"/>
        <v>41.005742176284812</v>
      </c>
      <c r="J350" t="s">
        <v>20</v>
      </c>
      <c r="K350" t="s">
        <v>21</v>
      </c>
      <c r="L350">
        <v>1487224800</v>
      </c>
      <c r="M350" s="10">
        <f t="shared" si="22"/>
        <v>42782.25</v>
      </c>
      <c r="N350">
        <v>1488348000</v>
      </c>
      <c r="O350" s="10">
        <f t="shared" si="23"/>
        <v>42795.25</v>
      </c>
      <c r="P350" t="b">
        <v>0</v>
      </c>
      <c r="Q350" t="b">
        <v>0</v>
      </c>
      <c r="R350" s="7" t="s">
        <v>2007</v>
      </c>
      <c r="S350" t="s">
        <v>2008</v>
      </c>
    </row>
    <row r="351" spans="1:19" x14ac:dyDescent="0.5">
      <c r="A351">
        <v>349</v>
      </c>
      <c r="B351" t="s">
        <v>727</v>
      </c>
      <c r="C351" s="3" t="s">
        <v>728</v>
      </c>
      <c r="D351">
        <v>180800</v>
      </c>
      <c r="E351">
        <v>95958</v>
      </c>
      <c r="F351" s="5">
        <f t="shared" si="20"/>
        <v>53.07411504424779</v>
      </c>
      <c r="G351" t="s">
        <v>14</v>
      </c>
      <c r="H351">
        <v>923</v>
      </c>
      <c r="I351">
        <f t="shared" si="21"/>
        <v>103.96316359696641</v>
      </c>
      <c r="J351" t="s">
        <v>20</v>
      </c>
      <c r="K351" t="s">
        <v>21</v>
      </c>
      <c r="L351">
        <v>1500008400</v>
      </c>
      <c r="M351" s="10">
        <f t="shared" si="22"/>
        <v>42930.208333333328</v>
      </c>
      <c r="N351">
        <v>1502600400</v>
      </c>
      <c r="O351" s="10">
        <f t="shared" si="23"/>
        <v>42960.208333333328</v>
      </c>
      <c r="P351" t="b">
        <v>0</v>
      </c>
      <c r="Q351" t="b">
        <v>0</v>
      </c>
      <c r="R351" s="7" t="s">
        <v>2013</v>
      </c>
      <c r="S351" t="s">
        <v>2014</v>
      </c>
    </row>
    <row r="352" spans="1:19" x14ac:dyDescent="0.5">
      <c r="A352">
        <v>350</v>
      </c>
      <c r="B352" t="s">
        <v>729</v>
      </c>
      <c r="C352" s="3" t="s">
        <v>730</v>
      </c>
      <c r="D352">
        <v>100</v>
      </c>
      <c r="E352">
        <v>5</v>
      </c>
      <c r="F352" s="5">
        <f t="shared" si="20"/>
        <v>5</v>
      </c>
      <c r="G352" t="s">
        <v>14</v>
      </c>
      <c r="H352">
        <v>1</v>
      </c>
      <c r="I352">
        <f t="shared" si="21"/>
        <v>5</v>
      </c>
      <c r="J352" t="s">
        <v>20</v>
      </c>
      <c r="K352" t="s">
        <v>21</v>
      </c>
      <c r="L352">
        <v>1432098000</v>
      </c>
      <c r="M352" s="10">
        <f t="shared" si="22"/>
        <v>42144.208333333328</v>
      </c>
      <c r="N352">
        <v>1433653200</v>
      </c>
      <c r="O352" s="10">
        <f t="shared" si="23"/>
        <v>42162.208333333328</v>
      </c>
      <c r="P352" t="b">
        <v>0</v>
      </c>
      <c r="Q352" t="b">
        <v>1</v>
      </c>
      <c r="R352" s="7" t="s">
        <v>2009</v>
      </c>
      <c r="S352" t="s">
        <v>2032</v>
      </c>
    </row>
    <row r="353" spans="1:19" x14ac:dyDescent="0.5">
      <c r="A353">
        <v>351</v>
      </c>
      <c r="B353" t="s">
        <v>731</v>
      </c>
      <c r="C353" s="3" t="s">
        <v>732</v>
      </c>
      <c r="D353">
        <v>74100</v>
      </c>
      <c r="E353">
        <v>94631</v>
      </c>
      <c r="F353" s="5">
        <f t="shared" si="20"/>
        <v>127.70715249662618</v>
      </c>
      <c r="G353" t="s">
        <v>19</v>
      </c>
      <c r="H353">
        <v>2013</v>
      </c>
      <c r="I353">
        <f t="shared" si="21"/>
        <v>47.009935419771487</v>
      </c>
      <c r="J353" t="s">
        <v>20</v>
      </c>
      <c r="K353" t="s">
        <v>21</v>
      </c>
      <c r="L353">
        <v>1440392400</v>
      </c>
      <c r="M353" s="10">
        <f t="shared" si="22"/>
        <v>42240.208333333328</v>
      </c>
      <c r="N353">
        <v>1441602000</v>
      </c>
      <c r="O353" s="10">
        <f t="shared" si="23"/>
        <v>42254.208333333328</v>
      </c>
      <c r="P353" t="b">
        <v>0</v>
      </c>
      <c r="Q353" t="b">
        <v>0</v>
      </c>
      <c r="R353" s="7" t="s">
        <v>2009</v>
      </c>
      <c r="S353" t="s">
        <v>2010</v>
      </c>
    </row>
    <row r="354" spans="1:19" x14ac:dyDescent="0.5">
      <c r="A354">
        <v>352</v>
      </c>
      <c r="B354" t="s">
        <v>733</v>
      </c>
      <c r="C354" s="3" t="s">
        <v>734</v>
      </c>
      <c r="D354">
        <v>2800</v>
      </c>
      <c r="E354">
        <v>977</v>
      </c>
      <c r="F354" s="5">
        <f t="shared" si="20"/>
        <v>34.892857142857146</v>
      </c>
      <c r="G354" t="s">
        <v>14</v>
      </c>
      <c r="H354">
        <v>33</v>
      </c>
      <c r="I354">
        <f t="shared" si="21"/>
        <v>29.606060606060606</v>
      </c>
      <c r="J354" t="s">
        <v>15</v>
      </c>
      <c r="K354" t="s">
        <v>16</v>
      </c>
      <c r="L354">
        <v>1446876000</v>
      </c>
      <c r="M354" s="10">
        <f t="shared" si="22"/>
        <v>42315.25</v>
      </c>
      <c r="N354">
        <v>1447567200</v>
      </c>
      <c r="O354" s="10">
        <f t="shared" si="23"/>
        <v>42323.25</v>
      </c>
      <c r="P354" t="b">
        <v>0</v>
      </c>
      <c r="Q354" t="b">
        <v>0</v>
      </c>
      <c r="R354" s="7" t="s">
        <v>2013</v>
      </c>
      <c r="S354" t="s">
        <v>2014</v>
      </c>
    </row>
    <row r="355" spans="1:19" x14ac:dyDescent="0.5">
      <c r="A355">
        <v>353</v>
      </c>
      <c r="B355" t="s">
        <v>735</v>
      </c>
      <c r="C355" s="3" t="s">
        <v>736</v>
      </c>
      <c r="D355">
        <v>33600</v>
      </c>
      <c r="E355">
        <v>137961</v>
      </c>
      <c r="F355" s="5">
        <f t="shared" si="20"/>
        <v>410.59821428571428</v>
      </c>
      <c r="G355" t="s">
        <v>19</v>
      </c>
      <c r="H355">
        <v>1703</v>
      </c>
      <c r="I355">
        <f t="shared" si="21"/>
        <v>81.010569583088667</v>
      </c>
      <c r="J355" t="s">
        <v>20</v>
      </c>
      <c r="K355" t="s">
        <v>21</v>
      </c>
      <c r="L355">
        <v>1562302800</v>
      </c>
      <c r="M355" s="10">
        <f t="shared" si="22"/>
        <v>43651.208333333328</v>
      </c>
      <c r="N355">
        <v>1562389200</v>
      </c>
      <c r="O355" s="10">
        <f t="shared" si="23"/>
        <v>43652.208333333328</v>
      </c>
      <c r="P355" t="b">
        <v>0</v>
      </c>
      <c r="Q355" t="b">
        <v>0</v>
      </c>
      <c r="R355" s="7" t="s">
        <v>2013</v>
      </c>
      <c r="S355" t="s">
        <v>2014</v>
      </c>
    </row>
    <row r="356" spans="1:19" x14ac:dyDescent="0.5">
      <c r="A356">
        <v>354</v>
      </c>
      <c r="B356" t="s">
        <v>737</v>
      </c>
      <c r="C356" s="3" t="s">
        <v>738</v>
      </c>
      <c r="D356">
        <v>6100</v>
      </c>
      <c r="E356">
        <v>7548</v>
      </c>
      <c r="F356" s="5">
        <f t="shared" si="20"/>
        <v>123.73770491803279</v>
      </c>
      <c r="G356" t="s">
        <v>19</v>
      </c>
      <c r="H356">
        <v>80</v>
      </c>
      <c r="I356">
        <f t="shared" si="21"/>
        <v>94.35</v>
      </c>
      <c r="J356" t="s">
        <v>32</v>
      </c>
      <c r="K356" t="s">
        <v>33</v>
      </c>
      <c r="L356">
        <v>1378184400</v>
      </c>
      <c r="M356" s="10">
        <f t="shared" si="22"/>
        <v>41520.208333333336</v>
      </c>
      <c r="N356">
        <v>1378789200</v>
      </c>
      <c r="O356" s="10">
        <f t="shared" si="23"/>
        <v>41527.208333333336</v>
      </c>
      <c r="P356" t="b">
        <v>0</v>
      </c>
      <c r="Q356" t="b">
        <v>0</v>
      </c>
      <c r="R356" s="7" t="s">
        <v>2015</v>
      </c>
      <c r="S356" t="s">
        <v>2016</v>
      </c>
    </row>
    <row r="357" spans="1:19" x14ac:dyDescent="0.5">
      <c r="A357">
        <v>355</v>
      </c>
      <c r="B357" t="s">
        <v>739</v>
      </c>
      <c r="C357" s="3" t="s">
        <v>740</v>
      </c>
      <c r="D357">
        <v>3800</v>
      </c>
      <c r="E357">
        <v>2241</v>
      </c>
      <c r="F357" s="5">
        <f t="shared" si="20"/>
        <v>58.973684210526315</v>
      </c>
      <c r="G357" t="s">
        <v>42</v>
      </c>
      <c r="H357">
        <v>86</v>
      </c>
      <c r="I357">
        <f t="shared" si="21"/>
        <v>26.058139534883722</v>
      </c>
      <c r="J357" t="s">
        <v>20</v>
      </c>
      <c r="K357" t="s">
        <v>21</v>
      </c>
      <c r="L357">
        <v>1485064800</v>
      </c>
      <c r="M357" s="10">
        <f t="shared" si="22"/>
        <v>42757.25</v>
      </c>
      <c r="N357">
        <v>1488520800</v>
      </c>
      <c r="O357" s="10">
        <f t="shared" si="23"/>
        <v>42797.25</v>
      </c>
      <c r="P357" t="b">
        <v>0</v>
      </c>
      <c r="Q357" t="b">
        <v>0</v>
      </c>
      <c r="R357" s="7" t="s">
        <v>2011</v>
      </c>
      <c r="S357" t="s">
        <v>2020</v>
      </c>
    </row>
    <row r="358" spans="1:19" x14ac:dyDescent="0.5">
      <c r="A358">
        <v>356</v>
      </c>
      <c r="B358" t="s">
        <v>741</v>
      </c>
      <c r="C358" s="3" t="s">
        <v>742</v>
      </c>
      <c r="D358">
        <v>9300</v>
      </c>
      <c r="E358">
        <v>3431</v>
      </c>
      <c r="F358" s="5">
        <f t="shared" si="20"/>
        <v>36.892473118279568</v>
      </c>
      <c r="G358" t="s">
        <v>14</v>
      </c>
      <c r="H358">
        <v>40</v>
      </c>
      <c r="I358">
        <f t="shared" si="21"/>
        <v>85.775000000000006</v>
      </c>
      <c r="J358" t="s">
        <v>94</v>
      </c>
      <c r="K358" t="s">
        <v>95</v>
      </c>
      <c r="L358">
        <v>1326520800</v>
      </c>
      <c r="M358" s="10">
        <f t="shared" si="22"/>
        <v>40922.25</v>
      </c>
      <c r="N358">
        <v>1327298400</v>
      </c>
      <c r="O358" s="10">
        <f t="shared" si="23"/>
        <v>40931.25</v>
      </c>
      <c r="P358" t="b">
        <v>0</v>
      </c>
      <c r="Q358" t="b">
        <v>0</v>
      </c>
      <c r="R358" s="7" t="s">
        <v>2013</v>
      </c>
      <c r="S358" t="s">
        <v>2014</v>
      </c>
    </row>
    <row r="359" spans="1:19" x14ac:dyDescent="0.5">
      <c r="A359">
        <v>357</v>
      </c>
      <c r="B359" t="s">
        <v>743</v>
      </c>
      <c r="C359" s="3" t="s">
        <v>744</v>
      </c>
      <c r="D359">
        <v>2300</v>
      </c>
      <c r="E359">
        <v>4253</v>
      </c>
      <c r="F359" s="5">
        <f t="shared" si="20"/>
        <v>184.91304347826087</v>
      </c>
      <c r="G359" t="s">
        <v>19</v>
      </c>
      <c r="H359">
        <v>41</v>
      </c>
      <c r="I359">
        <f t="shared" si="21"/>
        <v>103.73170731707317</v>
      </c>
      <c r="J359" t="s">
        <v>20</v>
      </c>
      <c r="K359" t="s">
        <v>21</v>
      </c>
      <c r="L359">
        <v>1441256400</v>
      </c>
      <c r="M359" s="10">
        <f t="shared" si="22"/>
        <v>42250.208333333328</v>
      </c>
      <c r="N359">
        <v>1443416400</v>
      </c>
      <c r="O359" s="10">
        <f t="shared" si="23"/>
        <v>42275.208333333328</v>
      </c>
      <c r="P359" t="b">
        <v>0</v>
      </c>
      <c r="Q359" t="b">
        <v>0</v>
      </c>
      <c r="R359" s="7" t="s">
        <v>2024</v>
      </c>
      <c r="S359" t="s">
        <v>2025</v>
      </c>
    </row>
    <row r="360" spans="1:19" x14ac:dyDescent="0.5">
      <c r="A360">
        <v>358</v>
      </c>
      <c r="B360" t="s">
        <v>745</v>
      </c>
      <c r="C360" s="3" t="s">
        <v>746</v>
      </c>
      <c r="D360">
        <v>9700</v>
      </c>
      <c r="E360">
        <v>1146</v>
      </c>
      <c r="F360" s="5">
        <f t="shared" si="20"/>
        <v>11.814432989690722</v>
      </c>
      <c r="G360" t="s">
        <v>14</v>
      </c>
      <c r="H360">
        <v>23</v>
      </c>
      <c r="I360">
        <f t="shared" si="21"/>
        <v>49.826086956521742</v>
      </c>
      <c r="J360" t="s">
        <v>15</v>
      </c>
      <c r="K360" t="s">
        <v>16</v>
      </c>
      <c r="L360">
        <v>1533877200</v>
      </c>
      <c r="M360" s="10">
        <f t="shared" si="22"/>
        <v>43322.208333333328</v>
      </c>
      <c r="N360">
        <v>1534136400</v>
      </c>
      <c r="O360" s="10">
        <f t="shared" si="23"/>
        <v>43325.208333333328</v>
      </c>
      <c r="P360" t="b">
        <v>1</v>
      </c>
      <c r="Q360" t="b">
        <v>0</v>
      </c>
      <c r="R360" s="7" t="s">
        <v>2028</v>
      </c>
      <c r="S360" t="s">
        <v>2029</v>
      </c>
    </row>
    <row r="361" spans="1:19" x14ac:dyDescent="0.5">
      <c r="A361">
        <v>359</v>
      </c>
      <c r="B361" t="s">
        <v>747</v>
      </c>
      <c r="C361" s="3" t="s">
        <v>748</v>
      </c>
      <c r="D361">
        <v>4000</v>
      </c>
      <c r="E361">
        <v>11948</v>
      </c>
      <c r="F361" s="5">
        <f t="shared" si="20"/>
        <v>298.7</v>
      </c>
      <c r="G361" t="s">
        <v>19</v>
      </c>
      <c r="H361">
        <v>187</v>
      </c>
      <c r="I361">
        <f t="shared" si="21"/>
        <v>63.893048128342244</v>
      </c>
      <c r="J361" t="s">
        <v>20</v>
      </c>
      <c r="K361" t="s">
        <v>21</v>
      </c>
      <c r="L361">
        <v>1314421200</v>
      </c>
      <c r="M361" s="10">
        <f t="shared" si="22"/>
        <v>40782.208333333336</v>
      </c>
      <c r="N361">
        <v>1315026000</v>
      </c>
      <c r="O361" s="10">
        <f t="shared" si="23"/>
        <v>40789.208333333336</v>
      </c>
      <c r="P361" t="b">
        <v>0</v>
      </c>
      <c r="Q361" t="b">
        <v>0</v>
      </c>
      <c r="R361" s="7" t="s">
        <v>2015</v>
      </c>
      <c r="S361" t="s">
        <v>2023</v>
      </c>
    </row>
    <row r="362" spans="1:19" x14ac:dyDescent="0.5">
      <c r="A362">
        <v>360</v>
      </c>
      <c r="B362" t="s">
        <v>749</v>
      </c>
      <c r="C362" s="3" t="s">
        <v>750</v>
      </c>
      <c r="D362">
        <v>59700</v>
      </c>
      <c r="E362">
        <v>135132</v>
      </c>
      <c r="F362" s="5">
        <f t="shared" si="20"/>
        <v>226.35175879396985</v>
      </c>
      <c r="G362" t="s">
        <v>19</v>
      </c>
      <c r="H362">
        <v>2875</v>
      </c>
      <c r="I362">
        <f t="shared" si="21"/>
        <v>47.002434782608695</v>
      </c>
      <c r="J362" t="s">
        <v>36</v>
      </c>
      <c r="K362" t="s">
        <v>37</v>
      </c>
      <c r="L362">
        <v>1293861600</v>
      </c>
      <c r="M362" s="10">
        <f t="shared" si="22"/>
        <v>40544.25</v>
      </c>
      <c r="N362">
        <v>1295071200</v>
      </c>
      <c r="O362" s="10">
        <f t="shared" si="23"/>
        <v>40558.25</v>
      </c>
      <c r="P362" t="b">
        <v>0</v>
      </c>
      <c r="Q362" t="b">
        <v>1</v>
      </c>
      <c r="R362" s="7" t="s">
        <v>2013</v>
      </c>
      <c r="S362" t="s">
        <v>2014</v>
      </c>
    </row>
    <row r="363" spans="1:19" x14ac:dyDescent="0.5">
      <c r="A363">
        <v>361</v>
      </c>
      <c r="B363" t="s">
        <v>751</v>
      </c>
      <c r="C363" s="3" t="s">
        <v>752</v>
      </c>
      <c r="D363">
        <v>5500</v>
      </c>
      <c r="E363">
        <v>9546</v>
      </c>
      <c r="F363" s="5">
        <f t="shared" si="20"/>
        <v>173.56363636363636</v>
      </c>
      <c r="G363" t="s">
        <v>19</v>
      </c>
      <c r="H363">
        <v>88</v>
      </c>
      <c r="I363">
        <f t="shared" si="21"/>
        <v>108.47727272727273</v>
      </c>
      <c r="J363" t="s">
        <v>20</v>
      </c>
      <c r="K363" t="s">
        <v>21</v>
      </c>
      <c r="L363">
        <v>1507352400</v>
      </c>
      <c r="M363" s="10">
        <f t="shared" si="22"/>
        <v>43015.208333333328</v>
      </c>
      <c r="N363">
        <v>1509426000</v>
      </c>
      <c r="O363" s="10">
        <f t="shared" si="23"/>
        <v>43039.208333333328</v>
      </c>
      <c r="P363" t="b">
        <v>0</v>
      </c>
      <c r="Q363" t="b">
        <v>0</v>
      </c>
      <c r="R363" s="7" t="s">
        <v>2013</v>
      </c>
      <c r="S363" t="s">
        <v>2014</v>
      </c>
    </row>
    <row r="364" spans="1:19" x14ac:dyDescent="0.5">
      <c r="A364">
        <v>362</v>
      </c>
      <c r="B364" t="s">
        <v>753</v>
      </c>
      <c r="C364" s="3" t="s">
        <v>754</v>
      </c>
      <c r="D364">
        <v>3700</v>
      </c>
      <c r="E364">
        <v>13755</v>
      </c>
      <c r="F364" s="5">
        <f t="shared" si="20"/>
        <v>371.75675675675677</v>
      </c>
      <c r="G364" t="s">
        <v>19</v>
      </c>
      <c r="H364">
        <v>191</v>
      </c>
      <c r="I364">
        <f t="shared" si="21"/>
        <v>72.015706806282722</v>
      </c>
      <c r="J364" t="s">
        <v>20</v>
      </c>
      <c r="K364" t="s">
        <v>21</v>
      </c>
      <c r="L364">
        <v>1296108000</v>
      </c>
      <c r="M364" s="10">
        <f t="shared" si="22"/>
        <v>40570.25</v>
      </c>
      <c r="N364">
        <v>1299391200</v>
      </c>
      <c r="O364" s="10">
        <f t="shared" si="23"/>
        <v>40608.25</v>
      </c>
      <c r="P364" t="b">
        <v>0</v>
      </c>
      <c r="Q364" t="b">
        <v>0</v>
      </c>
      <c r="R364" s="7" t="s">
        <v>2009</v>
      </c>
      <c r="S364" t="s">
        <v>2010</v>
      </c>
    </row>
    <row r="365" spans="1:19" x14ac:dyDescent="0.5">
      <c r="A365">
        <v>363</v>
      </c>
      <c r="B365" t="s">
        <v>755</v>
      </c>
      <c r="C365" s="3" t="s">
        <v>756</v>
      </c>
      <c r="D365">
        <v>5200</v>
      </c>
      <c r="E365">
        <v>8330</v>
      </c>
      <c r="F365" s="5">
        <f t="shared" si="20"/>
        <v>160.19230769230768</v>
      </c>
      <c r="G365" t="s">
        <v>19</v>
      </c>
      <c r="H365">
        <v>139</v>
      </c>
      <c r="I365">
        <f t="shared" si="21"/>
        <v>59.928057553956833</v>
      </c>
      <c r="J365" t="s">
        <v>20</v>
      </c>
      <c r="K365" t="s">
        <v>21</v>
      </c>
      <c r="L365">
        <v>1324965600</v>
      </c>
      <c r="M365" s="10">
        <f t="shared" si="22"/>
        <v>40904.25</v>
      </c>
      <c r="N365">
        <v>1325052000</v>
      </c>
      <c r="O365" s="10">
        <f t="shared" si="23"/>
        <v>40905.25</v>
      </c>
      <c r="P365" t="b">
        <v>0</v>
      </c>
      <c r="Q365" t="b">
        <v>0</v>
      </c>
      <c r="R365" s="7" t="s">
        <v>2009</v>
      </c>
      <c r="S365" t="s">
        <v>2010</v>
      </c>
    </row>
    <row r="366" spans="1:19" x14ac:dyDescent="0.5">
      <c r="A366">
        <v>364</v>
      </c>
      <c r="B366" t="s">
        <v>757</v>
      </c>
      <c r="C366" s="3" t="s">
        <v>758</v>
      </c>
      <c r="D366">
        <v>900</v>
      </c>
      <c r="E366">
        <v>14547</v>
      </c>
      <c r="F366" s="5">
        <f t="shared" si="20"/>
        <v>1616.3333333333333</v>
      </c>
      <c r="G366" t="s">
        <v>19</v>
      </c>
      <c r="H366">
        <v>186</v>
      </c>
      <c r="I366">
        <f t="shared" si="21"/>
        <v>78.209677419354833</v>
      </c>
      <c r="J366" t="s">
        <v>20</v>
      </c>
      <c r="K366" t="s">
        <v>21</v>
      </c>
      <c r="L366">
        <v>1520229600</v>
      </c>
      <c r="M366" s="10">
        <f t="shared" si="22"/>
        <v>43164.25</v>
      </c>
      <c r="N366">
        <v>1522818000</v>
      </c>
      <c r="O366" s="10">
        <f t="shared" si="23"/>
        <v>43194.208333333328</v>
      </c>
      <c r="P366" t="b">
        <v>0</v>
      </c>
      <c r="Q366" t="b">
        <v>0</v>
      </c>
      <c r="R366" s="7" t="s">
        <v>2009</v>
      </c>
      <c r="S366" t="s">
        <v>2019</v>
      </c>
    </row>
    <row r="367" spans="1:19" x14ac:dyDescent="0.5">
      <c r="A367">
        <v>365</v>
      </c>
      <c r="B367" t="s">
        <v>759</v>
      </c>
      <c r="C367" s="3" t="s">
        <v>760</v>
      </c>
      <c r="D367">
        <v>1600</v>
      </c>
      <c r="E367">
        <v>11735</v>
      </c>
      <c r="F367" s="5">
        <f t="shared" si="20"/>
        <v>733.4375</v>
      </c>
      <c r="G367" t="s">
        <v>19</v>
      </c>
      <c r="H367">
        <v>112</v>
      </c>
      <c r="I367">
        <f t="shared" si="21"/>
        <v>104.77678571428571</v>
      </c>
      <c r="J367" t="s">
        <v>24</v>
      </c>
      <c r="K367" t="s">
        <v>25</v>
      </c>
      <c r="L367">
        <v>1482991200</v>
      </c>
      <c r="M367" s="10">
        <f t="shared" si="22"/>
        <v>42733.25</v>
      </c>
      <c r="N367">
        <v>1485324000</v>
      </c>
      <c r="O367" s="10">
        <f t="shared" si="23"/>
        <v>42760.25</v>
      </c>
      <c r="P367" t="b">
        <v>0</v>
      </c>
      <c r="Q367" t="b">
        <v>0</v>
      </c>
      <c r="R367" s="7" t="s">
        <v>2013</v>
      </c>
      <c r="S367" t="s">
        <v>2014</v>
      </c>
    </row>
    <row r="368" spans="1:19" x14ac:dyDescent="0.5">
      <c r="A368">
        <v>366</v>
      </c>
      <c r="B368" t="s">
        <v>761</v>
      </c>
      <c r="C368" s="3" t="s">
        <v>762</v>
      </c>
      <c r="D368">
        <v>1800</v>
      </c>
      <c r="E368">
        <v>10658</v>
      </c>
      <c r="F368" s="5">
        <f t="shared" si="20"/>
        <v>592.11111111111109</v>
      </c>
      <c r="G368" t="s">
        <v>19</v>
      </c>
      <c r="H368">
        <v>101</v>
      </c>
      <c r="I368">
        <f t="shared" si="21"/>
        <v>105.52475247524752</v>
      </c>
      <c r="J368" t="s">
        <v>20</v>
      </c>
      <c r="K368" t="s">
        <v>21</v>
      </c>
      <c r="L368">
        <v>1294034400</v>
      </c>
      <c r="M368" s="10">
        <f t="shared" si="22"/>
        <v>40546.25</v>
      </c>
      <c r="N368">
        <v>1294120800</v>
      </c>
      <c r="O368" s="10">
        <f t="shared" si="23"/>
        <v>40547.25</v>
      </c>
      <c r="P368" t="b">
        <v>0</v>
      </c>
      <c r="Q368" t="b">
        <v>1</v>
      </c>
      <c r="R368" s="7" t="s">
        <v>2013</v>
      </c>
      <c r="S368" t="s">
        <v>2014</v>
      </c>
    </row>
    <row r="369" spans="1:19" x14ac:dyDescent="0.5">
      <c r="A369">
        <v>367</v>
      </c>
      <c r="B369" t="s">
        <v>763</v>
      </c>
      <c r="C369" s="3" t="s">
        <v>764</v>
      </c>
      <c r="D369">
        <v>9900</v>
      </c>
      <c r="E369">
        <v>1870</v>
      </c>
      <c r="F369" s="5">
        <f t="shared" si="20"/>
        <v>18.888888888888889</v>
      </c>
      <c r="G369" t="s">
        <v>14</v>
      </c>
      <c r="H369">
        <v>75</v>
      </c>
      <c r="I369">
        <f t="shared" si="21"/>
        <v>24.933333333333334</v>
      </c>
      <c r="J369" t="s">
        <v>20</v>
      </c>
      <c r="K369" t="s">
        <v>21</v>
      </c>
      <c r="L369">
        <v>1413608400</v>
      </c>
      <c r="M369" s="10">
        <f t="shared" si="22"/>
        <v>41930.208333333336</v>
      </c>
      <c r="N369">
        <v>1415685600</v>
      </c>
      <c r="O369" s="10">
        <f t="shared" si="23"/>
        <v>41954.25</v>
      </c>
      <c r="P369" t="b">
        <v>0</v>
      </c>
      <c r="Q369" t="b">
        <v>1</v>
      </c>
      <c r="R369" s="7" t="s">
        <v>2013</v>
      </c>
      <c r="S369" t="s">
        <v>2014</v>
      </c>
    </row>
    <row r="370" spans="1:19" x14ac:dyDescent="0.5">
      <c r="A370">
        <v>368</v>
      </c>
      <c r="B370" t="s">
        <v>765</v>
      </c>
      <c r="C370" s="3" t="s">
        <v>766</v>
      </c>
      <c r="D370">
        <v>5200</v>
      </c>
      <c r="E370">
        <v>14394</v>
      </c>
      <c r="F370" s="5">
        <f t="shared" si="20"/>
        <v>276.80769230769232</v>
      </c>
      <c r="G370" t="s">
        <v>19</v>
      </c>
      <c r="H370">
        <v>206</v>
      </c>
      <c r="I370">
        <f t="shared" si="21"/>
        <v>69.873786407766985</v>
      </c>
      <c r="J370" t="s">
        <v>36</v>
      </c>
      <c r="K370" t="s">
        <v>37</v>
      </c>
      <c r="L370">
        <v>1286946000</v>
      </c>
      <c r="M370" s="10">
        <f t="shared" si="22"/>
        <v>40464.208333333336</v>
      </c>
      <c r="N370">
        <v>1288933200</v>
      </c>
      <c r="O370" s="10">
        <f t="shared" si="23"/>
        <v>40487.208333333336</v>
      </c>
      <c r="P370" t="b">
        <v>0</v>
      </c>
      <c r="Q370" t="b">
        <v>1</v>
      </c>
      <c r="R370" s="7" t="s">
        <v>2015</v>
      </c>
      <c r="S370" t="s">
        <v>2016</v>
      </c>
    </row>
    <row r="371" spans="1:19" x14ac:dyDescent="0.5">
      <c r="A371">
        <v>369</v>
      </c>
      <c r="B371" t="s">
        <v>767</v>
      </c>
      <c r="C371" s="3" t="s">
        <v>768</v>
      </c>
      <c r="D371">
        <v>5400</v>
      </c>
      <c r="E371">
        <v>14743</v>
      </c>
      <c r="F371" s="5">
        <f t="shared" si="20"/>
        <v>273.01851851851853</v>
      </c>
      <c r="G371" t="s">
        <v>19</v>
      </c>
      <c r="H371">
        <v>154</v>
      </c>
      <c r="I371">
        <f t="shared" si="21"/>
        <v>95.733766233766232</v>
      </c>
      <c r="J371" t="s">
        <v>20</v>
      </c>
      <c r="K371" t="s">
        <v>21</v>
      </c>
      <c r="L371">
        <v>1359871200</v>
      </c>
      <c r="M371" s="10">
        <f t="shared" si="22"/>
        <v>41308.25</v>
      </c>
      <c r="N371">
        <v>1363237200</v>
      </c>
      <c r="O371" s="10">
        <f t="shared" si="23"/>
        <v>41347.208333333336</v>
      </c>
      <c r="P371" t="b">
        <v>0</v>
      </c>
      <c r="Q371" t="b">
        <v>1</v>
      </c>
      <c r="R371" s="7" t="s">
        <v>2015</v>
      </c>
      <c r="S371" t="s">
        <v>2034</v>
      </c>
    </row>
    <row r="372" spans="1:19" x14ac:dyDescent="0.5">
      <c r="A372">
        <v>370</v>
      </c>
      <c r="B372" t="s">
        <v>769</v>
      </c>
      <c r="C372" s="3" t="s">
        <v>770</v>
      </c>
      <c r="D372">
        <v>112300</v>
      </c>
      <c r="E372">
        <v>178965</v>
      </c>
      <c r="F372" s="5">
        <f t="shared" si="20"/>
        <v>159.36331255565449</v>
      </c>
      <c r="G372" t="s">
        <v>19</v>
      </c>
      <c r="H372">
        <v>5966</v>
      </c>
      <c r="I372">
        <f t="shared" si="21"/>
        <v>29.997485752598056</v>
      </c>
      <c r="J372" t="s">
        <v>20</v>
      </c>
      <c r="K372" t="s">
        <v>21</v>
      </c>
      <c r="L372">
        <v>1555304400</v>
      </c>
      <c r="M372" s="10">
        <f t="shared" si="22"/>
        <v>43570.208333333328</v>
      </c>
      <c r="N372">
        <v>1555822800</v>
      </c>
      <c r="O372" s="10">
        <f t="shared" si="23"/>
        <v>43576.208333333328</v>
      </c>
      <c r="P372" t="b">
        <v>0</v>
      </c>
      <c r="Q372" t="b">
        <v>0</v>
      </c>
      <c r="R372" s="7" t="s">
        <v>2013</v>
      </c>
      <c r="S372" t="s">
        <v>2014</v>
      </c>
    </row>
    <row r="373" spans="1:19" x14ac:dyDescent="0.5">
      <c r="A373">
        <v>371</v>
      </c>
      <c r="B373" t="s">
        <v>771</v>
      </c>
      <c r="C373" s="3" t="s">
        <v>772</v>
      </c>
      <c r="D373">
        <v>189200</v>
      </c>
      <c r="E373">
        <v>128410</v>
      </c>
      <c r="F373" s="5">
        <f t="shared" si="20"/>
        <v>67.869978858350947</v>
      </c>
      <c r="G373" t="s">
        <v>14</v>
      </c>
      <c r="H373">
        <v>2176</v>
      </c>
      <c r="I373">
        <f t="shared" si="21"/>
        <v>59.011948529411768</v>
      </c>
      <c r="J373" t="s">
        <v>20</v>
      </c>
      <c r="K373" t="s">
        <v>21</v>
      </c>
      <c r="L373">
        <v>1423375200</v>
      </c>
      <c r="M373" s="10">
        <f t="shared" si="22"/>
        <v>42043.25</v>
      </c>
      <c r="N373">
        <v>1427778000</v>
      </c>
      <c r="O373" s="10">
        <f t="shared" si="23"/>
        <v>42094.208333333328</v>
      </c>
      <c r="P373" t="b">
        <v>0</v>
      </c>
      <c r="Q373" t="b">
        <v>0</v>
      </c>
      <c r="R373" s="7" t="s">
        <v>2013</v>
      </c>
      <c r="S373" t="s">
        <v>2014</v>
      </c>
    </row>
    <row r="374" spans="1:19" ht="31.5" x14ac:dyDescent="0.5">
      <c r="A374">
        <v>372</v>
      </c>
      <c r="B374" t="s">
        <v>773</v>
      </c>
      <c r="C374" s="3" t="s">
        <v>774</v>
      </c>
      <c r="D374">
        <v>900</v>
      </c>
      <c r="E374">
        <v>14324</v>
      </c>
      <c r="F374" s="5">
        <f t="shared" si="20"/>
        <v>1591.5555555555557</v>
      </c>
      <c r="G374" t="s">
        <v>19</v>
      </c>
      <c r="H374">
        <v>169</v>
      </c>
      <c r="I374">
        <f t="shared" si="21"/>
        <v>84.757396449704146</v>
      </c>
      <c r="J374" t="s">
        <v>20</v>
      </c>
      <c r="K374" t="s">
        <v>21</v>
      </c>
      <c r="L374">
        <v>1420696800</v>
      </c>
      <c r="M374" s="10">
        <f t="shared" si="22"/>
        <v>42012.25</v>
      </c>
      <c r="N374">
        <v>1422424800</v>
      </c>
      <c r="O374" s="10">
        <f t="shared" si="23"/>
        <v>42032.25</v>
      </c>
      <c r="P374" t="b">
        <v>0</v>
      </c>
      <c r="Q374" t="b">
        <v>1</v>
      </c>
      <c r="R374" s="7" t="s">
        <v>2015</v>
      </c>
      <c r="S374" t="s">
        <v>2016</v>
      </c>
    </row>
    <row r="375" spans="1:19" x14ac:dyDescent="0.5">
      <c r="A375">
        <v>373</v>
      </c>
      <c r="B375" t="s">
        <v>775</v>
      </c>
      <c r="C375" s="3" t="s">
        <v>776</v>
      </c>
      <c r="D375">
        <v>22500</v>
      </c>
      <c r="E375">
        <v>164291</v>
      </c>
      <c r="F375" s="5">
        <f t="shared" si="20"/>
        <v>730.18222222222221</v>
      </c>
      <c r="G375" t="s">
        <v>19</v>
      </c>
      <c r="H375">
        <v>2106</v>
      </c>
      <c r="I375">
        <f t="shared" si="21"/>
        <v>78.010921177587846</v>
      </c>
      <c r="J375" t="s">
        <v>20</v>
      </c>
      <c r="K375" t="s">
        <v>21</v>
      </c>
      <c r="L375">
        <v>1502946000</v>
      </c>
      <c r="M375" s="10">
        <f t="shared" si="22"/>
        <v>42964.208333333328</v>
      </c>
      <c r="N375">
        <v>1503637200</v>
      </c>
      <c r="O375" s="10">
        <f t="shared" si="23"/>
        <v>42972.208333333328</v>
      </c>
      <c r="P375" t="b">
        <v>0</v>
      </c>
      <c r="Q375" t="b">
        <v>0</v>
      </c>
      <c r="R375" s="7" t="s">
        <v>2013</v>
      </c>
      <c r="S375" t="s">
        <v>2014</v>
      </c>
    </row>
    <row r="376" spans="1:19" ht="31.5" x14ac:dyDescent="0.5">
      <c r="A376">
        <v>374</v>
      </c>
      <c r="B376" t="s">
        <v>777</v>
      </c>
      <c r="C376" s="3" t="s">
        <v>778</v>
      </c>
      <c r="D376">
        <v>167400</v>
      </c>
      <c r="E376">
        <v>22073</v>
      </c>
      <c r="F376" s="5">
        <f t="shared" si="20"/>
        <v>13.185782556750299</v>
      </c>
      <c r="G376" t="s">
        <v>14</v>
      </c>
      <c r="H376">
        <v>441</v>
      </c>
      <c r="I376">
        <f t="shared" si="21"/>
        <v>50.05215419501134</v>
      </c>
      <c r="J376" t="s">
        <v>20</v>
      </c>
      <c r="K376" t="s">
        <v>21</v>
      </c>
      <c r="L376">
        <v>1547186400</v>
      </c>
      <c r="M376" s="10">
        <f t="shared" si="22"/>
        <v>43476.25</v>
      </c>
      <c r="N376">
        <v>1547618400</v>
      </c>
      <c r="O376" s="10">
        <f t="shared" si="23"/>
        <v>43481.25</v>
      </c>
      <c r="P376" t="b">
        <v>0</v>
      </c>
      <c r="Q376" t="b">
        <v>1</v>
      </c>
      <c r="R376" s="7" t="s">
        <v>2015</v>
      </c>
      <c r="S376" t="s">
        <v>2016</v>
      </c>
    </row>
    <row r="377" spans="1:19" ht="31.5" x14ac:dyDescent="0.5">
      <c r="A377">
        <v>375</v>
      </c>
      <c r="B377" t="s">
        <v>779</v>
      </c>
      <c r="C377" s="3" t="s">
        <v>780</v>
      </c>
      <c r="D377">
        <v>2700</v>
      </c>
      <c r="E377">
        <v>1479</v>
      </c>
      <c r="F377" s="5">
        <f t="shared" si="20"/>
        <v>54.777777777777779</v>
      </c>
      <c r="G377" t="s">
        <v>14</v>
      </c>
      <c r="H377">
        <v>25</v>
      </c>
      <c r="I377">
        <f t="shared" si="21"/>
        <v>59.16</v>
      </c>
      <c r="J377" t="s">
        <v>20</v>
      </c>
      <c r="K377" t="s">
        <v>21</v>
      </c>
      <c r="L377">
        <v>1444971600</v>
      </c>
      <c r="M377" s="10">
        <f t="shared" si="22"/>
        <v>42293.208333333328</v>
      </c>
      <c r="N377">
        <v>1449900000</v>
      </c>
      <c r="O377" s="10">
        <f t="shared" si="23"/>
        <v>42350.25</v>
      </c>
      <c r="P377" t="b">
        <v>0</v>
      </c>
      <c r="Q377" t="b">
        <v>0</v>
      </c>
      <c r="R377" s="7" t="s">
        <v>2009</v>
      </c>
      <c r="S377" t="s">
        <v>2019</v>
      </c>
    </row>
    <row r="378" spans="1:19" x14ac:dyDescent="0.5">
      <c r="A378">
        <v>376</v>
      </c>
      <c r="B378" t="s">
        <v>781</v>
      </c>
      <c r="C378" s="3" t="s">
        <v>782</v>
      </c>
      <c r="D378">
        <v>3400</v>
      </c>
      <c r="E378">
        <v>12275</v>
      </c>
      <c r="F378" s="5">
        <f t="shared" si="20"/>
        <v>361.02941176470586</v>
      </c>
      <c r="G378" t="s">
        <v>19</v>
      </c>
      <c r="H378">
        <v>131</v>
      </c>
      <c r="I378">
        <f t="shared" si="21"/>
        <v>93.702290076335885</v>
      </c>
      <c r="J378" t="s">
        <v>20</v>
      </c>
      <c r="K378" t="s">
        <v>21</v>
      </c>
      <c r="L378">
        <v>1404622800</v>
      </c>
      <c r="M378" s="10">
        <f t="shared" si="22"/>
        <v>41826.208333333336</v>
      </c>
      <c r="N378">
        <v>1405141200</v>
      </c>
      <c r="O378" s="10">
        <f t="shared" si="23"/>
        <v>41832.208333333336</v>
      </c>
      <c r="P378" t="b">
        <v>0</v>
      </c>
      <c r="Q378" t="b">
        <v>0</v>
      </c>
      <c r="R378" s="7" t="s">
        <v>2009</v>
      </c>
      <c r="S378" t="s">
        <v>2010</v>
      </c>
    </row>
    <row r="379" spans="1:19" x14ac:dyDescent="0.5">
      <c r="A379">
        <v>377</v>
      </c>
      <c r="B379" t="s">
        <v>783</v>
      </c>
      <c r="C379" s="3" t="s">
        <v>784</v>
      </c>
      <c r="D379">
        <v>49700</v>
      </c>
      <c r="E379">
        <v>5098</v>
      </c>
      <c r="F379" s="5">
        <f t="shared" si="20"/>
        <v>10.257545271629779</v>
      </c>
      <c r="G379" t="s">
        <v>14</v>
      </c>
      <c r="H379">
        <v>127</v>
      </c>
      <c r="I379">
        <f t="shared" si="21"/>
        <v>40.14173228346457</v>
      </c>
      <c r="J379" t="s">
        <v>20</v>
      </c>
      <c r="K379" t="s">
        <v>21</v>
      </c>
      <c r="L379">
        <v>1571720400</v>
      </c>
      <c r="M379" s="10">
        <f t="shared" si="22"/>
        <v>43760.208333333328</v>
      </c>
      <c r="N379">
        <v>1572933600</v>
      </c>
      <c r="O379" s="10">
        <f t="shared" si="23"/>
        <v>43774.25</v>
      </c>
      <c r="P379" t="b">
        <v>0</v>
      </c>
      <c r="Q379" t="b">
        <v>0</v>
      </c>
      <c r="R379" s="7" t="s">
        <v>2013</v>
      </c>
      <c r="S379" t="s">
        <v>2014</v>
      </c>
    </row>
    <row r="380" spans="1:19" x14ac:dyDescent="0.5">
      <c r="A380">
        <v>378</v>
      </c>
      <c r="B380" t="s">
        <v>785</v>
      </c>
      <c r="C380" s="3" t="s">
        <v>786</v>
      </c>
      <c r="D380">
        <v>178200</v>
      </c>
      <c r="E380">
        <v>24882</v>
      </c>
      <c r="F380" s="5">
        <f t="shared" si="20"/>
        <v>13.962962962962964</v>
      </c>
      <c r="G380" t="s">
        <v>14</v>
      </c>
      <c r="H380">
        <v>355</v>
      </c>
      <c r="I380">
        <f t="shared" si="21"/>
        <v>70.090140845070422</v>
      </c>
      <c r="J380" t="s">
        <v>20</v>
      </c>
      <c r="K380" t="s">
        <v>21</v>
      </c>
      <c r="L380">
        <v>1526878800</v>
      </c>
      <c r="M380" s="10">
        <f t="shared" si="22"/>
        <v>43241.208333333328</v>
      </c>
      <c r="N380">
        <v>1530162000</v>
      </c>
      <c r="O380" s="10">
        <f t="shared" si="23"/>
        <v>43279.208333333328</v>
      </c>
      <c r="P380" t="b">
        <v>0</v>
      </c>
      <c r="Q380" t="b">
        <v>0</v>
      </c>
      <c r="R380" s="7" t="s">
        <v>2015</v>
      </c>
      <c r="S380" t="s">
        <v>2016</v>
      </c>
    </row>
    <row r="381" spans="1:19" x14ac:dyDescent="0.5">
      <c r="A381">
        <v>379</v>
      </c>
      <c r="B381" t="s">
        <v>787</v>
      </c>
      <c r="C381" s="3" t="s">
        <v>788</v>
      </c>
      <c r="D381">
        <v>7200</v>
      </c>
      <c r="E381">
        <v>2912</v>
      </c>
      <c r="F381" s="5">
        <f t="shared" si="20"/>
        <v>40.444444444444443</v>
      </c>
      <c r="G381" t="s">
        <v>14</v>
      </c>
      <c r="H381">
        <v>44</v>
      </c>
      <c r="I381">
        <f t="shared" si="21"/>
        <v>66.181818181818187</v>
      </c>
      <c r="J381" t="s">
        <v>36</v>
      </c>
      <c r="K381" t="s">
        <v>37</v>
      </c>
      <c r="L381">
        <v>1319691600</v>
      </c>
      <c r="M381" s="10">
        <f t="shared" si="22"/>
        <v>40843.208333333336</v>
      </c>
      <c r="N381">
        <v>1320904800</v>
      </c>
      <c r="O381" s="10">
        <f t="shared" si="23"/>
        <v>40857.25</v>
      </c>
      <c r="P381" t="b">
        <v>0</v>
      </c>
      <c r="Q381" t="b">
        <v>0</v>
      </c>
      <c r="R381" s="7" t="s">
        <v>2013</v>
      </c>
      <c r="S381" t="s">
        <v>2014</v>
      </c>
    </row>
    <row r="382" spans="1:19" ht="31.5" x14ac:dyDescent="0.5">
      <c r="A382">
        <v>380</v>
      </c>
      <c r="B382" t="s">
        <v>789</v>
      </c>
      <c r="C382" s="3" t="s">
        <v>790</v>
      </c>
      <c r="D382">
        <v>2500</v>
      </c>
      <c r="E382">
        <v>4008</v>
      </c>
      <c r="F382" s="5">
        <f t="shared" si="20"/>
        <v>160.32</v>
      </c>
      <c r="G382" t="s">
        <v>19</v>
      </c>
      <c r="H382">
        <v>84</v>
      </c>
      <c r="I382">
        <f t="shared" si="21"/>
        <v>47.714285714285715</v>
      </c>
      <c r="J382" t="s">
        <v>20</v>
      </c>
      <c r="K382" t="s">
        <v>21</v>
      </c>
      <c r="L382">
        <v>1371963600</v>
      </c>
      <c r="M382" s="10">
        <f t="shared" si="22"/>
        <v>41448.208333333336</v>
      </c>
      <c r="N382">
        <v>1372395600</v>
      </c>
      <c r="O382" s="10">
        <f t="shared" si="23"/>
        <v>41453.208333333336</v>
      </c>
      <c r="P382" t="b">
        <v>0</v>
      </c>
      <c r="Q382" t="b">
        <v>0</v>
      </c>
      <c r="R382" s="7" t="s">
        <v>2013</v>
      </c>
      <c r="S382" t="s">
        <v>2014</v>
      </c>
    </row>
    <row r="383" spans="1:19" x14ac:dyDescent="0.5">
      <c r="A383">
        <v>381</v>
      </c>
      <c r="B383" t="s">
        <v>791</v>
      </c>
      <c r="C383" s="3" t="s">
        <v>792</v>
      </c>
      <c r="D383">
        <v>5300</v>
      </c>
      <c r="E383">
        <v>9749</v>
      </c>
      <c r="F383" s="5">
        <f t="shared" si="20"/>
        <v>183.9433962264151</v>
      </c>
      <c r="G383" t="s">
        <v>19</v>
      </c>
      <c r="H383">
        <v>155</v>
      </c>
      <c r="I383">
        <f t="shared" si="21"/>
        <v>62.896774193548389</v>
      </c>
      <c r="J383" t="s">
        <v>20</v>
      </c>
      <c r="K383" t="s">
        <v>21</v>
      </c>
      <c r="L383">
        <v>1433739600</v>
      </c>
      <c r="M383" s="10">
        <f t="shared" si="22"/>
        <v>42163.208333333328</v>
      </c>
      <c r="N383">
        <v>1437714000</v>
      </c>
      <c r="O383" s="10">
        <f t="shared" si="23"/>
        <v>42209.208333333328</v>
      </c>
      <c r="P383" t="b">
        <v>0</v>
      </c>
      <c r="Q383" t="b">
        <v>0</v>
      </c>
      <c r="R383" s="7" t="s">
        <v>2013</v>
      </c>
      <c r="S383" t="s">
        <v>2014</v>
      </c>
    </row>
    <row r="384" spans="1:19" ht="31.5" x14ac:dyDescent="0.5">
      <c r="A384">
        <v>382</v>
      </c>
      <c r="B384" t="s">
        <v>793</v>
      </c>
      <c r="C384" s="3" t="s">
        <v>794</v>
      </c>
      <c r="D384">
        <v>9100</v>
      </c>
      <c r="E384">
        <v>5803</v>
      </c>
      <c r="F384" s="5">
        <f t="shared" si="20"/>
        <v>63.769230769230766</v>
      </c>
      <c r="G384" t="s">
        <v>14</v>
      </c>
      <c r="H384">
        <v>67</v>
      </c>
      <c r="I384">
        <f t="shared" si="21"/>
        <v>86.611940298507463</v>
      </c>
      <c r="J384" t="s">
        <v>20</v>
      </c>
      <c r="K384" t="s">
        <v>21</v>
      </c>
      <c r="L384">
        <v>1508130000</v>
      </c>
      <c r="M384" s="10">
        <f t="shared" si="22"/>
        <v>43024.208333333328</v>
      </c>
      <c r="N384">
        <v>1509771600</v>
      </c>
      <c r="O384" s="10">
        <f t="shared" si="23"/>
        <v>43043.208333333328</v>
      </c>
      <c r="P384" t="b">
        <v>0</v>
      </c>
      <c r="Q384" t="b">
        <v>0</v>
      </c>
      <c r="R384" s="7" t="s">
        <v>2028</v>
      </c>
      <c r="S384" t="s">
        <v>2029</v>
      </c>
    </row>
    <row r="385" spans="1:19" x14ac:dyDescent="0.5">
      <c r="A385">
        <v>383</v>
      </c>
      <c r="B385" t="s">
        <v>795</v>
      </c>
      <c r="C385" s="3" t="s">
        <v>796</v>
      </c>
      <c r="D385">
        <v>6300</v>
      </c>
      <c r="E385">
        <v>14199</v>
      </c>
      <c r="F385" s="5">
        <f t="shared" si="20"/>
        <v>225.38095238095238</v>
      </c>
      <c r="G385" t="s">
        <v>19</v>
      </c>
      <c r="H385">
        <v>189</v>
      </c>
      <c r="I385">
        <f t="shared" si="21"/>
        <v>75.126984126984127</v>
      </c>
      <c r="J385" t="s">
        <v>20</v>
      </c>
      <c r="K385" t="s">
        <v>21</v>
      </c>
      <c r="L385">
        <v>1550037600</v>
      </c>
      <c r="M385" s="10">
        <f t="shared" si="22"/>
        <v>43509.25</v>
      </c>
      <c r="N385">
        <v>1550556000</v>
      </c>
      <c r="O385" s="10">
        <f t="shared" si="23"/>
        <v>43515.25</v>
      </c>
      <c r="P385" t="b">
        <v>0</v>
      </c>
      <c r="Q385" t="b">
        <v>1</v>
      </c>
      <c r="R385" s="7" t="s">
        <v>2007</v>
      </c>
      <c r="S385" t="s">
        <v>2008</v>
      </c>
    </row>
    <row r="386" spans="1:19" x14ac:dyDescent="0.5">
      <c r="A386">
        <v>384</v>
      </c>
      <c r="B386" t="s">
        <v>797</v>
      </c>
      <c r="C386" s="3" t="s">
        <v>798</v>
      </c>
      <c r="D386">
        <v>114400</v>
      </c>
      <c r="E386">
        <v>196779</v>
      </c>
      <c r="F386" s="5">
        <f t="shared" si="20"/>
        <v>172.00961538461539</v>
      </c>
      <c r="G386" t="s">
        <v>19</v>
      </c>
      <c r="H386">
        <v>4799</v>
      </c>
      <c r="I386">
        <f t="shared" si="21"/>
        <v>41.004167534903104</v>
      </c>
      <c r="J386" t="s">
        <v>20</v>
      </c>
      <c r="K386" t="s">
        <v>21</v>
      </c>
      <c r="L386">
        <v>1486706400</v>
      </c>
      <c r="M386" s="10">
        <f t="shared" si="22"/>
        <v>42776.25</v>
      </c>
      <c r="N386">
        <v>1489039200</v>
      </c>
      <c r="O386" s="10">
        <f t="shared" si="23"/>
        <v>42803.25</v>
      </c>
      <c r="P386" t="b">
        <v>1</v>
      </c>
      <c r="Q386" t="b">
        <v>1</v>
      </c>
      <c r="R386" s="7" t="s">
        <v>2015</v>
      </c>
      <c r="S386" t="s">
        <v>2016</v>
      </c>
    </row>
    <row r="387" spans="1:19" ht="31.5" x14ac:dyDescent="0.5">
      <c r="A387">
        <v>385</v>
      </c>
      <c r="B387" t="s">
        <v>799</v>
      </c>
      <c r="C387" s="3" t="s">
        <v>800</v>
      </c>
      <c r="D387">
        <v>38900</v>
      </c>
      <c r="E387">
        <v>56859</v>
      </c>
      <c r="F387" s="5">
        <f t="shared" ref="F387:F450" si="24">E387*100/D387</f>
        <v>146.16709511568124</v>
      </c>
      <c r="G387" t="s">
        <v>19</v>
      </c>
      <c r="H387">
        <v>1137</v>
      </c>
      <c r="I387">
        <f t="shared" ref="I387:I450" si="25">E387/H387</f>
        <v>50.007915567282325</v>
      </c>
      <c r="J387" t="s">
        <v>20</v>
      </c>
      <c r="K387" t="s">
        <v>21</v>
      </c>
      <c r="L387">
        <v>1553835600</v>
      </c>
      <c r="M387" s="10">
        <f t="shared" ref="M387:M450" si="26">(((L387/60)/60)/24)+DATE(1970,1,1)</f>
        <v>43553.208333333328</v>
      </c>
      <c r="N387">
        <v>1556600400</v>
      </c>
      <c r="O387" s="10">
        <f t="shared" ref="O387:O450" si="27">(((N387/60)/60)/24)+DATE(1970,1,1)</f>
        <v>43585.208333333328</v>
      </c>
      <c r="P387" t="b">
        <v>0</v>
      </c>
      <c r="Q387" t="b">
        <v>0</v>
      </c>
      <c r="R387" s="7" t="s">
        <v>2021</v>
      </c>
      <c r="S387" t="s">
        <v>2022</v>
      </c>
    </row>
    <row r="388" spans="1:19" ht="31.5" x14ac:dyDescent="0.5">
      <c r="A388">
        <v>386</v>
      </c>
      <c r="B388" t="s">
        <v>801</v>
      </c>
      <c r="C388" s="3" t="s">
        <v>802</v>
      </c>
      <c r="D388">
        <v>135500</v>
      </c>
      <c r="E388">
        <v>103554</v>
      </c>
      <c r="F388" s="5">
        <f t="shared" si="24"/>
        <v>76.42361623616236</v>
      </c>
      <c r="G388" t="s">
        <v>14</v>
      </c>
      <c r="H388">
        <v>1068</v>
      </c>
      <c r="I388">
        <f t="shared" si="25"/>
        <v>96.960674157303373</v>
      </c>
      <c r="J388" t="s">
        <v>20</v>
      </c>
      <c r="K388" t="s">
        <v>21</v>
      </c>
      <c r="L388">
        <v>1277528400</v>
      </c>
      <c r="M388" s="10">
        <f t="shared" si="26"/>
        <v>40355.208333333336</v>
      </c>
      <c r="N388">
        <v>1278565200</v>
      </c>
      <c r="O388" s="10">
        <f t="shared" si="27"/>
        <v>40367.208333333336</v>
      </c>
      <c r="P388" t="b">
        <v>0</v>
      </c>
      <c r="Q388" t="b">
        <v>0</v>
      </c>
      <c r="R388" s="7" t="s">
        <v>2013</v>
      </c>
      <c r="S388" t="s">
        <v>2014</v>
      </c>
    </row>
    <row r="389" spans="1:19" x14ac:dyDescent="0.5">
      <c r="A389">
        <v>387</v>
      </c>
      <c r="B389" t="s">
        <v>803</v>
      </c>
      <c r="C389" s="3" t="s">
        <v>804</v>
      </c>
      <c r="D389">
        <v>109000</v>
      </c>
      <c r="E389">
        <v>42795</v>
      </c>
      <c r="F389" s="5">
        <f t="shared" si="24"/>
        <v>39.261467889908253</v>
      </c>
      <c r="G389" t="s">
        <v>14</v>
      </c>
      <c r="H389">
        <v>424</v>
      </c>
      <c r="I389">
        <f t="shared" si="25"/>
        <v>100.93160377358491</v>
      </c>
      <c r="J389" t="s">
        <v>20</v>
      </c>
      <c r="K389" t="s">
        <v>21</v>
      </c>
      <c r="L389">
        <v>1339477200</v>
      </c>
      <c r="M389" s="10">
        <f t="shared" si="26"/>
        <v>41072.208333333336</v>
      </c>
      <c r="N389">
        <v>1339909200</v>
      </c>
      <c r="O389" s="10">
        <f t="shared" si="27"/>
        <v>41077.208333333336</v>
      </c>
      <c r="P389" t="b">
        <v>0</v>
      </c>
      <c r="Q389" t="b">
        <v>0</v>
      </c>
      <c r="R389" s="7" t="s">
        <v>2011</v>
      </c>
      <c r="S389" t="s">
        <v>2020</v>
      </c>
    </row>
    <row r="390" spans="1:19" x14ac:dyDescent="0.5">
      <c r="A390">
        <v>388</v>
      </c>
      <c r="B390" t="s">
        <v>805</v>
      </c>
      <c r="C390" s="3" t="s">
        <v>806</v>
      </c>
      <c r="D390">
        <v>114800</v>
      </c>
      <c r="E390">
        <v>12938</v>
      </c>
      <c r="F390" s="5">
        <f t="shared" si="24"/>
        <v>11.270034843205575</v>
      </c>
      <c r="G390" t="s">
        <v>63</v>
      </c>
      <c r="H390">
        <v>145</v>
      </c>
      <c r="I390">
        <f t="shared" si="25"/>
        <v>89.227586206896547</v>
      </c>
      <c r="J390" t="s">
        <v>86</v>
      </c>
      <c r="K390" t="s">
        <v>87</v>
      </c>
      <c r="L390">
        <v>1325656800</v>
      </c>
      <c r="M390" s="10">
        <f t="shared" si="26"/>
        <v>40912.25</v>
      </c>
      <c r="N390">
        <v>1325829600</v>
      </c>
      <c r="O390" s="10">
        <f t="shared" si="27"/>
        <v>40914.25</v>
      </c>
      <c r="P390" t="b">
        <v>0</v>
      </c>
      <c r="Q390" t="b">
        <v>0</v>
      </c>
      <c r="R390" s="7" t="s">
        <v>2009</v>
      </c>
      <c r="S390" t="s">
        <v>2019</v>
      </c>
    </row>
    <row r="391" spans="1:19" x14ac:dyDescent="0.5">
      <c r="A391">
        <v>389</v>
      </c>
      <c r="B391" t="s">
        <v>807</v>
      </c>
      <c r="C391" s="3" t="s">
        <v>808</v>
      </c>
      <c r="D391">
        <v>83000</v>
      </c>
      <c r="E391">
        <v>101352</v>
      </c>
      <c r="F391" s="5">
        <f t="shared" si="24"/>
        <v>122.11084337349398</v>
      </c>
      <c r="G391" t="s">
        <v>19</v>
      </c>
      <c r="H391">
        <v>1152</v>
      </c>
      <c r="I391">
        <f t="shared" si="25"/>
        <v>87.979166666666671</v>
      </c>
      <c r="J391" t="s">
        <v>20</v>
      </c>
      <c r="K391" t="s">
        <v>21</v>
      </c>
      <c r="L391">
        <v>1288242000</v>
      </c>
      <c r="M391" s="10">
        <f t="shared" si="26"/>
        <v>40479.208333333336</v>
      </c>
      <c r="N391">
        <v>1290578400</v>
      </c>
      <c r="O391" s="10">
        <f t="shared" si="27"/>
        <v>40506.25</v>
      </c>
      <c r="P391" t="b">
        <v>0</v>
      </c>
      <c r="Q391" t="b">
        <v>0</v>
      </c>
      <c r="R391" s="7" t="s">
        <v>2013</v>
      </c>
      <c r="S391" t="s">
        <v>2014</v>
      </c>
    </row>
    <row r="392" spans="1:19" x14ac:dyDescent="0.5">
      <c r="A392">
        <v>390</v>
      </c>
      <c r="B392" t="s">
        <v>809</v>
      </c>
      <c r="C392" s="3" t="s">
        <v>810</v>
      </c>
      <c r="D392">
        <v>2400</v>
      </c>
      <c r="E392">
        <v>4477</v>
      </c>
      <c r="F392" s="5">
        <f t="shared" si="24"/>
        <v>186.54166666666666</v>
      </c>
      <c r="G392" t="s">
        <v>19</v>
      </c>
      <c r="H392">
        <v>50</v>
      </c>
      <c r="I392">
        <f t="shared" si="25"/>
        <v>89.54</v>
      </c>
      <c r="J392" t="s">
        <v>20</v>
      </c>
      <c r="K392" t="s">
        <v>21</v>
      </c>
      <c r="L392">
        <v>1379048400</v>
      </c>
      <c r="M392" s="10">
        <f t="shared" si="26"/>
        <v>41530.208333333336</v>
      </c>
      <c r="N392">
        <v>1380344400</v>
      </c>
      <c r="O392" s="10">
        <f t="shared" si="27"/>
        <v>41545.208333333336</v>
      </c>
      <c r="P392" t="b">
        <v>0</v>
      </c>
      <c r="Q392" t="b">
        <v>0</v>
      </c>
      <c r="R392" s="7" t="s">
        <v>2028</v>
      </c>
      <c r="S392" t="s">
        <v>2029</v>
      </c>
    </row>
    <row r="393" spans="1:19" x14ac:dyDescent="0.5">
      <c r="A393">
        <v>391</v>
      </c>
      <c r="B393" t="s">
        <v>811</v>
      </c>
      <c r="C393" s="3" t="s">
        <v>812</v>
      </c>
      <c r="D393">
        <v>60400</v>
      </c>
      <c r="E393">
        <v>4393</v>
      </c>
      <c r="F393" s="5">
        <f t="shared" si="24"/>
        <v>7.2731788079470201</v>
      </c>
      <c r="G393" t="s">
        <v>14</v>
      </c>
      <c r="H393">
        <v>151</v>
      </c>
      <c r="I393">
        <f t="shared" si="25"/>
        <v>29.09271523178808</v>
      </c>
      <c r="J393" t="s">
        <v>20</v>
      </c>
      <c r="K393" t="s">
        <v>21</v>
      </c>
      <c r="L393">
        <v>1389679200</v>
      </c>
      <c r="M393" s="10">
        <f t="shared" si="26"/>
        <v>41653.25</v>
      </c>
      <c r="N393">
        <v>1389852000</v>
      </c>
      <c r="O393" s="10">
        <f t="shared" si="27"/>
        <v>41655.25</v>
      </c>
      <c r="P393" t="b">
        <v>0</v>
      </c>
      <c r="Q393" t="b">
        <v>0</v>
      </c>
      <c r="R393" s="7" t="s">
        <v>2021</v>
      </c>
      <c r="S393" t="s">
        <v>2022</v>
      </c>
    </row>
    <row r="394" spans="1:19" ht="31.5" x14ac:dyDescent="0.5">
      <c r="A394">
        <v>392</v>
      </c>
      <c r="B394" t="s">
        <v>813</v>
      </c>
      <c r="C394" s="3" t="s">
        <v>814</v>
      </c>
      <c r="D394">
        <v>102900</v>
      </c>
      <c r="E394">
        <v>67546</v>
      </c>
      <c r="F394" s="5">
        <f t="shared" si="24"/>
        <v>65.642371234207971</v>
      </c>
      <c r="G394" t="s">
        <v>14</v>
      </c>
      <c r="H394">
        <v>1608</v>
      </c>
      <c r="I394">
        <f t="shared" si="25"/>
        <v>42.006218905472636</v>
      </c>
      <c r="J394" t="s">
        <v>20</v>
      </c>
      <c r="K394" t="s">
        <v>21</v>
      </c>
      <c r="L394">
        <v>1294293600</v>
      </c>
      <c r="M394" s="10">
        <f t="shared" si="26"/>
        <v>40549.25</v>
      </c>
      <c r="N394">
        <v>1294466400</v>
      </c>
      <c r="O394" s="10">
        <f t="shared" si="27"/>
        <v>40551.25</v>
      </c>
      <c r="P394" t="b">
        <v>0</v>
      </c>
      <c r="Q394" t="b">
        <v>0</v>
      </c>
      <c r="R394" s="7" t="s">
        <v>2011</v>
      </c>
      <c r="S394" t="s">
        <v>2020</v>
      </c>
    </row>
    <row r="395" spans="1:19" x14ac:dyDescent="0.5">
      <c r="A395">
        <v>393</v>
      </c>
      <c r="B395" t="s">
        <v>815</v>
      </c>
      <c r="C395" s="3" t="s">
        <v>816</v>
      </c>
      <c r="D395">
        <v>62800</v>
      </c>
      <c r="E395">
        <v>143788</v>
      </c>
      <c r="F395" s="5">
        <f t="shared" si="24"/>
        <v>228.96178343949043</v>
      </c>
      <c r="G395" t="s">
        <v>19</v>
      </c>
      <c r="H395">
        <v>3059</v>
      </c>
      <c r="I395">
        <f t="shared" si="25"/>
        <v>47.004903563255965</v>
      </c>
      <c r="J395" t="s">
        <v>15</v>
      </c>
      <c r="K395" t="s">
        <v>16</v>
      </c>
      <c r="L395">
        <v>1500267600</v>
      </c>
      <c r="M395" s="10">
        <f t="shared" si="26"/>
        <v>42933.208333333328</v>
      </c>
      <c r="N395">
        <v>1500354000</v>
      </c>
      <c r="O395" s="10">
        <f t="shared" si="27"/>
        <v>42934.208333333328</v>
      </c>
      <c r="P395" t="b">
        <v>0</v>
      </c>
      <c r="Q395" t="b">
        <v>0</v>
      </c>
      <c r="R395" s="7" t="s">
        <v>2009</v>
      </c>
      <c r="S395" t="s">
        <v>2032</v>
      </c>
    </row>
    <row r="396" spans="1:19" x14ac:dyDescent="0.5">
      <c r="A396">
        <v>394</v>
      </c>
      <c r="B396" t="s">
        <v>817</v>
      </c>
      <c r="C396" s="3" t="s">
        <v>818</v>
      </c>
      <c r="D396">
        <v>800</v>
      </c>
      <c r="E396">
        <v>3755</v>
      </c>
      <c r="F396" s="5">
        <f t="shared" si="24"/>
        <v>469.375</v>
      </c>
      <c r="G396" t="s">
        <v>19</v>
      </c>
      <c r="H396">
        <v>34</v>
      </c>
      <c r="I396">
        <f t="shared" si="25"/>
        <v>110.44117647058823</v>
      </c>
      <c r="J396" t="s">
        <v>20</v>
      </c>
      <c r="K396" t="s">
        <v>21</v>
      </c>
      <c r="L396">
        <v>1375074000</v>
      </c>
      <c r="M396" s="10">
        <f t="shared" si="26"/>
        <v>41484.208333333336</v>
      </c>
      <c r="N396">
        <v>1375938000</v>
      </c>
      <c r="O396" s="10">
        <f t="shared" si="27"/>
        <v>41494.208333333336</v>
      </c>
      <c r="P396" t="b">
        <v>0</v>
      </c>
      <c r="Q396" t="b">
        <v>1</v>
      </c>
      <c r="R396" s="7" t="s">
        <v>2015</v>
      </c>
      <c r="S396" t="s">
        <v>2016</v>
      </c>
    </row>
    <row r="397" spans="1:19" ht="31.5" x14ac:dyDescent="0.5">
      <c r="A397">
        <v>395</v>
      </c>
      <c r="B397" t="s">
        <v>274</v>
      </c>
      <c r="C397" s="3" t="s">
        <v>819</v>
      </c>
      <c r="D397">
        <v>7100</v>
      </c>
      <c r="E397">
        <v>9238</v>
      </c>
      <c r="F397" s="5">
        <f t="shared" si="24"/>
        <v>130.11267605633802</v>
      </c>
      <c r="G397" t="s">
        <v>19</v>
      </c>
      <c r="H397">
        <v>220</v>
      </c>
      <c r="I397">
        <f t="shared" si="25"/>
        <v>41.990909090909092</v>
      </c>
      <c r="J397" t="s">
        <v>20</v>
      </c>
      <c r="K397" t="s">
        <v>21</v>
      </c>
      <c r="L397">
        <v>1323324000</v>
      </c>
      <c r="M397" s="10">
        <f t="shared" si="26"/>
        <v>40885.25</v>
      </c>
      <c r="N397">
        <v>1323410400</v>
      </c>
      <c r="O397" s="10">
        <f t="shared" si="27"/>
        <v>40886.25</v>
      </c>
      <c r="P397" t="b">
        <v>1</v>
      </c>
      <c r="Q397" t="b">
        <v>0</v>
      </c>
      <c r="R397" s="7" t="s">
        <v>2013</v>
      </c>
      <c r="S397" t="s">
        <v>2014</v>
      </c>
    </row>
    <row r="398" spans="1:19" x14ac:dyDescent="0.5">
      <c r="A398">
        <v>396</v>
      </c>
      <c r="B398" t="s">
        <v>820</v>
      </c>
      <c r="C398" s="3" t="s">
        <v>821</v>
      </c>
      <c r="D398">
        <v>46100</v>
      </c>
      <c r="E398">
        <v>77012</v>
      </c>
      <c r="F398" s="5">
        <f t="shared" si="24"/>
        <v>167.05422993492408</v>
      </c>
      <c r="G398" t="s">
        <v>19</v>
      </c>
      <c r="H398">
        <v>1604</v>
      </c>
      <c r="I398">
        <f t="shared" si="25"/>
        <v>48.012468827930178</v>
      </c>
      <c r="J398" t="s">
        <v>24</v>
      </c>
      <c r="K398" t="s">
        <v>25</v>
      </c>
      <c r="L398">
        <v>1538715600</v>
      </c>
      <c r="M398" s="10">
        <f t="shared" si="26"/>
        <v>43378.208333333328</v>
      </c>
      <c r="N398">
        <v>1539406800</v>
      </c>
      <c r="O398" s="10">
        <f t="shared" si="27"/>
        <v>43386.208333333328</v>
      </c>
      <c r="P398" t="b">
        <v>0</v>
      </c>
      <c r="Q398" t="b">
        <v>0</v>
      </c>
      <c r="R398" s="7" t="s">
        <v>2015</v>
      </c>
      <c r="S398" t="s">
        <v>2018</v>
      </c>
    </row>
    <row r="399" spans="1:19" x14ac:dyDescent="0.5">
      <c r="A399">
        <v>397</v>
      </c>
      <c r="B399" t="s">
        <v>822</v>
      </c>
      <c r="C399" s="3" t="s">
        <v>823</v>
      </c>
      <c r="D399">
        <v>8100</v>
      </c>
      <c r="E399">
        <v>14083</v>
      </c>
      <c r="F399" s="5">
        <f t="shared" si="24"/>
        <v>173.8641975308642</v>
      </c>
      <c r="G399" t="s">
        <v>19</v>
      </c>
      <c r="H399">
        <v>454</v>
      </c>
      <c r="I399">
        <f t="shared" si="25"/>
        <v>31.019823788546255</v>
      </c>
      <c r="J399" t="s">
        <v>20</v>
      </c>
      <c r="K399" t="s">
        <v>21</v>
      </c>
      <c r="L399">
        <v>1369285200</v>
      </c>
      <c r="M399" s="10">
        <f t="shared" si="26"/>
        <v>41417.208333333336</v>
      </c>
      <c r="N399">
        <v>1369803600</v>
      </c>
      <c r="O399" s="10">
        <f t="shared" si="27"/>
        <v>41423.208333333336</v>
      </c>
      <c r="P399" t="b">
        <v>0</v>
      </c>
      <c r="Q399" t="b">
        <v>0</v>
      </c>
      <c r="R399" s="7" t="s">
        <v>2009</v>
      </c>
      <c r="S399" t="s">
        <v>2010</v>
      </c>
    </row>
    <row r="400" spans="1:19" x14ac:dyDescent="0.5">
      <c r="A400">
        <v>398</v>
      </c>
      <c r="B400" t="s">
        <v>824</v>
      </c>
      <c r="C400" s="3" t="s">
        <v>825</v>
      </c>
      <c r="D400">
        <v>1700</v>
      </c>
      <c r="E400">
        <v>12202</v>
      </c>
      <c r="F400" s="5">
        <f t="shared" si="24"/>
        <v>717.76470588235293</v>
      </c>
      <c r="G400" t="s">
        <v>19</v>
      </c>
      <c r="H400">
        <v>123</v>
      </c>
      <c r="I400">
        <f t="shared" si="25"/>
        <v>99.203252032520325</v>
      </c>
      <c r="J400" t="s">
        <v>94</v>
      </c>
      <c r="K400" t="s">
        <v>95</v>
      </c>
      <c r="L400">
        <v>1525755600</v>
      </c>
      <c r="M400" s="10">
        <f t="shared" si="26"/>
        <v>43228.208333333328</v>
      </c>
      <c r="N400">
        <v>1525928400</v>
      </c>
      <c r="O400" s="10">
        <f t="shared" si="27"/>
        <v>43230.208333333328</v>
      </c>
      <c r="P400" t="b">
        <v>0</v>
      </c>
      <c r="Q400" t="b">
        <v>1</v>
      </c>
      <c r="R400" s="7" t="s">
        <v>2015</v>
      </c>
      <c r="S400" t="s">
        <v>2023</v>
      </c>
    </row>
    <row r="401" spans="1:19" x14ac:dyDescent="0.5">
      <c r="A401">
        <v>399</v>
      </c>
      <c r="B401" t="s">
        <v>826</v>
      </c>
      <c r="C401" s="3" t="s">
        <v>827</v>
      </c>
      <c r="D401">
        <v>97300</v>
      </c>
      <c r="E401">
        <v>62127</v>
      </c>
      <c r="F401" s="5">
        <f t="shared" si="24"/>
        <v>63.850976361767728</v>
      </c>
      <c r="G401" t="s">
        <v>14</v>
      </c>
      <c r="H401">
        <v>941</v>
      </c>
      <c r="I401">
        <f t="shared" si="25"/>
        <v>66.022316684378325</v>
      </c>
      <c r="J401" t="s">
        <v>20</v>
      </c>
      <c r="K401" t="s">
        <v>21</v>
      </c>
      <c r="L401">
        <v>1296626400</v>
      </c>
      <c r="M401" s="10">
        <f t="shared" si="26"/>
        <v>40576.25</v>
      </c>
      <c r="N401">
        <v>1297231200</v>
      </c>
      <c r="O401" s="10">
        <f t="shared" si="27"/>
        <v>40583.25</v>
      </c>
      <c r="P401" t="b">
        <v>0</v>
      </c>
      <c r="Q401" t="b">
        <v>0</v>
      </c>
      <c r="R401" s="7" t="s">
        <v>2009</v>
      </c>
      <c r="S401" t="s">
        <v>2019</v>
      </c>
    </row>
    <row r="402" spans="1:19" ht="31.5" x14ac:dyDescent="0.5">
      <c r="A402">
        <v>400</v>
      </c>
      <c r="B402" t="s">
        <v>828</v>
      </c>
      <c r="C402" s="3" t="s">
        <v>829</v>
      </c>
      <c r="D402">
        <v>100</v>
      </c>
      <c r="E402">
        <v>2</v>
      </c>
      <c r="F402" s="5">
        <f t="shared" si="24"/>
        <v>2</v>
      </c>
      <c r="G402" t="s">
        <v>14</v>
      </c>
      <c r="H402">
        <v>1</v>
      </c>
      <c r="I402">
        <f t="shared" si="25"/>
        <v>2</v>
      </c>
      <c r="J402" t="s">
        <v>20</v>
      </c>
      <c r="K402" t="s">
        <v>21</v>
      </c>
      <c r="L402">
        <v>1376629200</v>
      </c>
      <c r="M402" s="10">
        <f t="shared" si="26"/>
        <v>41502.208333333336</v>
      </c>
      <c r="N402">
        <v>1378530000</v>
      </c>
      <c r="O402" s="10">
        <f t="shared" si="27"/>
        <v>41524.208333333336</v>
      </c>
      <c r="P402" t="b">
        <v>0</v>
      </c>
      <c r="Q402" t="b">
        <v>1</v>
      </c>
      <c r="R402" s="7" t="s">
        <v>2028</v>
      </c>
      <c r="S402" t="s">
        <v>2029</v>
      </c>
    </row>
    <row r="403" spans="1:19" x14ac:dyDescent="0.5">
      <c r="A403">
        <v>401</v>
      </c>
      <c r="B403" t="s">
        <v>830</v>
      </c>
      <c r="C403" s="3" t="s">
        <v>831</v>
      </c>
      <c r="D403">
        <v>900</v>
      </c>
      <c r="E403">
        <v>13772</v>
      </c>
      <c r="F403" s="5">
        <f t="shared" si="24"/>
        <v>1530.2222222222222</v>
      </c>
      <c r="G403" t="s">
        <v>19</v>
      </c>
      <c r="H403">
        <v>299</v>
      </c>
      <c r="I403">
        <f t="shared" si="25"/>
        <v>46.060200668896321</v>
      </c>
      <c r="J403" t="s">
        <v>20</v>
      </c>
      <c r="K403" t="s">
        <v>21</v>
      </c>
      <c r="L403">
        <v>1572152400</v>
      </c>
      <c r="M403" s="10">
        <f t="shared" si="26"/>
        <v>43765.208333333328</v>
      </c>
      <c r="N403">
        <v>1572152400</v>
      </c>
      <c r="O403" s="10">
        <f t="shared" si="27"/>
        <v>43765.208333333328</v>
      </c>
      <c r="P403" t="b">
        <v>0</v>
      </c>
      <c r="Q403" t="b">
        <v>0</v>
      </c>
      <c r="R403" s="7" t="s">
        <v>2013</v>
      </c>
      <c r="S403" t="s">
        <v>2014</v>
      </c>
    </row>
    <row r="404" spans="1:19" x14ac:dyDescent="0.5">
      <c r="A404">
        <v>402</v>
      </c>
      <c r="B404" t="s">
        <v>832</v>
      </c>
      <c r="C404" s="3" t="s">
        <v>833</v>
      </c>
      <c r="D404">
        <v>7300</v>
      </c>
      <c r="E404">
        <v>2946</v>
      </c>
      <c r="F404" s="5">
        <f t="shared" si="24"/>
        <v>40.356164383561641</v>
      </c>
      <c r="G404" t="s">
        <v>14</v>
      </c>
      <c r="H404">
        <v>40</v>
      </c>
      <c r="I404">
        <f t="shared" si="25"/>
        <v>73.650000000000006</v>
      </c>
      <c r="J404" t="s">
        <v>20</v>
      </c>
      <c r="K404" t="s">
        <v>21</v>
      </c>
      <c r="L404">
        <v>1325829600</v>
      </c>
      <c r="M404" s="10">
        <f t="shared" si="26"/>
        <v>40914.25</v>
      </c>
      <c r="N404">
        <v>1329890400</v>
      </c>
      <c r="O404" s="10">
        <f t="shared" si="27"/>
        <v>40961.25</v>
      </c>
      <c r="P404" t="b">
        <v>0</v>
      </c>
      <c r="Q404" t="b">
        <v>1</v>
      </c>
      <c r="R404" s="7" t="s">
        <v>2015</v>
      </c>
      <c r="S404" t="s">
        <v>2026</v>
      </c>
    </row>
    <row r="405" spans="1:19" x14ac:dyDescent="0.5">
      <c r="A405">
        <v>403</v>
      </c>
      <c r="B405" t="s">
        <v>834</v>
      </c>
      <c r="C405" s="3" t="s">
        <v>835</v>
      </c>
      <c r="D405">
        <v>195800</v>
      </c>
      <c r="E405">
        <v>168820</v>
      </c>
      <c r="F405" s="5">
        <f t="shared" si="24"/>
        <v>86.220633299284984</v>
      </c>
      <c r="G405" t="s">
        <v>14</v>
      </c>
      <c r="H405">
        <v>3015</v>
      </c>
      <c r="I405">
        <f t="shared" si="25"/>
        <v>55.99336650082919</v>
      </c>
      <c r="J405" t="s">
        <v>15</v>
      </c>
      <c r="K405" t="s">
        <v>16</v>
      </c>
      <c r="L405">
        <v>1273640400</v>
      </c>
      <c r="M405" s="10">
        <f t="shared" si="26"/>
        <v>40310.208333333336</v>
      </c>
      <c r="N405">
        <v>1276750800</v>
      </c>
      <c r="O405" s="10">
        <f t="shared" si="27"/>
        <v>40346.208333333336</v>
      </c>
      <c r="P405" t="b">
        <v>0</v>
      </c>
      <c r="Q405" t="b">
        <v>1</v>
      </c>
      <c r="R405" s="7" t="s">
        <v>2013</v>
      </c>
      <c r="S405" t="s">
        <v>2014</v>
      </c>
    </row>
    <row r="406" spans="1:19" x14ac:dyDescent="0.5">
      <c r="A406">
        <v>404</v>
      </c>
      <c r="B406" t="s">
        <v>836</v>
      </c>
      <c r="C406" s="3" t="s">
        <v>837</v>
      </c>
      <c r="D406">
        <v>48900</v>
      </c>
      <c r="E406">
        <v>154321</v>
      </c>
      <c r="F406" s="5">
        <f t="shared" si="24"/>
        <v>315.58486707566465</v>
      </c>
      <c r="G406" t="s">
        <v>19</v>
      </c>
      <c r="H406">
        <v>2237</v>
      </c>
      <c r="I406">
        <f t="shared" si="25"/>
        <v>68.985695127402778</v>
      </c>
      <c r="J406" t="s">
        <v>20</v>
      </c>
      <c r="K406" t="s">
        <v>21</v>
      </c>
      <c r="L406">
        <v>1510639200</v>
      </c>
      <c r="M406" s="10">
        <f t="shared" si="26"/>
        <v>43053.25</v>
      </c>
      <c r="N406">
        <v>1510898400</v>
      </c>
      <c r="O406" s="10">
        <f t="shared" si="27"/>
        <v>43056.25</v>
      </c>
      <c r="P406" t="b">
        <v>0</v>
      </c>
      <c r="Q406" t="b">
        <v>0</v>
      </c>
      <c r="R406" s="7" t="s">
        <v>2013</v>
      </c>
      <c r="S406" t="s">
        <v>2014</v>
      </c>
    </row>
    <row r="407" spans="1:19" x14ac:dyDescent="0.5">
      <c r="A407">
        <v>405</v>
      </c>
      <c r="B407" t="s">
        <v>838</v>
      </c>
      <c r="C407" s="3" t="s">
        <v>839</v>
      </c>
      <c r="D407">
        <v>29600</v>
      </c>
      <c r="E407">
        <v>26527</v>
      </c>
      <c r="F407" s="5">
        <f t="shared" si="24"/>
        <v>89.618243243243242</v>
      </c>
      <c r="G407" t="s">
        <v>14</v>
      </c>
      <c r="H407">
        <v>435</v>
      </c>
      <c r="I407">
        <f t="shared" si="25"/>
        <v>60.981609195402299</v>
      </c>
      <c r="J407" t="s">
        <v>20</v>
      </c>
      <c r="K407" t="s">
        <v>21</v>
      </c>
      <c r="L407">
        <v>1528088400</v>
      </c>
      <c r="M407" s="10">
        <f t="shared" si="26"/>
        <v>43255.208333333328</v>
      </c>
      <c r="N407">
        <v>1532408400</v>
      </c>
      <c r="O407" s="10">
        <f t="shared" si="27"/>
        <v>43305.208333333328</v>
      </c>
      <c r="P407" t="b">
        <v>0</v>
      </c>
      <c r="Q407" t="b">
        <v>0</v>
      </c>
      <c r="R407" s="7" t="s">
        <v>2013</v>
      </c>
      <c r="S407" t="s">
        <v>2014</v>
      </c>
    </row>
    <row r="408" spans="1:19" x14ac:dyDescent="0.5">
      <c r="A408">
        <v>406</v>
      </c>
      <c r="B408" t="s">
        <v>840</v>
      </c>
      <c r="C408" s="3" t="s">
        <v>841</v>
      </c>
      <c r="D408">
        <v>39300</v>
      </c>
      <c r="E408">
        <v>71583</v>
      </c>
      <c r="F408" s="5">
        <f t="shared" si="24"/>
        <v>182.14503816793894</v>
      </c>
      <c r="G408" t="s">
        <v>19</v>
      </c>
      <c r="H408">
        <v>645</v>
      </c>
      <c r="I408">
        <f t="shared" si="25"/>
        <v>110.98139534883721</v>
      </c>
      <c r="J408" t="s">
        <v>20</v>
      </c>
      <c r="K408" t="s">
        <v>21</v>
      </c>
      <c r="L408">
        <v>1359525600</v>
      </c>
      <c r="M408" s="10">
        <f t="shared" si="26"/>
        <v>41304.25</v>
      </c>
      <c r="N408">
        <v>1360562400</v>
      </c>
      <c r="O408" s="10">
        <f t="shared" si="27"/>
        <v>41316.25</v>
      </c>
      <c r="P408" t="b">
        <v>1</v>
      </c>
      <c r="Q408" t="b">
        <v>0</v>
      </c>
      <c r="R408" s="7" t="s">
        <v>2015</v>
      </c>
      <c r="S408" t="s">
        <v>2016</v>
      </c>
    </row>
    <row r="409" spans="1:19" x14ac:dyDescent="0.5">
      <c r="A409">
        <v>407</v>
      </c>
      <c r="B409" t="s">
        <v>842</v>
      </c>
      <c r="C409" s="3" t="s">
        <v>843</v>
      </c>
      <c r="D409">
        <v>3400</v>
      </c>
      <c r="E409">
        <v>12100</v>
      </c>
      <c r="F409" s="5">
        <f t="shared" si="24"/>
        <v>355.88235294117646</v>
      </c>
      <c r="G409" t="s">
        <v>19</v>
      </c>
      <c r="H409">
        <v>484</v>
      </c>
      <c r="I409">
        <f t="shared" si="25"/>
        <v>25</v>
      </c>
      <c r="J409" t="s">
        <v>32</v>
      </c>
      <c r="K409" t="s">
        <v>33</v>
      </c>
      <c r="L409">
        <v>1570942800</v>
      </c>
      <c r="M409" s="10">
        <f t="shared" si="26"/>
        <v>43751.208333333328</v>
      </c>
      <c r="N409">
        <v>1571547600</v>
      </c>
      <c r="O409" s="10">
        <f t="shared" si="27"/>
        <v>43758.208333333328</v>
      </c>
      <c r="P409" t="b">
        <v>0</v>
      </c>
      <c r="Q409" t="b">
        <v>0</v>
      </c>
      <c r="R409" s="7" t="s">
        <v>2013</v>
      </c>
      <c r="S409" t="s">
        <v>2014</v>
      </c>
    </row>
    <row r="410" spans="1:19" x14ac:dyDescent="0.5">
      <c r="A410">
        <v>408</v>
      </c>
      <c r="B410" t="s">
        <v>844</v>
      </c>
      <c r="C410" s="3" t="s">
        <v>845</v>
      </c>
      <c r="D410">
        <v>9200</v>
      </c>
      <c r="E410">
        <v>12129</v>
      </c>
      <c r="F410" s="5">
        <f t="shared" si="24"/>
        <v>131.83695652173913</v>
      </c>
      <c r="G410" t="s">
        <v>19</v>
      </c>
      <c r="H410">
        <v>154</v>
      </c>
      <c r="I410">
        <f t="shared" si="25"/>
        <v>78.759740259740255</v>
      </c>
      <c r="J410" t="s">
        <v>15</v>
      </c>
      <c r="K410" t="s">
        <v>16</v>
      </c>
      <c r="L410">
        <v>1466398800</v>
      </c>
      <c r="M410" s="10">
        <f t="shared" si="26"/>
        <v>42541.208333333328</v>
      </c>
      <c r="N410">
        <v>1468126800</v>
      </c>
      <c r="O410" s="10">
        <f t="shared" si="27"/>
        <v>42561.208333333328</v>
      </c>
      <c r="P410" t="b">
        <v>0</v>
      </c>
      <c r="Q410" t="b">
        <v>0</v>
      </c>
      <c r="R410" s="7" t="s">
        <v>2015</v>
      </c>
      <c r="S410" t="s">
        <v>2016</v>
      </c>
    </row>
    <row r="411" spans="1:19" x14ac:dyDescent="0.5">
      <c r="A411">
        <v>409</v>
      </c>
      <c r="B411" t="s">
        <v>224</v>
      </c>
      <c r="C411" s="3" t="s">
        <v>846</v>
      </c>
      <c r="D411">
        <v>135600</v>
      </c>
      <c r="E411">
        <v>62804</v>
      </c>
      <c r="F411" s="5">
        <f t="shared" si="24"/>
        <v>46.315634218289084</v>
      </c>
      <c r="G411" t="s">
        <v>14</v>
      </c>
      <c r="H411">
        <v>714</v>
      </c>
      <c r="I411">
        <f t="shared" si="25"/>
        <v>87.960784313725483</v>
      </c>
      <c r="J411" t="s">
        <v>20</v>
      </c>
      <c r="K411" t="s">
        <v>21</v>
      </c>
      <c r="L411">
        <v>1492491600</v>
      </c>
      <c r="M411" s="10">
        <f t="shared" si="26"/>
        <v>42843.208333333328</v>
      </c>
      <c r="N411">
        <v>1492837200</v>
      </c>
      <c r="O411" s="10">
        <f t="shared" si="27"/>
        <v>42847.208333333328</v>
      </c>
      <c r="P411" t="b">
        <v>0</v>
      </c>
      <c r="Q411" t="b">
        <v>0</v>
      </c>
      <c r="R411" s="7" t="s">
        <v>2009</v>
      </c>
      <c r="S411" t="s">
        <v>2010</v>
      </c>
    </row>
    <row r="412" spans="1:19" x14ac:dyDescent="0.5">
      <c r="A412">
        <v>410</v>
      </c>
      <c r="B412" t="s">
        <v>847</v>
      </c>
      <c r="C412" s="3" t="s">
        <v>848</v>
      </c>
      <c r="D412">
        <v>153700</v>
      </c>
      <c r="E412">
        <v>55536</v>
      </c>
      <c r="F412" s="5">
        <f t="shared" si="24"/>
        <v>36.132726089785294</v>
      </c>
      <c r="G412" t="s">
        <v>42</v>
      </c>
      <c r="H412">
        <v>1111</v>
      </c>
      <c r="I412">
        <f t="shared" si="25"/>
        <v>49.987398739873989</v>
      </c>
      <c r="J412" t="s">
        <v>20</v>
      </c>
      <c r="K412" t="s">
        <v>21</v>
      </c>
      <c r="L412">
        <v>1430197200</v>
      </c>
      <c r="M412" s="10">
        <f t="shared" si="26"/>
        <v>42122.208333333328</v>
      </c>
      <c r="N412">
        <v>1430197200</v>
      </c>
      <c r="O412" s="10">
        <f t="shared" si="27"/>
        <v>42122.208333333328</v>
      </c>
      <c r="P412" t="b">
        <v>0</v>
      </c>
      <c r="Q412" t="b">
        <v>0</v>
      </c>
      <c r="R412" s="7" t="s">
        <v>2024</v>
      </c>
      <c r="S412" t="s">
        <v>2035</v>
      </c>
    </row>
    <row r="413" spans="1:19" x14ac:dyDescent="0.5">
      <c r="A413">
        <v>411</v>
      </c>
      <c r="B413" t="s">
        <v>849</v>
      </c>
      <c r="C413" s="3" t="s">
        <v>850</v>
      </c>
      <c r="D413">
        <v>7800</v>
      </c>
      <c r="E413">
        <v>8161</v>
      </c>
      <c r="F413" s="5">
        <f t="shared" si="24"/>
        <v>104.62820512820512</v>
      </c>
      <c r="G413" t="s">
        <v>19</v>
      </c>
      <c r="H413">
        <v>82</v>
      </c>
      <c r="I413">
        <f t="shared" si="25"/>
        <v>99.524390243902445</v>
      </c>
      <c r="J413" t="s">
        <v>20</v>
      </c>
      <c r="K413" t="s">
        <v>21</v>
      </c>
      <c r="L413">
        <v>1496034000</v>
      </c>
      <c r="M413" s="10">
        <f t="shared" si="26"/>
        <v>42884.208333333328</v>
      </c>
      <c r="N413">
        <v>1496206800</v>
      </c>
      <c r="O413" s="10">
        <f t="shared" si="27"/>
        <v>42886.208333333328</v>
      </c>
      <c r="P413" t="b">
        <v>0</v>
      </c>
      <c r="Q413" t="b">
        <v>0</v>
      </c>
      <c r="R413" s="7" t="s">
        <v>2013</v>
      </c>
      <c r="S413" t="s">
        <v>2014</v>
      </c>
    </row>
    <row r="414" spans="1:19" x14ac:dyDescent="0.5">
      <c r="A414">
        <v>412</v>
      </c>
      <c r="B414" t="s">
        <v>851</v>
      </c>
      <c r="C414" s="3" t="s">
        <v>852</v>
      </c>
      <c r="D414">
        <v>2100</v>
      </c>
      <c r="E414">
        <v>14046</v>
      </c>
      <c r="F414" s="5">
        <f t="shared" si="24"/>
        <v>668.85714285714289</v>
      </c>
      <c r="G414" t="s">
        <v>19</v>
      </c>
      <c r="H414">
        <v>134</v>
      </c>
      <c r="I414">
        <f t="shared" si="25"/>
        <v>104.82089552238806</v>
      </c>
      <c r="J414" t="s">
        <v>20</v>
      </c>
      <c r="K414" t="s">
        <v>21</v>
      </c>
      <c r="L414">
        <v>1388728800</v>
      </c>
      <c r="M414" s="10">
        <f t="shared" si="26"/>
        <v>41642.25</v>
      </c>
      <c r="N414">
        <v>1389592800</v>
      </c>
      <c r="O414" s="10">
        <f t="shared" si="27"/>
        <v>41652.25</v>
      </c>
      <c r="P414" t="b">
        <v>0</v>
      </c>
      <c r="Q414" t="b">
        <v>0</v>
      </c>
      <c r="R414" s="7" t="s">
        <v>2021</v>
      </c>
      <c r="S414" t="s">
        <v>2027</v>
      </c>
    </row>
    <row r="415" spans="1:19" x14ac:dyDescent="0.5">
      <c r="A415">
        <v>413</v>
      </c>
      <c r="B415" t="s">
        <v>853</v>
      </c>
      <c r="C415" s="3" t="s">
        <v>854</v>
      </c>
      <c r="D415">
        <v>189500</v>
      </c>
      <c r="E415">
        <v>117628</v>
      </c>
      <c r="F415" s="5">
        <f t="shared" si="24"/>
        <v>62.072823218997364</v>
      </c>
      <c r="G415" t="s">
        <v>42</v>
      </c>
      <c r="H415">
        <v>1089</v>
      </c>
      <c r="I415">
        <f t="shared" si="25"/>
        <v>108.01469237832875</v>
      </c>
      <c r="J415" t="s">
        <v>20</v>
      </c>
      <c r="K415" t="s">
        <v>21</v>
      </c>
      <c r="L415">
        <v>1543298400</v>
      </c>
      <c r="M415" s="10">
        <f t="shared" si="26"/>
        <v>43431.25</v>
      </c>
      <c r="N415">
        <v>1545631200</v>
      </c>
      <c r="O415" s="10">
        <f t="shared" si="27"/>
        <v>43458.25</v>
      </c>
      <c r="P415" t="b">
        <v>0</v>
      </c>
      <c r="Q415" t="b">
        <v>0</v>
      </c>
      <c r="R415" s="7" t="s">
        <v>2015</v>
      </c>
      <c r="S415" t="s">
        <v>2023</v>
      </c>
    </row>
    <row r="416" spans="1:19" x14ac:dyDescent="0.5">
      <c r="A416">
        <v>414</v>
      </c>
      <c r="B416" t="s">
        <v>855</v>
      </c>
      <c r="C416" s="3" t="s">
        <v>856</v>
      </c>
      <c r="D416">
        <v>188200</v>
      </c>
      <c r="E416">
        <v>159405</v>
      </c>
      <c r="F416" s="5">
        <f t="shared" si="24"/>
        <v>84.699787460148784</v>
      </c>
      <c r="G416" t="s">
        <v>14</v>
      </c>
      <c r="H416">
        <v>5497</v>
      </c>
      <c r="I416">
        <f t="shared" si="25"/>
        <v>28.998544660724033</v>
      </c>
      <c r="J416" t="s">
        <v>20</v>
      </c>
      <c r="K416" t="s">
        <v>21</v>
      </c>
      <c r="L416">
        <v>1271739600</v>
      </c>
      <c r="M416" s="10">
        <f t="shared" si="26"/>
        <v>40288.208333333336</v>
      </c>
      <c r="N416">
        <v>1272430800</v>
      </c>
      <c r="O416" s="10">
        <f t="shared" si="27"/>
        <v>40296.208333333336</v>
      </c>
      <c r="P416" t="b">
        <v>0</v>
      </c>
      <c r="Q416" t="b">
        <v>1</v>
      </c>
      <c r="R416" s="7" t="s">
        <v>2007</v>
      </c>
      <c r="S416" t="s">
        <v>2008</v>
      </c>
    </row>
    <row r="417" spans="1:19" x14ac:dyDescent="0.5">
      <c r="A417">
        <v>415</v>
      </c>
      <c r="B417" t="s">
        <v>857</v>
      </c>
      <c r="C417" s="3" t="s">
        <v>858</v>
      </c>
      <c r="D417">
        <v>113500</v>
      </c>
      <c r="E417">
        <v>12552</v>
      </c>
      <c r="F417" s="5">
        <f t="shared" si="24"/>
        <v>11.059030837004405</v>
      </c>
      <c r="G417" t="s">
        <v>14</v>
      </c>
      <c r="H417">
        <v>418</v>
      </c>
      <c r="I417">
        <f t="shared" si="25"/>
        <v>30.028708133971293</v>
      </c>
      <c r="J417" t="s">
        <v>20</v>
      </c>
      <c r="K417" t="s">
        <v>21</v>
      </c>
      <c r="L417">
        <v>1326434400</v>
      </c>
      <c r="M417" s="10">
        <f t="shared" si="26"/>
        <v>40921.25</v>
      </c>
      <c r="N417">
        <v>1327903200</v>
      </c>
      <c r="O417" s="10">
        <f t="shared" si="27"/>
        <v>40938.25</v>
      </c>
      <c r="P417" t="b">
        <v>0</v>
      </c>
      <c r="Q417" t="b">
        <v>0</v>
      </c>
      <c r="R417" s="7" t="s">
        <v>2013</v>
      </c>
      <c r="S417" t="s">
        <v>2014</v>
      </c>
    </row>
    <row r="418" spans="1:19" ht="31.5" x14ac:dyDescent="0.5">
      <c r="A418">
        <v>416</v>
      </c>
      <c r="B418" t="s">
        <v>859</v>
      </c>
      <c r="C418" s="3" t="s">
        <v>860</v>
      </c>
      <c r="D418">
        <v>134600</v>
      </c>
      <c r="E418">
        <v>59007</v>
      </c>
      <c r="F418" s="5">
        <f t="shared" si="24"/>
        <v>43.838781575037146</v>
      </c>
      <c r="G418" t="s">
        <v>14</v>
      </c>
      <c r="H418">
        <v>1439</v>
      </c>
      <c r="I418">
        <f t="shared" si="25"/>
        <v>41.005559416261292</v>
      </c>
      <c r="J418" t="s">
        <v>20</v>
      </c>
      <c r="K418" t="s">
        <v>21</v>
      </c>
      <c r="L418">
        <v>1295244000</v>
      </c>
      <c r="M418" s="10">
        <f t="shared" si="26"/>
        <v>40560.25</v>
      </c>
      <c r="N418">
        <v>1296021600</v>
      </c>
      <c r="O418" s="10">
        <f t="shared" si="27"/>
        <v>40569.25</v>
      </c>
      <c r="P418" t="b">
        <v>0</v>
      </c>
      <c r="Q418" t="b">
        <v>1</v>
      </c>
      <c r="R418" s="7" t="s">
        <v>2015</v>
      </c>
      <c r="S418" t="s">
        <v>2016</v>
      </c>
    </row>
    <row r="419" spans="1:19" x14ac:dyDescent="0.5">
      <c r="A419">
        <v>417</v>
      </c>
      <c r="B419" t="s">
        <v>861</v>
      </c>
      <c r="C419" s="3" t="s">
        <v>862</v>
      </c>
      <c r="D419">
        <v>1700</v>
      </c>
      <c r="E419">
        <v>943</v>
      </c>
      <c r="F419" s="5">
        <f t="shared" si="24"/>
        <v>55.470588235294116</v>
      </c>
      <c r="G419" t="s">
        <v>14</v>
      </c>
      <c r="H419">
        <v>15</v>
      </c>
      <c r="I419">
        <f t="shared" si="25"/>
        <v>62.866666666666667</v>
      </c>
      <c r="J419" t="s">
        <v>20</v>
      </c>
      <c r="K419" t="s">
        <v>21</v>
      </c>
      <c r="L419">
        <v>1541221200</v>
      </c>
      <c r="M419" s="10">
        <f t="shared" si="26"/>
        <v>43407.208333333328</v>
      </c>
      <c r="N419">
        <v>1543298400</v>
      </c>
      <c r="O419" s="10">
        <f t="shared" si="27"/>
        <v>43431.25</v>
      </c>
      <c r="P419" t="b">
        <v>0</v>
      </c>
      <c r="Q419" t="b">
        <v>0</v>
      </c>
      <c r="R419" s="7" t="s">
        <v>2013</v>
      </c>
      <c r="S419" t="s">
        <v>2014</v>
      </c>
    </row>
    <row r="420" spans="1:19" x14ac:dyDescent="0.5">
      <c r="A420">
        <v>418</v>
      </c>
      <c r="B420" t="s">
        <v>92</v>
      </c>
      <c r="C420" s="3" t="s">
        <v>863</v>
      </c>
      <c r="D420">
        <v>163700</v>
      </c>
      <c r="E420">
        <v>93963</v>
      </c>
      <c r="F420" s="5">
        <f t="shared" si="24"/>
        <v>57.399511301160658</v>
      </c>
      <c r="G420" t="s">
        <v>14</v>
      </c>
      <c r="H420">
        <v>1999</v>
      </c>
      <c r="I420">
        <f t="shared" si="25"/>
        <v>47.005002501250623</v>
      </c>
      <c r="J420" t="s">
        <v>15</v>
      </c>
      <c r="K420" t="s">
        <v>16</v>
      </c>
      <c r="L420">
        <v>1336280400</v>
      </c>
      <c r="M420" s="10">
        <f t="shared" si="26"/>
        <v>41035.208333333336</v>
      </c>
      <c r="N420">
        <v>1336366800</v>
      </c>
      <c r="O420" s="10">
        <f t="shared" si="27"/>
        <v>41036.208333333336</v>
      </c>
      <c r="P420" t="b">
        <v>0</v>
      </c>
      <c r="Q420" t="b">
        <v>0</v>
      </c>
      <c r="R420" s="7" t="s">
        <v>2015</v>
      </c>
      <c r="S420" t="s">
        <v>2016</v>
      </c>
    </row>
    <row r="421" spans="1:19" x14ac:dyDescent="0.5">
      <c r="A421">
        <v>419</v>
      </c>
      <c r="B421" t="s">
        <v>864</v>
      </c>
      <c r="C421" s="3" t="s">
        <v>865</v>
      </c>
      <c r="D421">
        <v>113800</v>
      </c>
      <c r="E421">
        <v>140469</v>
      </c>
      <c r="F421" s="5">
        <f t="shared" si="24"/>
        <v>123.43497363796133</v>
      </c>
      <c r="G421" t="s">
        <v>19</v>
      </c>
      <c r="H421">
        <v>5203</v>
      </c>
      <c r="I421">
        <f t="shared" si="25"/>
        <v>26.997693638285604</v>
      </c>
      <c r="J421" t="s">
        <v>20</v>
      </c>
      <c r="K421" t="s">
        <v>21</v>
      </c>
      <c r="L421">
        <v>1324533600</v>
      </c>
      <c r="M421" s="10">
        <f t="shared" si="26"/>
        <v>40899.25</v>
      </c>
      <c r="N421">
        <v>1325052000</v>
      </c>
      <c r="O421" s="10">
        <f t="shared" si="27"/>
        <v>40905.25</v>
      </c>
      <c r="P421" t="b">
        <v>0</v>
      </c>
      <c r="Q421" t="b">
        <v>0</v>
      </c>
      <c r="R421" s="7" t="s">
        <v>2011</v>
      </c>
      <c r="S421" t="s">
        <v>2012</v>
      </c>
    </row>
    <row r="422" spans="1:19" x14ac:dyDescent="0.5">
      <c r="A422">
        <v>420</v>
      </c>
      <c r="B422" t="s">
        <v>866</v>
      </c>
      <c r="C422" s="3" t="s">
        <v>867</v>
      </c>
      <c r="D422">
        <v>5000</v>
      </c>
      <c r="E422">
        <v>6423</v>
      </c>
      <c r="F422" s="5">
        <f t="shared" si="24"/>
        <v>128.46</v>
      </c>
      <c r="G422" t="s">
        <v>19</v>
      </c>
      <c r="H422">
        <v>94</v>
      </c>
      <c r="I422">
        <f t="shared" si="25"/>
        <v>68.329787234042556</v>
      </c>
      <c r="J422" t="s">
        <v>20</v>
      </c>
      <c r="K422" t="s">
        <v>21</v>
      </c>
      <c r="L422">
        <v>1498366800</v>
      </c>
      <c r="M422" s="10">
        <f t="shared" si="26"/>
        <v>42911.208333333328</v>
      </c>
      <c r="N422">
        <v>1499576400</v>
      </c>
      <c r="O422" s="10">
        <f t="shared" si="27"/>
        <v>42925.208333333328</v>
      </c>
      <c r="P422" t="b">
        <v>0</v>
      </c>
      <c r="Q422" t="b">
        <v>0</v>
      </c>
      <c r="R422" s="7" t="s">
        <v>2013</v>
      </c>
      <c r="S422" t="s">
        <v>2014</v>
      </c>
    </row>
    <row r="423" spans="1:19" x14ac:dyDescent="0.5">
      <c r="A423">
        <v>421</v>
      </c>
      <c r="B423" t="s">
        <v>868</v>
      </c>
      <c r="C423" s="3" t="s">
        <v>869</v>
      </c>
      <c r="D423">
        <v>9400</v>
      </c>
      <c r="E423">
        <v>6015</v>
      </c>
      <c r="F423" s="5">
        <f t="shared" si="24"/>
        <v>63.98936170212766</v>
      </c>
      <c r="G423" t="s">
        <v>14</v>
      </c>
      <c r="H423">
        <v>118</v>
      </c>
      <c r="I423">
        <f t="shared" si="25"/>
        <v>50.974576271186443</v>
      </c>
      <c r="J423" t="s">
        <v>20</v>
      </c>
      <c r="K423" t="s">
        <v>21</v>
      </c>
      <c r="L423">
        <v>1498712400</v>
      </c>
      <c r="M423" s="10">
        <f t="shared" si="26"/>
        <v>42915.208333333328</v>
      </c>
      <c r="N423">
        <v>1501304400</v>
      </c>
      <c r="O423" s="10">
        <f t="shared" si="27"/>
        <v>42945.208333333328</v>
      </c>
      <c r="P423" t="b">
        <v>0</v>
      </c>
      <c r="Q423" t="b">
        <v>1</v>
      </c>
      <c r="R423" s="7" t="s">
        <v>2011</v>
      </c>
      <c r="S423" t="s">
        <v>2020</v>
      </c>
    </row>
    <row r="424" spans="1:19" ht="31.5" x14ac:dyDescent="0.5">
      <c r="A424">
        <v>422</v>
      </c>
      <c r="B424" t="s">
        <v>870</v>
      </c>
      <c r="C424" s="3" t="s">
        <v>871</v>
      </c>
      <c r="D424">
        <v>8700</v>
      </c>
      <c r="E424">
        <v>11075</v>
      </c>
      <c r="F424" s="5">
        <f t="shared" si="24"/>
        <v>127.29885057471265</v>
      </c>
      <c r="G424" t="s">
        <v>19</v>
      </c>
      <c r="H424">
        <v>205</v>
      </c>
      <c r="I424">
        <f t="shared" si="25"/>
        <v>54.024390243902438</v>
      </c>
      <c r="J424" t="s">
        <v>20</v>
      </c>
      <c r="K424" t="s">
        <v>21</v>
      </c>
      <c r="L424">
        <v>1271480400</v>
      </c>
      <c r="M424" s="10">
        <f t="shared" si="26"/>
        <v>40285.208333333336</v>
      </c>
      <c r="N424">
        <v>1273208400</v>
      </c>
      <c r="O424" s="10">
        <f t="shared" si="27"/>
        <v>40305.208333333336</v>
      </c>
      <c r="P424" t="b">
        <v>0</v>
      </c>
      <c r="Q424" t="b">
        <v>1</v>
      </c>
      <c r="R424" s="7" t="s">
        <v>2013</v>
      </c>
      <c r="S424" t="s">
        <v>2014</v>
      </c>
    </row>
    <row r="425" spans="1:19" x14ac:dyDescent="0.5">
      <c r="A425">
        <v>423</v>
      </c>
      <c r="B425" t="s">
        <v>872</v>
      </c>
      <c r="C425" s="3" t="s">
        <v>873</v>
      </c>
      <c r="D425">
        <v>147800</v>
      </c>
      <c r="E425">
        <v>15723</v>
      </c>
      <c r="F425" s="5">
        <f t="shared" si="24"/>
        <v>10.638024357239512</v>
      </c>
      <c r="G425" t="s">
        <v>14</v>
      </c>
      <c r="H425">
        <v>162</v>
      </c>
      <c r="I425">
        <f t="shared" si="25"/>
        <v>97.055555555555557</v>
      </c>
      <c r="J425" t="s">
        <v>20</v>
      </c>
      <c r="K425" t="s">
        <v>21</v>
      </c>
      <c r="L425">
        <v>1316667600</v>
      </c>
      <c r="M425" s="10">
        <f t="shared" si="26"/>
        <v>40808.208333333336</v>
      </c>
      <c r="N425">
        <v>1316840400</v>
      </c>
      <c r="O425" s="10">
        <f t="shared" si="27"/>
        <v>40810.208333333336</v>
      </c>
      <c r="P425" t="b">
        <v>0</v>
      </c>
      <c r="Q425" t="b">
        <v>1</v>
      </c>
      <c r="R425" s="7" t="s">
        <v>2007</v>
      </c>
      <c r="S425" t="s">
        <v>2008</v>
      </c>
    </row>
    <row r="426" spans="1:19" x14ac:dyDescent="0.5">
      <c r="A426">
        <v>424</v>
      </c>
      <c r="B426" t="s">
        <v>874</v>
      </c>
      <c r="C426" s="3" t="s">
        <v>875</v>
      </c>
      <c r="D426">
        <v>5100</v>
      </c>
      <c r="E426">
        <v>2064</v>
      </c>
      <c r="F426" s="5">
        <f t="shared" si="24"/>
        <v>40.470588235294116</v>
      </c>
      <c r="G426" t="s">
        <v>14</v>
      </c>
      <c r="H426">
        <v>83</v>
      </c>
      <c r="I426">
        <f t="shared" si="25"/>
        <v>24.867469879518072</v>
      </c>
      <c r="J426" t="s">
        <v>20</v>
      </c>
      <c r="K426" t="s">
        <v>21</v>
      </c>
      <c r="L426">
        <v>1524027600</v>
      </c>
      <c r="M426" s="10">
        <f t="shared" si="26"/>
        <v>43208.208333333328</v>
      </c>
      <c r="N426">
        <v>1524546000</v>
      </c>
      <c r="O426" s="10">
        <f t="shared" si="27"/>
        <v>43214.208333333328</v>
      </c>
      <c r="P426" t="b">
        <v>0</v>
      </c>
      <c r="Q426" t="b">
        <v>0</v>
      </c>
      <c r="R426" s="7" t="s">
        <v>2009</v>
      </c>
      <c r="S426" t="s">
        <v>2019</v>
      </c>
    </row>
    <row r="427" spans="1:19" x14ac:dyDescent="0.5">
      <c r="A427">
        <v>425</v>
      </c>
      <c r="B427" t="s">
        <v>876</v>
      </c>
      <c r="C427" s="3" t="s">
        <v>877</v>
      </c>
      <c r="D427">
        <v>2700</v>
      </c>
      <c r="E427">
        <v>7767</v>
      </c>
      <c r="F427" s="5">
        <f t="shared" si="24"/>
        <v>287.66666666666669</v>
      </c>
      <c r="G427" t="s">
        <v>19</v>
      </c>
      <c r="H427">
        <v>92</v>
      </c>
      <c r="I427">
        <f t="shared" si="25"/>
        <v>84.423913043478265</v>
      </c>
      <c r="J427" t="s">
        <v>20</v>
      </c>
      <c r="K427" t="s">
        <v>21</v>
      </c>
      <c r="L427">
        <v>1438059600</v>
      </c>
      <c r="M427" s="10">
        <f t="shared" si="26"/>
        <v>42213.208333333328</v>
      </c>
      <c r="N427">
        <v>1438578000</v>
      </c>
      <c r="O427" s="10">
        <f t="shared" si="27"/>
        <v>42219.208333333328</v>
      </c>
      <c r="P427" t="b">
        <v>0</v>
      </c>
      <c r="Q427" t="b">
        <v>0</v>
      </c>
      <c r="R427" s="7" t="s">
        <v>2028</v>
      </c>
      <c r="S427" t="s">
        <v>2029</v>
      </c>
    </row>
    <row r="428" spans="1:19" x14ac:dyDescent="0.5">
      <c r="A428">
        <v>426</v>
      </c>
      <c r="B428" t="s">
        <v>878</v>
      </c>
      <c r="C428" s="3" t="s">
        <v>879</v>
      </c>
      <c r="D428">
        <v>1800</v>
      </c>
      <c r="E428">
        <v>10313</v>
      </c>
      <c r="F428" s="5">
        <f t="shared" si="24"/>
        <v>572.94444444444446</v>
      </c>
      <c r="G428" t="s">
        <v>19</v>
      </c>
      <c r="H428">
        <v>219</v>
      </c>
      <c r="I428">
        <f t="shared" si="25"/>
        <v>47.091324200913242</v>
      </c>
      <c r="J428" t="s">
        <v>20</v>
      </c>
      <c r="K428" t="s">
        <v>21</v>
      </c>
      <c r="L428">
        <v>1361944800</v>
      </c>
      <c r="M428" s="10">
        <f t="shared" si="26"/>
        <v>41332.25</v>
      </c>
      <c r="N428">
        <v>1362549600</v>
      </c>
      <c r="O428" s="10">
        <f t="shared" si="27"/>
        <v>41339.25</v>
      </c>
      <c r="P428" t="b">
        <v>0</v>
      </c>
      <c r="Q428" t="b">
        <v>0</v>
      </c>
      <c r="R428" s="7" t="s">
        <v>2013</v>
      </c>
      <c r="S428" t="s">
        <v>2014</v>
      </c>
    </row>
    <row r="429" spans="1:19" x14ac:dyDescent="0.5">
      <c r="A429">
        <v>427</v>
      </c>
      <c r="B429" t="s">
        <v>880</v>
      </c>
      <c r="C429" s="3" t="s">
        <v>881</v>
      </c>
      <c r="D429">
        <v>174500</v>
      </c>
      <c r="E429">
        <v>197018</v>
      </c>
      <c r="F429" s="5">
        <f t="shared" si="24"/>
        <v>112.90429799426934</v>
      </c>
      <c r="G429" t="s">
        <v>19</v>
      </c>
      <c r="H429">
        <v>2526</v>
      </c>
      <c r="I429">
        <f t="shared" si="25"/>
        <v>77.996041171813147</v>
      </c>
      <c r="J429" t="s">
        <v>20</v>
      </c>
      <c r="K429" t="s">
        <v>21</v>
      </c>
      <c r="L429">
        <v>1410584400</v>
      </c>
      <c r="M429" s="10">
        <f t="shared" si="26"/>
        <v>41895.208333333336</v>
      </c>
      <c r="N429">
        <v>1413349200</v>
      </c>
      <c r="O429" s="10">
        <f t="shared" si="27"/>
        <v>41927.208333333336</v>
      </c>
      <c r="P429" t="b">
        <v>0</v>
      </c>
      <c r="Q429" t="b">
        <v>1</v>
      </c>
      <c r="R429" s="7" t="s">
        <v>2013</v>
      </c>
      <c r="S429" t="s">
        <v>2014</v>
      </c>
    </row>
    <row r="430" spans="1:19" x14ac:dyDescent="0.5">
      <c r="A430">
        <v>428</v>
      </c>
      <c r="B430" t="s">
        <v>882</v>
      </c>
      <c r="C430" s="3" t="s">
        <v>883</v>
      </c>
      <c r="D430">
        <v>101400</v>
      </c>
      <c r="E430">
        <v>47037</v>
      </c>
      <c r="F430" s="5">
        <f t="shared" si="24"/>
        <v>46.387573964497044</v>
      </c>
      <c r="G430" t="s">
        <v>14</v>
      </c>
      <c r="H430">
        <v>747</v>
      </c>
      <c r="I430">
        <f t="shared" si="25"/>
        <v>62.967871485943775</v>
      </c>
      <c r="J430" t="s">
        <v>20</v>
      </c>
      <c r="K430" t="s">
        <v>21</v>
      </c>
      <c r="L430">
        <v>1297404000</v>
      </c>
      <c r="M430" s="10">
        <f t="shared" si="26"/>
        <v>40585.25</v>
      </c>
      <c r="N430">
        <v>1298008800</v>
      </c>
      <c r="O430" s="10">
        <f t="shared" si="27"/>
        <v>40592.25</v>
      </c>
      <c r="P430" t="b">
        <v>0</v>
      </c>
      <c r="Q430" t="b">
        <v>0</v>
      </c>
      <c r="R430" s="7" t="s">
        <v>2015</v>
      </c>
      <c r="S430" t="s">
        <v>2023</v>
      </c>
    </row>
    <row r="431" spans="1:19" x14ac:dyDescent="0.5">
      <c r="A431">
        <v>429</v>
      </c>
      <c r="B431" t="s">
        <v>884</v>
      </c>
      <c r="C431" s="3" t="s">
        <v>885</v>
      </c>
      <c r="D431">
        <v>191000</v>
      </c>
      <c r="E431">
        <v>173191</v>
      </c>
      <c r="F431" s="5">
        <f t="shared" si="24"/>
        <v>90.675916230366497</v>
      </c>
      <c r="G431" t="s">
        <v>63</v>
      </c>
      <c r="H431">
        <v>2138</v>
      </c>
      <c r="I431">
        <f t="shared" si="25"/>
        <v>81.006080449017773</v>
      </c>
      <c r="J431" t="s">
        <v>20</v>
      </c>
      <c r="K431" t="s">
        <v>21</v>
      </c>
      <c r="L431">
        <v>1392012000</v>
      </c>
      <c r="M431" s="10">
        <f t="shared" si="26"/>
        <v>41680.25</v>
      </c>
      <c r="N431">
        <v>1394427600</v>
      </c>
      <c r="O431" s="10">
        <f t="shared" si="27"/>
        <v>41708.208333333336</v>
      </c>
      <c r="P431" t="b">
        <v>0</v>
      </c>
      <c r="Q431" t="b">
        <v>1</v>
      </c>
      <c r="R431" s="7" t="s">
        <v>2028</v>
      </c>
      <c r="S431" t="s">
        <v>2029</v>
      </c>
    </row>
    <row r="432" spans="1:19" x14ac:dyDescent="0.5">
      <c r="A432">
        <v>430</v>
      </c>
      <c r="B432" t="s">
        <v>886</v>
      </c>
      <c r="C432" s="3" t="s">
        <v>887</v>
      </c>
      <c r="D432">
        <v>8100</v>
      </c>
      <c r="E432">
        <v>5487</v>
      </c>
      <c r="F432" s="5">
        <f t="shared" si="24"/>
        <v>67.740740740740748</v>
      </c>
      <c r="G432" t="s">
        <v>14</v>
      </c>
      <c r="H432">
        <v>84</v>
      </c>
      <c r="I432">
        <f t="shared" si="25"/>
        <v>65.321428571428569</v>
      </c>
      <c r="J432" t="s">
        <v>20</v>
      </c>
      <c r="K432" t="s">
        <v>21</v>
      </c>
      <c r="L432">
        <v>1569733200</v>
      </c>
      <c r="M432" s="10">
        <f t="shared" si="26"/>
        <v>43737.208333333328</v>
      </c>
      <c r="N432">
        <v>1572670800</v>
      </c>
      <c r="O432" s="10">
        <f t="shared" si="27"/>
        <v>43771.208333333328</v>
      </c>
      <c r="P432" t="b">
        <v>0</v>
      </c>
      <c r="Q432" t="b">
        <v>0</v>
      </c>
      <c r="R432" s="7" t="s">
        <v>2013</v>
      </c>
      <c r="S432" t="s">
        <v>2014</v>
      </c>
    </row>
    <row r="433" spans="1:19" x14ac:dyDescent="0.5">
      <c r="A433">
        <v>431</v>
      </c>
      <c r="B433" t="s">
        <v>888</v>
      </c>
      <c r="C433" s="3" t="s">
        <v>889</v>
      </c>
      <c r="D433">
        <v>5100</v>
      </c>
      <c r="E433">
        <v>9817</v>
      </c>
      <c r="F433" s="5">
        <f t="shared" si="24"/>
        <v>192.49019607843138</v>
      </c>
      <c r="G433" t="s">
        <v>19</v>
      </c>
      <c r="H433">
        <v>94</v>
      </c>
      <c r="I433">
        <f t="shared" si="25"/>
        <v>104.43617021276596</v>
      </c>
      <c r="J433" t="s">
        <v>20</v>
      </c>
      <c r="K433" t="s">
        <v>21</v>
      </c>
      <c r="L433">
        <v>1529643600</v>
      </c>
      <c r="M433" s="10">
        <f t="shared" si="26"/>
        <v>43273.208333333328</v>
      </c>
      <c r="N433">
        <v>1531112400</v>
      </c>
      <c r="O433" s="10">
        <f t="shared" si="27"/>
        <v>43290.208333333328</v>
      </c>
      <c r="P433" t="b">
        <v>1</v>
      </c>
      <c r="Q433" t="b">
        <v>0</v>
      </c>
      <c r="R433" s="7" t="s">
        <v>2013</v>
      </c>
      <c r="S433" t="s">
        <v>2014</v>
      </c>
    </row>
    <row r="434" spans="1:19" x14ac:dyDescent="0.5">
      <c r="A434">
        <v>432</v>
      </c>
      <c r="B434" t="s">
        <v>890</v>
      </c>
      <c r="C434" s="3" t="s">
        <v>891</v>
      </c>
      <c r="D434">
        <v>7700</v>
      </c>
      <c r="E434">
        <v>6369</v>
      </c>
      <c r="F434" s="5">
        <f t="shared" si="24"/>
        <v>82.714285714285708</v>
      </c>
      <c r="G434" t="s">
        <v>14</v>
      </c>
      <c r="H434">
        <v>91</v>
      </c>
      <c r="I434">
        <f t="shared" si="25"/>
        <v>69.989010989010993</v>
      </c>
      <c r="J434" t="s">
        <v>20</v>
      </c>
      <c r="K434" t="s">
        <v>21</v>
      </c>
      <c r="L434">
        <v>1399006800</v>
      </c>
      <c r="M434" s="10">
        <f t="shared" si="26"/>
        <v>41761.208333333336</v>
      </c>
      <c r="N434">
        <v>1400734800</v>
      </c>
      <c r="O434" s="10">
        <f t="shared" si="27"/>
        <v>41781.208333333336</v>
      </c>
      <c r="P434" t="b">
        <v>0</v>
      </c>
      <c r="Q434" t="b">
        <v>0</v>
      </c>
      <c r="R434" s="7" t="s">
        <v>2013</v>
      </c>
      <c r="S434" t="s">
        <v>2014</v>
      </c>
    </row>
    <row r="435" spans="1:19" x14ac:dyDescent="0.5">
      <c r="A435">
        <v>433</v>
      </c>
      <c r="B435" t="s">
        <v>892</v>
      </c>
      <c r="C435" s="3" t="s">
        <v>893</v>
      </c>
      <c r="D435">
        <v>121400</v>
      </c>
      <c r="E435">
        <v>65755</v>
      </c>
      <c r="F435" s="5">
        <f t="shared" si="24"/>
        <v>54.163920922570014</v>
      </c>
      <c r="G435" t="s">
        <v>14</v>
      </c>
      <c r="H435">
        <v>792</v>
      </c>
      <c r="I435">
        <f t="shared" si="25"/>
        <v>83.023989898989896</v>
      </c>
      <c r="J435" t="s">
        <v>20</v>
      </c>
      <c r="K435" t="s">
        <v>21</v>
      </c>
      <c r="L435">
        <v>1385359200</v>
      </c>
      <c r="M435" s="10">
        <f t="shared" si="26"/>
        <v>41603.25</v>
      </c>
      <c r="N435">
        <v>1386741600</v>
      </c>
      <c r="O435" s="10">
        <f t="shared" si="27"/>
        <v>41619.25</v>
      </c>
      <c r="P435" t="b">
        <v>0</v>
      </c>
      <c r="Q435" t="b">
        <v>1</v>
      </c>
      <c r="R435" s="7" t="s">
        <v>2015</v>
      </c>
      <c r="S435" t="s">
        <v>2016</v>
      </c>
    </row>
    <row r="436" spans="1:19" x14ac:dyDescent="0.5">
      <c r="A436">
        <v>434</v>
      </c>
      <c r="B436" t="s">
        <v>894</v>
      </c>
      <c r="C436" s="3" t="s">
        <v>895</v>
      </c>
      <c r="D436">
        <v>5400</v>
      </c>
      <c r="E436">
        <v>903</v>
      </c>
      <c r="F436" s="5">
        <f t="shared" si="24"/>
        <v>16.722222222222221</v>
      </c>
      <c r="G436" t="s">
        <v>63</v>
      </c>
      <c r="H436">
        <v>10</v>
      </c>
      <c r="I436">
        <f t="shared" si="25"/>
        <v>90.3</v>
      </c>
      <c r="J436" t="s">
        <v>15</v>
      </c>
      <c r="K436" t="s">
        <v>16</v>
      </c>
      <c r="L436">
        <v>1480572000</v>
      </c>
      <c r="M436" s="10">
        <f t="shared" si="26"/>
        <v>42705.25</v>
      </c>
      <c r="N436">
        <v>1481781600</v>
      </c>
      <c r="O436" s="10">
        <f t="shared" si="27"/>
        <v>42719.25</v>
      </c>
      <c r="P436" t="b">
        <v>1</v>
      </c>
      <c r="Q436" t="b">
        <v>0</v>
      </c>
      <c r="R436" s="7" t="s">
        <v>2013</v>
      </c>
      <c r="S436" t="s">
        <v>2014</v>
      </c>
    </row>
    <row r="437" spans="1:19" x14ac:dyDescent="0.5">
      <c r="A437">
        <v>435</v>
      </c>
      <c r="B437" t="s">
        <v>896</v>
      </c>
      <c r="C437" s="3" t="s">
        <v>897</v>
      </c>
      <c r="D437">
        <v>152400</v>
      </c>
      <c r="E437">
        <v>178120</v>
      </c>
      <c r="F437" s="5">
        <f t="shared" si="24"/>
        <v>116.87664041994751</v>
      </c>
      <c r="G437" t="s">
        <v>19</v>
      </c>
      <c r="H437">
        <v>1713</v>
      </c>
      <c r="I437">
        <f t="shared" si="25"/>
        <v>103.98131932282546</v>
      </c>
      <c r="J437" t="s">
        <v>94</v>
      </c>
      <c r="K437" t="s">
        <v>95</v>
      </c>
      <c r="L437">
        <v>1418623200</v>
      </c>
      <c r="M437" s="10">
        <f t="shared" si="26"/>
        <v>41988.25</v>
      </c>
      <c r="N437">
        <v>1419660000</v>
      </c>
      <c r="O437" s="10">
        <f t="shared" si="27"/>
        <v>42000.25</v>
      </c>
      <c r="P437" t="b">
        <v>0</v>
      </c>
      <c r="Q437" t="b">
        <v>1</v>
      </c>
      <c r="R437" s="7" t="s">
        <v>2013</v>
      </c>
      <c r="S437" t="s">
        <v>2014</v>
      </c>
    </row>
    <row r="438" spans="1:19" x14ac:dyDescent="0.5">
      <c r="A438">
        <v>436</v>
      </c>
      <c r="B438" t="s">
        <v>898</v>
      </c>
      <c r="C438" s="3" t="s">
        <v>899</v>
      </c>
      <c r="D438">
        <v>1300</v>
      </c>
      <c r="E438">
        <v>13678</v>
      </c>
      <c r="F438" s="5">
        <f t="shared" si="24"/>
        <v>1052.1538461538462</v>
      </c>
      <c r="G438" t="s">
        <v>19</v>
      </c>
      <c r="H438">
        <v>249</v>
      </c>
      <c r="I438">
        <f t="shared" si="25"/>
        <v>54.931726907630519</v>
      </c>
      <c r="J438" t="s">
        <v>20</v>
      </c>
      <c r="K438" t="s">
        <v>21</v>
      </c>
      <c r="L438">
        <v>1555736400</v>
      </c>
      <c r="M438" s="10">
        <f t="shared" si="26"/>
        <v>43575.208333333328</v>
      </c>
      <c r="N438">
        <v>1555822800</v>
      </c>
      <c r="O438" s="10">
        <f t="shared" si="27"/>
        <v>43576.208333333328</v>
      </c>
      <c r="P438" t="b">
        <v>0</v>
      </c>
      <c r="Q438" t="b">
        <v>0</v>
      </c>
      <c r="R438" s="7" t="s">
        <v>2009</v>
      </c>
      <c r="S438" t="s">
        <v>2032</v>
      </c>
    </row>
    <row r="439" spans="1:19" x14ac:dyDescent="0.5">
      <c r="A439">
        <v>437</v>
      </c>
      <c r="B439" t="s">
        <v>900</v>
      </c>
      <c r="C439" s="3" t="s">
        <v>901</v>
      </c>
      <c r="D439">
        <v>8100</v>
      </c>
      <c r="E439">
        <v>9969</v>
      </c>
      <c r="F439" s="5">
        <f t="shared" si="24"/>
        <v>123.07407407407408</v>
      </c>
      <c r="G439" t="s">
        <v>19</v>
      </c>
      <c r="H439">
        <v>192</v>
      </c>
      <c r="I439">
        <f t="shared" si="25"/>
        <v>51.921875</v>
      </c>
      <c r="J439" t="s">
        <v>20</v>
      </c>
      <c r="K439" t="s">
        <v>21</v>
      </c>
      <c r="L439">
        <v>1442120400</v>
      </c>
      <c r="M439" s="10">
        <f t="shared" si="26"/>
        <v>42260.208333333328</v>
      </c>
      <c r="N439">
        <v>1442379600</v>
      </c>
      <c r="O439" s="10">
        <f t="shared" si="27"/>
        <v>42263.208333333328</v>
      </c>
      <c r="P439" t="b">
        <v>0</v>
      </c>
      <c r="Q439" t="b">
        <v>1</v>
      </c>
      <c r="R439" s="7" t="s">
        <v>2015</v>
      </c>
      <c r="S439" t="s">
        <v>2023</v>
      </c>
    </row>
    <row r="440" spans="1:19" ht="31.5" x14ac:dyDescent="0.5">
      <c r="A440">
        <v>438</v>
      </c>
      <c r="B440" t="s">
        <v>902</v>
      </c>
      <c r="C440" s="3" t="s">
        <v>903</v>
      </c>
      <c r="D440">
        <v>8300</v>
      </c>
      <c r="E440">
        <v>14827</v>
      </c>
      <c r="F440" s="5">
        <f t="shared" si="24"/>
        <v>178.63855421686748</v>
      </c>
      <c r="G440" t="s">
        <v>19</v>
      </c>
      <c r="H440">
        <v>247</v>
      </c>
      <c r="I440">
        <f t="shared" si="25"/>
        <v>60.02834008097166</v>
      </c>
      <c r="J440" t="s">
        <v>20</v>
      </c>
      <c r="K440" t="s">
        <v>21</v>
      </c>
      <c r="L440">
        <v>1362376800</v>
      </c>
      <c r="M440" s="10">
        <f t="shared" si="26"/>
        <v>41337.25</v>
      </c>
      <c r="N440">
        <v>1364965200</v>
      </c>
      <c r="O440" s="10">
        <f t="shared" si="27"/>
        <v>41367.208333333336</v>
      </c>
      <c r="P440" t="b">
        <v>0</v>
      </c>
      <c r="Q440" t="b">
        <v>0</v>
      </c>
      <c r="R440" s="7" t="s">
        <v>2013</v>
      </c>
      <c r="S440" t="s">
        <v>2014</v>
      </c>
    </row>
    <row r="441" spans="1:19" x14ac:dyDescent="0.5">
      <c r="A441">
        <v>439</v>
      </c>
      <c r="B441" t="s">
        <v>904</v>
      </c>
      <c r="C441" s="3" t="s">
        <v>905</v>
      </c>
      <c r="D441">
        <v>28400</v>
      </c>
      <c r="E441">
        <v>100900</v>
      </c>
      <c r="F441" s="5">
        <f t="shared" si="24"/>
        <v>355.28169014084506</v>
      </c>
      <c r="G441" t="s">
        <v>19</v>
      </c>
      <c r="H441">
        <v>2293</v>
      </c>
      <c r="I441">
        <f t="shared" si="25"/>
        <v>44.003488879197555</v>
      </c>
      <c r="J441" t="s">
        <v>20</v>
      </c>
      <c r="K441" t="s">
        <v>21</v>
      </c>
      <c r="L441">
        <v>1478408400</v>
      </c>
      <c r="M441" s="10">
        <f t="shared" si="26"/>
        <v>42680.208333333328</v>
      </c>
      <c r="N441">
        <v>1479016800</v>
      </c>
      <c r="O441" s="10">
        <f t="shared" si="27"/>
        <v>42687.25</v>
      </c>
      <c r="P441" t="b">
        <v>0</v>
      </c>
      <c r="Q441" t="b">
        <v>0</v>
      </c>
      <c r="R441" s="7" t="s">
        <v>2015</v>
      </c>
      <c r="S441" t="s">
        <v>2037</v>
      </c>
    </row>
    <row r="442" spans="1:19" x14ac:dyDescent="0.5">
      <c r="A442">
        <v>440</v>
      </c>
      <c r="B442" t="s">
        <v>906</v>
      </c>
      <c r="C442" s="3" t="s">
        <v>907</v>
      </c>
      <c r="D442">
        <v>102500</v>
      </c>
      <c r="E442">
        <v>165954</v>
      </c>
      <c r="F442" s="5">
        <f t="shared" si="24"/>
        <v>161.90634146341463</v>
      </c>
      <c r="G442" t="s">
        <v>19</v>
      </c>
      <c r="H442">
        <v>3131</v>
      </c>
      <c r="I442">
        <f t="shared" si="25"/>
        <v>53.003513254551258</v>
      </c>
      <c r="J442" t="s">
        <v>20</v>
      </c>
      <c r="K442" t="s">
        <v>21</v>
      </c>
      <c r="L442">
        <v>1498798800</v>
      </c>
      <c r="M442" s="10">
        <f t="shared" si="26"/>
        <v>42916.208333333328</v>
      </c>
      <c r="N442">
        <v>1499662800</v>
      </c>
      <c r="O442" s="10">
        <f t="shared" si="27"/>
        <v>42926.208333333328</v>
      </c>
      <c r="P442" t="b">
        <v>0</v>
      </c>
      <c r="Q442" t="b">
        <v>0</v>
      </c>
      <c r="R442" s="7" t="s">
        <v>2015</v>
      </c>
      <c r="S442" t="s">
        <v>2034</v>
      </c>
    </row>
    <row r="443" spans="1:19" x14ac:dyDescent="0.5">
      <c r="A443">
        <v>441</v>
      </c>
      <c r="B443" t="s">
        <v>908</v>
      </c>
      <c r="C443" s="3" t="s">
        <v>909</v>
      </c>
      <c r="D443">
        <v>7000</v>
      </c>
      <c r="E443">
        <v>1744</v>
      </c>
      <c r="F443" s="5">
        <f t="shared" si="24"/>
        <v>24.914285714285715</v>
      </c>
      <c r="G443" t="s">
        <v>14</v>
      </c>
      <c r="H443">
        <v>32</v>
      </c>
      <c r="I443">
        <f t="shared" si="25"/>
        <v>54.5</v>
      </c>
      <c r="J443" t="s">
        <v>20</v>
      </c>
      <c r="K443" t="s">
        <v>21</v>
      </c>
      <c r="L443">
        <v>1335416400</v>
      </c>
      <c r="M443" s="10">
        <f t="shared" si="26"/>
        <v>41025.208333333336</v>
      </c>
      <c r="N443">
        <v>1337835600</v>
      </c>
      <c r="O443" s="10">
        <f t="shared" si="27"/>
        <v>41053.208333333336</v>
      </c>
      <c r="P443" t="b">
        <v>0</v>
      </c>
      <c r="Q443" t="b">
        <v>0</v>
      </c>
      <c r="R443" s="7" t="s">
        <v>2011</v>
      </c>
      <c r="S443" t="s">
        <v>2020</v>
      </c>
    </row>
    <row r="444" spans="1:19" x14ac:dyDescent="0.5">
      <c r="A444">
        <v>442</v>
      </c>
      <c r="B444" t="s">
        <v>910</v>
      </c>
      <c r="C444" s="3" t="s">
        <v>911</v>
      </c>
      <c r="D444">
        <v>5400</v>
      </c>
      <c r="E444">
        <v>10731</v>
      </c>
      <c r="F444" s="5">
        <f t="shared" si="24"/>
        <v>198.72222222222223</v>
      </c>
      <c r="G444" t="s">
        <v>19</v>
      </c>
      <c r="H444">
        <v>143</v>
      </c>
      <c r="I444">
        <f t="shared" si="25"/>
        <v>75.04195804195804</v>
      </c>
      <c r="J444" t="s">
        <v>94</v>
      </c>
      <c r="K444" t="s">
        <v>95</v>
      </c>
      <c r="L444">
        <v>1504328400</v>
      </c>
      <c r="M444" s="10">
        <f t="shared" si="26"/>
        <v>42980.208333333328</v>
      </c>
      <c r="N444">
        <v>1505710800</v>
      </c>
      <c r="O444" s="10">
        <f t="shared" si="27"/>
        <v>42996.208333333328</v>
      </c>
      <c r="P444" t="b">
        <v>0</v>
      </c>
      <c r="Q444" t="b">
        <v>0</v>
      </c>
      <c r="R444" s="7" t="s">
        <v>2013</v>
      </c>
      <c r="S444" t="s">
        <v>2014</v>
      </c>
    </row>
    <row r="445" spans="1:19" x14ac:dyDescent="0.5">
      <c r="A445">
        <v>443</v>
      </c>
      <c r="B445" t="s">
        <v>912</v>
      </c>
      <c r="C445" s="3" t="s">
        <v>913</v>
      </c>
      <c r="D445">
        <v>9300</v>
      </c>
      <c r="E445">
        <v>3232</v>
      </c>
      <c r="F445" s="5">
        <f t="shared" si="24"/>
        <v>34.752688172043008</v>
      </c>
      <c r="G445" t="s">
        <v>63</v>
      </c>
      <c r="H445">
        <v>90</v>
      </c>
      <c r="I445">
        <f t="shared" si="25"/>
        <v>35.911111111111111</v>
      </c>
      <c r="J445" t="s">
        <v>20</v>
      </c>
      <c r="K445" t="s">
        <v>21</v>
      </c>
      <c r="L445">
        <v>1285822800</v>
      </c>
      <c r="M445" s="10">
        <f t="shared" si="26"/>
        <v>40451.208333333336</v>
      </c>
      <c r="N445">
        <v>1287464400</v>
      </c>
      <c r="O445" s="10">
        <f t="shared" si="27"/>
        <v>40470.208333333336</v>
      </c>
      <c r="P445" t="b">
        <v>0</v>
      </c>
      <c r="Q445" t="b">
        <v>0</v>
      </c>
      <c r="R445" s="7" t="s">
        <v>2013</v>
      </c>
      <c r="S445" t="s">
        <v>2014</v>
      </c>
    </row>
    <row r="446" spans="1:19" x14ac:dyDescent="0.5">
      <c r="A446">
        <v>444</v>
      </c>
      <c r="B446" t="s">
        <v>725</v>
      </c>
      <c r="C446" s="3" t="s">
        <v>914</v>
      </c>
      <c r="D446">
        <v>6200</v>
      </c>
      <c r="E446">
        <v>10938</v>
      </c>
      <c r="F446" s="5">
        <f t="shared" si="24"/>
        <v>176.41935483870967</v>
      </c>
      <c r="G446" t="s">
        <v>19</v>
      </c>
      <c r="H446">
        <v>296</v>
      </c>
      <c r="I446">
        <f t="shared" si="25"/>
        <v>36.952702702702702</v>
      </c>
      <c r="J446" t="s">
        <v>20</v>
      </c>
      <c r="K446" t="s">
        <v>21</v>
      </c>
      <c r="L446">
        <v>1311483600</v>
      </c>
      <c r="M446" s="10">
        <f t="shared" si="26"/>
        <v>40748.208333333336</v>
      </c>
      <c r="N446">
        <v>1311656400</v>
      </c>
      <c r="O446" s="10">
        <f t="shared" si="27"/>
        <v>40750.208333333336</v>
      </c>
      <c r="P446" t="b">
        <v>0</v>
      </c>
      <c r="Q446" t="b">
        <v>1</v>
      </c>
      <c r="R446" s="7" t="s">
        <v>2009</v>
      </c>
      <c r="S446" t="s">
        <v>2019</v>
      </c>
    </row>
    <row r="447" spans="1:19" ht="31.5" x14ac:dyDescent="0.5">
      <c r="A447">
        <v>445</v>
      </c>
      <c r="B447" t="s">
        <v>915</v>
      </c>
      <c r="C447" s="3" t="s">
        <v>916</v>
      </c>
      <c r="D447">
        <v>2100</v>
      </c>
      <c r="E447">
        <v>10739</v>
      </c>
      <c r="F447" s="5">
        <f t="shared" si="24"/>
        <v>511.38095238095241</v>
      </c>
      <c r="G447" t="s">
        <v>19</v>
      </c>
      <c r="H447">
        <v>170</v>
      </c>
      <c r="I447">
        <f t="shared" si="25"/>
        <v>63.170588235294119</v>
      </c>
      <c r="J447" t="s">
        <v>20</v>
      </c>
      <c r="K447" t="s">
        <v>21</v>
      </c>
      <c r="L447">
        <v>1291356000</v>
      </c>
      <c r="M447" s="10">
        <f t="shared" si="26"/>
        <v>40515.25</v>
      </c>
      <c r="N447">
        <v>1293170400</v>
      </c>
      <c r="O447" s="10">
        <f t="shared" si="27"/>
        <v>40536.25</v>
      </c>
      <c r="P447" t="b">
        <v>0</v>
      </c>
      <c r="Q447" t="b">
        <v>1</v>
      </c>
      <c r="R447" s="7" t="s">
        <v>2013</v>
      </c>
      <c r="S447" t="s">
        <v>2014</v>
      </c>
    </row>
    <row r="448" spans="1:19" x14ac:dyDescent="0.5">
      <c r="A448">
        <v>446</v>
      </c>
      <c r="B448" t="s">
        <v>917</v>
      </c>
      <c r="C448" s="3" t="s">
        <v>918</v>
      </c>
      <c r="D448">
        <v>6800</v>
      </c>
      <c r="E448">
        <v>5579</v>
      </c>
      <c r="F448" s="5">
        <f t="shared" si="24"/>
        <v>82.044117647058826</v>
      </c>
      <c r="G448" t="s">
        <v>14</v>
      </c>
      <c r="H448">
        <v>186</v>
      </c>
      <c r="I448">
        <f t="shared" si="25"/>
        <v>29.99462365591398</v>
      </c>
      <c r="J448" t="s">
        <v>20</v>
      </c>
      <c r="K448" t="s">
        <v>21</v>
      </c>
      <c r="L448">
        <v>1355810400</v>
      </c>
      <c r="M448" s="10">
        <f t="shared" si="26"/>
        <v>41261.25</v>
      </c>
      <c r="N448">
        <v>1355983200</v>
      </c>
      <c r="O448" s="10">
        <f t="shared" si="27"/>
        <v>41263.25</v>
      </c>
      <c r="P448" t="b">
        <v>0</v>
      </c>
      <c r="Q448" t="b">
        <v>0</v>
      </c>
      <c r="R448" s="7" t="s">
        <v>2011</v>
      </c>
      <c r="S448" t="s">
        <v>2020</v>
      </c>
    </row>
    <row r="449" spans="1:19" x14ac:dyDescent="0.5">
      <c r="A449">
        <v>447</v>
      </c>
      <c r="B449" t="s">
        <v>919</v>
      </c>
      <c r="C449" s="3" t="s">
        <v>920</v>
      </c>
      <c r="D449">
        <v>155200</v>
      </c>
      <c r="E449">
        <v>37754</v>
      </c>
      <c r="F449" s="5">
        <f t="shared" si="24"/>
        <v>24.326030927835053</v>
      </c>
      <c r="G449" t="s">
        <v>63</v>
      </c>
      <c r="H449">
        <v>439</v>
      </c>
      <c r="I449">
        <f t="shared" si="25"/>
        <v>86</v>
      </c>
      <c r="J449" t="s">
        <v>36</v>
      </c>
      <c r="K449" t="s">
        <v>37</v>
      </c>
      <c r="L449">
        <v>1513663200</v>
      </c>
      <c r="M449" s="10">
        <f t="shared" si="26"/>
        <v>43088.25</v>
      </c>
      <c r="N449">
        <v>1515045600</v>
      </c>
      <c r="O449" s="10">
        <f t="shared" si="27"/>
        <v>43104.25</v>
      </c>
      <c r="P449" t="b">
        <v>0</v>
      </c>
      <c r="Q449" t="b">
        <v>0</v>
      </c>
      <c r="R449" s="7" t="s">
        <v>2015</v>
      </c>
      <c r="S449" t="s">
        <v>2034</v>
      </c>
    </row>
    <row r="450" spans="1:19" x14ac:dyDescent="0.5">
      <c r="A450">
        <v>448</v>
      </c>
      <c r="B450" t="s">
        <v>921</v>
      </c>
      <c r="C450" s="3" t="s">
        <v>922</v>
      </c>
      <c r="D450">
        <v>89900</v>
      </c>
      <c r="E450">
        <v>45384</v>
      </c>
      <c r="F450" s="5">
        <f t="shared" si="24"/>
        <v>50.482758620689658</v>
      </c>
      <c r="G450" t="s">
        <v>14</v>
      </c>
      <c r="H450">
        <v>605</v>
      </c>
      <c r="I450">
        <f t="shared" si="25"/>
        <v>75.014876033057845</v>
      </c>
      <c r="J450" t="s">
        <v>20</v>
      </c>
      <c r="K450" t="s">
        <v>21</v>
      </c>
      <c r="L450">
        <v>1365915600</v>
      </c>
      <c r="M450" s="10">
        <f t="shared" si="26"/>
        <v>41378.208333333336</v>
      </c>
      <c r="N450">
        <v>1366088400</v>
      </c>
      <c r="O450" s="10">
        <f t="shared" si="27"/>
        <v>41380.208333333336</v>
      </c>
      <c r="P450" t="b">
        <v>0</v>
      </c>
      <c r="Q450" t="b">
        <v>1</v>
      </c>
      <c r="R450" s="7" t="s">
        <v>2024</v>
      </c>
      <c r="S450" t="s">
        <v>2025</v>
      </c>
    </row>
    <row r="451" spans="1:19" x14ac:dyDescent="0.5">
      <c r="A451">
        <v>449</v>
      </c>
      <c r="B451" t="s">
        <v>923</v>
      </c>
      <c r="C451" s="3" t="s">
        <v>924</v>
      </c>
      <c r="D451">
        <v>900</v>
      </c>
      <c r="E451">
        <v>8703</v>
      </c>
      <c r="F451" s="5">
        <f t="shared" ref="F451:F514" si="28">E451*100/D451</f>
        <v>967</v>
      </c>
      <c r="G451" t="s">
        <v>19</v>
      </c>
      <c r="H451">
        <v>86</v>
      </c>
      <c r="I451">
        <f t="shared" ref="I451:I514" si="29">E451/H451</f>
        <v>101.19767441860465</v>
      </c>
      <c r="J451" t="s">
        <v>32</v>
      </c>
      <c r="K451" t="s">
        <v>33</v>
      </c>
      <c r="L451">
        <v>1551852000</v>
      </c>
      <c r="M451" s="10">
        <f t="shared" ref="M451:M514" si="30">(((L451/60)/60)/24)+DATE(1970,1,1)</f>
        <v>43530.25</v>
      </c>
      <c r="N451">
        <v>1553317200</v>
      </c>
      <c r="O451" s="10">
        <f t="shared" ref="O451:O514" si="31">(((N451/60)/60)/24)+DATE(1970,1,1)</f>
        <v>43547.208333333328</v>
      </c>
      <c r="P451" t="b">
        <v>0</v>
      </c>
      <c r="Q451" t="b">
        <v>0</v>
      </c>
      <c r="R451" s="7" t="s">
        <v>2024</v>
      </c>
      <c r="S451" t="s">
        <v>2025</v>
      </c>
    </row>
    <row r="452" spans="1:19" x14ac:dyDescent="0.5">
      <c r="A452">
        <v>450</v>
      </c>
      <c r="B452" t="s">
        <v>925</v>
      </c>
      <c r="C452" s="3" t="s">
        <v>926</v>
      </c>
      <c r="D452">
        <v>100</v>
      </c>
      <c r="E452">
        <v>4</v>
      </c>
      <c r="F452" s="5">
        <f t="shared" si="28"/>
        <v>4</v>
      </c>
      <c r="G452" t="s">
        <v>14</v>
      </c>
      <c r="H452">
        <v>1</v>
      </c>
      <c r="I452">
        <f t="shared" si="29"/>
        <v>4</v>
      </c>
      <c r="J452" t="s">
        <v>15</v>
      </c>
      <c r="K452" t="s">
        <v>16</v>
      </c>
      <c r="L452">
        <v>1540098000</v>
      </c>
      <c r="M452" s="10">
        <f t="shared" si="30"/>
        <v>43394.208333333328</v>
      </c>
      <c r="N452">
        <v>1542088800</v>
      </c>
      <c r="O452" s="10">
        <f t="shared" si="31"/>
        <v>43417.25</v>
      </c>
      <c r="P452" t="b">
        <v>0</v>
      </c>
      <c r="Q452" t="b">
        <v>0</v>
      </c>
      <c r="R452" s="7" t="s">
        <v>2015</v>
      </c>
      <c r="S452" t="s">
        <v>2023</v>
      </c>
    </row>
    <row r="453" spans="1:19" x14ac:dyDescent="0.5">
      <c r="A453">
        <v>451</v>
      </c>
      <c r="B453" t="s">
        <v>927</v>
      </c>
      <c r="C453" s="3" t="s">
        <v>928</v>
      </c>
      <c r="D453">
        <v>148400</v>
      </c>
      <c r="E453">
        <v>182302</v>
      </c>
      <c r="F453" s="5">
        <f t="shared" si="28"/>
        <v>122.84501347708895</v>
      </c>
      <c r="G453" t="s">
        <v>19</v>
      </c>
      <c r="H453">
        <v>6286</v>
      </c>
      <c r="I453">
        <f t="shared" si="29"/>
        <v>29.001272669424118</v>
      </c>
      <c r="J453" t="s">
        <v>20</v>
      </c>
      <c r="K453" t="s">
        <v>21</v>
      </c>
      <c r="L453">
        <v>1500440400</v>
      </c>
      <c r="M453" s="10">
        <f t="shared" si="30"/>
        <v>42935.208333333328</v>
      </c>
      <c r="N453">
        <v>1503118800</v>
      </c>
      <c r="O453" s="10">
        <f t="shared" si="31"/>
        <v>42966.208333333328</v>
      </c>
      <c r="P453" t="b">
        <v>0</v>
      </c>
      <c r="Q453" t="b">
        <v>0</v>
      </c>
      <c r="R453" s="7" t="s">
        <v>2009</v>
      </c>
      <c r="S453" t="s">
        <v>2010</v>
      </c>
    </row>
    <row r="454" spans="1:19" ht="31.5" x14ac:dyDescent="0.5">
      <c r="A454">
        <v>452</v>
      </c>
      <c r="B454" t="s">
        <v>929</v>
      </c>
      <c r="C454" s="3" t="s">
        <v>930</v>
      </c>
      <c r="D454">
        <v>4800</v>
      </c>
      <c r="E454">
        <v>3045</v>
      </c>
      <c r="F454" s="5">
        <f t="shared" si="28"/>
        <v>63.4375</v>
      </c>
      <c r="G454" t="s">
        <v>14</v>
      </c>
      <c r="H454">
        <v>31</v>
      </c>
      <c r="I454">
        <f t="shared" si="29"/>
        <v>98.225806451612897</v>
      </c>
      <c r="J454" t="s">
        <v>20</v>
      </c>
      <c r="K454" t="s">
        <v>21</v>
      </c>
      <c r="L454">
        <v>1278392400</v>
      </c>
      <c r="M454" s="10">
        <f t="shared" si="30"/>
        <v>40365.208333333336</v>
      </c>
      <c r="N454">
        <v>1278478800</v>
      </c>
      <c r="O454" s="10">
        <f t="shared" si="31"/>
        <v>40366.208333333336</v>
      </c>
      <c r="P454" t="b">
        <v>0</v>
      </c>
      <c r="Q454" t="b">
        <v>0</v>
      </c>
      <c r="R454" s="7" t="s">
        <v>2015</v>
      </c>
      <c r="S454" t="s">
        <v>2018</v>
      </c>
    </row>
    <row r="455" spans="1:19" x14ac:dyDescent="0.5">
      <c r="A455">
        <v>453</v>
      </c>
      <c r="B455" t="s">
        <v>931</v>
      </c>
      <c r="C455" s="3" t="s">
        <v>932</v>
      </c>
      <c r="D455">
        <v>182400</v>
      </c>
      <c r="E455">
        <v>102749</v>
      </c>
      <c r="F455" s="5">
        <f t="shared" si="28"/>
        <v>56.331688596491226</v>
      </c>
      <c r="G455" t="s">
        <v>14</v>
      </c>
      <c r="H455">
        <v>1181</v>
      </c>
      <c r="I455">
        <f t="shared" si="29"/>
        <v>87.001693480101608</v>
      </c>
      <c r="J455" t="s">
        <v>20</v>
      </c>
      <c r="K455" t="s">
        <v>21</v>
      </c>
      <c r="L455">
        <v>1480572000</v>
      </c>
      <c r="M455" s="10">
        <f t="shared" si="30"/>
        <v>42705.25</v>
      </c>
      <c r="N455">
        <v>1484114400</v>
      </c>
      <c r="O455" s="10">
        <f t="shared" si="31"/>
        <v>42746.25</v>
      </c>
      <c r="P455" t="b">
        <v>0</v>
      </c>
      <c r="Q455" t="b">
        <v>0</v>
      </c>
      <c r="R455" s="7" t="s">
        <v>2015</v>
      </c>
      <c r="S455" t="s">
        <v>2037</v>
      </c>
    </row>
    <row r="456" spans="1:19" x14ac:dyDescent="0.5">
      <c r="A456">
        <v>454</v>
      </c>
      <c r="B456" t="s">
        <v>933</v>
      </c>
      <c r="C456" s="3" t="s">
        <v>934</v>
      </c>
      <c r="D456">
        <v>4000</v>
      </c>
      <c r="E456">
        <v>1763</v>
      </c>
      <c r="F456" s="5">
        <f t="shared" si="28"/>
        <v>44.075000000000003</v>
      </c>
      <c r="G456" t="s">
        <v>14</v>
      </c>
      <c r="H456">
        <v>39</v>
      </c>
      <c r="I456">
        <f t="shared" si="29"/>
        <v>45.205128205128204</v>
      </c>
      <c r="J456" t="s">
        <v>20</v>
      </c>
      <c r="K456" t="s">
        <v>21</v>
      </c>
      <c r="L456">
        <v>1382331600</v>
      </c>
      <c r="M456" s="10">
        <f t="shared" si="30"/>
        <v>41568.208333333336</v>
      </c>
      <c r="N456">
        <v>1385445600</v>
      </c>
      <c r="O456" s="10">
        <f t="shared" si="31"/>
        <v>41604.25</v>
      </c>
      <c r="P456" t="b">
        <v>0</v>
      </c>
      <c r="Q456" t="b">
        <v>1</v>
      </c>
      <c r="R456" s="7" t="s">
        <v>2015</v>
      </c>
      <c r="S456" t="s">
        <v>2018</v>
      </c>
    </row>
    <row r="457" spans="1:19" x14ac:dyDescent="0.5">
      <c r="A457">
        <v>455</v>
      </c>
      <c r="B457" t="s">
        <v>935</v>
      </c>
      <c r="C457" s="3" t="s">
        <v>936</v>
      </c>
      <c r="D457">
        <v>116500</v>
      </c>
      <c r="E457">
        <v>137904</v>
      </c>
      <c r="F457" s="5">
        <f t="shared" si="28"/>
        <v>118.37253218884121</v>
      </c>
      <c r="G457" t="s">
        <v>19</v>
      </c>
      <c r="H457">
        <v>3727</v>
      </c>
      <c r="I457">
        <f t="shared" si="29"/>
        <v>37.001341561577675</v>
      </c>
      <c r="J457" t="s">
        <v>20</v>
      </c>
      <c r="K457" t="s">
        <v>21</v>
      </c>
      <c r="L457">
        <v>1316754000</v>
      </c>
      <c r="M457" s="10">
        <f t="shared" si="30"/>
        <v>40809.208333333336</v>
      </c>
      <c r="N457">
        <v>1318741200</v>
      </c>
      <c r="O457" s="10">
        <f t="shared" si="31"/>
        <v>40832.208333333336</v>
      </c>
      <c r="P457" t="b">
        <v>0</v>
      </c>
      <c r="Q457" t="b">
        <v>0</v>
      </c>
      <c r="R457" s="7" t="s">
        <v>2013</v>
      </c>
      <c r="S457" t="s">
        <v>2014</v>
      </c>
    </row>
    <row r="458" spans="1:19" ht="31.5" x14ac:dyDescent="0.5">
      <c r="A458">
        <v>456</v>
      </c>
      <c r="B458" t="s">
        <v>937</v>
      </c>
      <c r="C458" s="3" t="s">
        <v>938</v>
      </c>
      <c r="D458">
        <v>146400</v>
      </c>
      <c r="E458">
        <v>152438</v>
      </c>
      <c r="F458" s="5">
        <f t="shared" si="28"/>
        <v>104.1243169398907</v>
      </c>
      <c r="G458" t="s">
        <v>19</v>
      </c>
      <c r="H458">
        <v>1605</v>
      </c>
      <c r="I458">
        <f t="shared" si="29"/>
        <v>94.976947040498445</v>
      </c>
      <c r="J458" t="s">
        <v>20</v>
      </c>
      <c r="K458" t="s">
        <v>21</v>
      </c>
      <c r="L458">
        <v>1518242400</v>
      </c>
      <c r="M458" s="10">
        <f t="shared" si="30"/>
        <v>43141.25</v>
      </c>
      <c r="N458">
        <v>1518242400</v>
      </c>
      <c r="O458" s="10">
        <f t="shared" si="31"/>
        <v>43141.25</v>
      </c>
      <c r="P458" t="b">
        <v>0</v>
      </c>
      <c r="Q458" t="b">
        <v>1</v>
      </c>
      <c r="R458" s="7" t="s">
        <v>2009</v>
      </c>
      <c r="S458" t="s">
        <v>2019</v>
      </c>
    </row>
    <row r="459" spans="1:19" x14ac:dyDescent="0.5">
      <c r="A459">
        <v>457</v>
      </c>
      <c r="B459" t="s">
        <v>939</v>
      </c>
      <c r="C459" s="3" t="s">
        <v>940</v>
      </c>
      <c r="D459">
        <v>5000</v>
      </c>
      <c r="E459">
        <v>1332</v>
      </c>
      <c r="F459" s="5">
        <f t="shared" si="28"/>
        <v>26.64</v>
      </c>
      <c r="G459" t="s">
        <v>14</v>
      </c>
      <c r="H459">
        <v>46</v>
      </c>
      <c r="I459">
        <f t="shared" si="29"/>
        <v>28.956521739130434</v>
      </c>
      <c r="J459" t="s">
        <v>20</v>
      </c>
      <c r="K459" t="s">
        <v>21</v>
      </c>
      <c r="L459">
        <v>1476421200</v>
      </c>
      <c r="M459" s="10">
        <f t="shared" si="30"/>
        <v>42657.208333333328</v>
      </c>
      <c r="N459">
        <v>1476594000</v>
      </c>
      <c r="O459" s="10">
        <f t="shared" si="31"/>
        <v>42659.208333333328</v>
      </c>
      <c r="P459" t="b">
        <v>0</v>
      </c>
      <c r="Q459" t="b">
        <v>0</v>
      </c>
      <c r="R459" s="7" t="s">
        <v>2013</v>
      </c>
      <c r="S459" t="s">
        <v>2014</v>
      </c>
    </row>
    <row r="460" spans="1:19" x14ac:dyDescent="0.5">
      <c r="A460">
        <v>458</v>
      </c>
      <c r="B460" t="s">
        <v>941</v>
      </c>
      <c r="C460" s="3" t="s">
        <v>942</v>
      </c>
      <c r="D460">
        <v>33800</v>
      </c>
      <c r="E460">
        <v>118706</v>
      </c>
      <c r="F460" s="5">
        <f t="shared" si="28"/>
        <v>351.20118343195264</v>
      </c>
      <c r="G460" t="s">
        <v>19</v>
      </c>
      <c r="H460">
        <v>2120</v>
      </c>
      <c r="I460">
        <f t="shared" si="29"/>
        <v>55.993396226415094</v>
      </c>
      <c r="J460" t="s">
        <v>20</v>
      </c>
      <c r="K460" t="s">
        <v>21</v>
      </c>
      <c r="L460">
        <v>1269752400</v>
      </c>
      <c r="M460" s="10">
        <f t="shared" si="30"/>
        <v>40265.208333333336</v>
      </c>
      <c r="N460">
        <v>1273554000</v>
      </c>
      <c r="O460" s="10">
        <f t="shared" si="31"/>
        <v>40309.208333333336</v>
      </c>
      <c r="P460" t="b">
        <v>0</v>
      </c>
      <c r="Q460" t="b">
        <v>0</v>
      </c>
      <c r="R460" s="7" t="s">
        <v>2013</v>
      </c>
      <c r="S460" t="s">
        <v>2014</v>
      </c>
    </row>
    <row r="461" spans="1:19" x14ac:dyDescent="0.5">
      <c r="A461">
        <v>459</v>
      </c>
      <c r="B461" t="s">
        <v>943</v>
      </c>
      <c r="C461" s="3" t="s">
        <v>944</v>
      </c>
      <c r="D461">
        <v>6300</v>
      </c>
      <c r="E461">
        <v>5674</v>
      </c>
      <c r="F461" s="5">
        <f t="shared" si="28"/>
        <v>90.063492063492063</v>
      </c>
      <c r="G461" t="s">
        <v>14</v>
      </c>
      <c r="H461">
        <v>105</v>
      </c>
      <c r="I461">
        <f t="shared" si="29"/>
        <v>54.038095238095238</v>
      </c>
      <c r="J461" t="s">
        <v>20</v>
      </c>
      <c r="K461" t="s">
        <v>21</v>
      </c>
      <c r="L461">
        <v>1419746400</v>
      </c>
      <c r="M461" s="10">
        <f t="shared" si="30"/>
        <v>42001.25</v>
      </c>
      <c r="N461">
        <v>1421906400</v>
      </c>
      <c r="O461" s="10">
        <f t="shared" si="31"/>
        <v>42026.25</v>
      </c>
      <c r="P461" t="b">
        <v>0</v>
      </c>
      <c r="Q461" t="b">
        <v>0</v>
      </c>
      <c r="R461" s="7" t="s">
        <v>2015</v>
      </c>
      <c r="S461" t="s">
        <v>2016</v>
      </c>
    </row>
    <row r="462" spans="1:19" x14ac:dyDescent="0.5">
      <c r="A462">
        <v>460</v>
      </c>
      <c r="B462" t="s">
        <v>945</v>
      </c>
      <c r="C462" s="3" t="s">
        <v>946</v>
      </c>
      <c r="D462">
        <v>2400</v>
      </c>
      <c r="E462">
        <v>4119</v>
      </c>
      <c r="F462" s="5">
        <f t="shared" si="28"/>
        <v>171.625</v>
      </c>
      <c r="G462" t="s">
        <v>19</v>
      </c>
      <c r="H462">
        <v>50</v>
      </c>
      <c r="I462">
        <f t="shared" si="29"/>
        <v>82.38</v>
      </c>
      <c r="J462" t="s">
        <v>20</v>
      </c>
      <c r="K462" t="s">
        <v>21</v>
      </c>
      <c r="L462">
        <v>1281330000</v>
      </c>
      <c r="M462" s="10">
        <f t="shared" si="30"/>
        <v>40399.208333333336</v>
      </c>
      <c r="N462">
        <v>1281589200</v>
      </c>
      <c r="O462" s="10">
        <f t="shared" si="31"/>
        <v>40402.208333333336</v>
      </c>
      <c r="P462" t="b">
        <v>0</v>
      </c>
      <c r="Q462" t="b">
        <v>0</v>
      </c>
      <c r="R462" s="7" t="s">
        <v>2013</v>
      </c>
      <c r="S462" t="s">
        <v>2014</v>
      </c>
    </row>
    <row r="463" spans="1:19" x14ac:dyDescent="0.5">
      <c r="A463">
        <v>461</v>
      </c>
      <c r="B463" t="s">
        <v>947</v>
      </c>
      <c r="C463" s="3" t="s">
        <v>948</v>
      </c>
      <c r="D463">
        <v>98800</v>
      </c>
      <c r="E463">
        <v>139354</v>
      </c>
      <c r="F463" s="5">
        <f t="shared" si="28"/>
        <v>141.04655870445345</v>
      </c>
      <c r="G463" t="s">
        <v>19</v>
      </c>
      <c r="H463">
        <v>2080</v>
      </c>
      <c r="I463">
        <f t="shared" si="29"/>
        <v>66.997115384615384</v>
      </c>
      <c r="J463" t="s">
        <v>20</v>
      </c>
      <c r="K463" t="s">
        <v>21</v>
      </c>
      <c r="L463">
        <v>1398661200</v>
      </c>
      <c r="M463" s="10">
        <f t="shared" si="30"/>
        <v>41757.208333333336</v>
      </c>
      <c r="N463">
        <v>1400389200</v>
      </c>
      <c r="O463" s="10">
        <f t="shared" si="31"/>
        <v>41777.208333333336</v>
      </c>
      <c r="P463" t="b">
        <v>0</v>
      </c>
      <c r="Q463" t="b">
        <v>0</v>
      </c>
      <c r="R463" s="7" t="s">
        <v>2015</v>
      </c>
      <c r="S463" t="s">
        <v>2018</v>
      </c>
    </row>
    <row r="464" spans="1:19" x14ac:dyDescent="0.5">
      <c r="A464">
        <v>462</v>
      </c>
      <c r="B464" t="s">
        <v>949</v>
      </c>
      <c r="C464" s="3" t="s">
        <v>950</v>
      </c>
      <c r="D464">
        <v>188800</v>
      </c>
      <c r="E464">
        <v>57734</v>
      </c>
      <c r="F464" s="5">
        <f t="shared" si="28"/>
        <v>30.579449152542374</v>
      </c>
      <c r="G464" t="s">
        <v>14</v>
      </c>
      <c r="H464">
        <v>535</v>
      </c>
      <c r="I464">
        <f t="shared" si="29"/>
        <v>107.91401869158878</v>
      </c>
      <c r="J464" t="s">
        <v>20</v>
      </c>
      <c r="K464" t="s">
        <v>21</v>
      </c>
      <c r="L464">
        <v>1359525600</v>
      </c>
      <c r="M464" s="10">
        <f t="shared" si="30"/>
        <v>41304.25</v>
      </c>
      <c r="N464">
        <v>1362808800</v>
      </c>
      <c r="O464" s="10">
        <f t="shared" si="31"/>
        <v>41342.25</v>
      </c>
      <c r="P464" t="b">
        <v>0</v>
      </c>
      <c r="Q464" t="b">
        <v>0</v>
      </c>
      <c r="R464" s="7" t="s">
        <v>2024</v>
      </c>
      <c r="S464" t="s">
        <v>2035</v>
      </c>
    </row>
    <row r="465" spans="1:19" ht="31.5" x14ac:dyDescent="0.5">
      <c r="A465">
        <v>463</v>
      </c>
      <c r="B465" t="s">
        <v>951</v>
      </c>
      <c r="C465" s="3" t="s">
        <v>952</v>
      </c>
      <c r="D465">
        <v>134300</v>
      </c>
      <c r="E465">
        <v>145265</v>
      </c>
      <c r="F465" s="5">
        <f t="shared" si="28"/>
        <v>108.16455696202532</v>
      </c>
      <c r="G465" t="s">
        <v>19</v>
      </c>
      <c r="H465">
        <v>2105</v>
      </c>
      <c r="I465">
        <f t="shared" si="29"/>
        <v>69.009501187648453</v>
      </c>
      <c r="J465" t="s">
        <v>20</v>
      </c>
      <c r="K465" t="s">
        <v>21</v>
      </c>
      <c r="L465">
        <v>1388469600</v>
      </c>
      <c r="M465" s="10">
        <f t="shared" si="30"/>
        <v>41639.25</v>
      </c>
      <c r="N465">
        <v>1388815200</v>
      </c>
      <c r="O465" s="10">
        <f t="shared" si="31"/>
        <v>41643.25</v>
      </c>
      <c r="P465" t="b">
        <v>0</v>
      </c>
      <c r="Q465" t="b">
        <v>0</v>
      </c>
      <c r="R465" s="7" t="s">
        <v>2015</v>
      </c>
      <c r="S465" t="s">
        <v>2023</v>
      </c>
    </row>
    <row r="466" spans="1:19" x14ac:dyDescent="0.5">
      <c r="A466">
        <v>464</v>
      </c>
      <c r="B466" t="s">
        <v>953</v>
      </c>
      <c r="C466" s="3" t="s">
        <v>954</v>
      </c>
      <c r="D466">
        <v>71200</v>
      </c>
      <c r="E466">
        <v>95020</v>
      </c>
      <c r="F466" s="5">
        <f t="shared" si="28"/>
        <v>133.45505617977528</v>
      </c>
      <c r="G466" t="s">
        <v>19</v>
      </c>
      <c r="H466">
        <v>2436</v>
      </c>
      <c r="I466">
        <f t="shared" si="29"/>
        <v>39.006568144499177</v>
      </c>
      <c r="J466" t="s">
        <v>20</v>
      </c>
      <c r="K466" t="s">
        <v>21</v>
      </c>
      <c r="L466">
        <v>1518328800</v>
      </c>
      <c r="M466" s="10">
        <f t="shared" si="30"/>
        <v>43142.25</v>
      </c>
      <c r="N466">
        <v>1519538400</v>
      </c>
      <c r="O466" s="10">
        <f t="shared" si="31"/>
        <v>43156.25</v>
      </c>
      <c r="P466" t="b">
        <v>0</v>
      </c>
      <c r="Q466" t="b">
        <v>0</v>
      </c>
      <c r="R466" s="7" t="s">
        <v>2013</v>
      </c>
      <c r="S466" t="s">
        <v>2014</v>
      </c>
    </row>
    <row r="467" spans="1:19" x14ac:dyDescent="0.5">
      <c r="A467">
        <v>465</v>
      </c>
      <c r="B467" t="s">
        <v>955</v>
      </c>
      <c r="C467" s="3" t="s">
        <v>956</v>
      </c>
      <c r="D467">
        <v>4700</v>
      </c>
      <c r="E467">
        <v>8829</v>
      </c>
      <c r="F467" s="5">
        <f t="shared" si="28"/>
        <v>187.85106382978722</v>
      </c>
      <c r="G467" t="s">
        <v>19</v>
      </c>
      <c r="H467">
        <v>80</v>
      </c>
      <c r="I467">
        <f t="shared" si="29"/>
        <v>110.3625</v>
      </c>
      <c r="J467" t="s">
        <v>20</v>
      </c>
      <c r="K467" t="s">
        <v>21</v>
      </c>
      <c r="L467">
        <v>1517032800</v>
      </c>
      <c r="M467" s="10">
        <f t="shared" si="30"/>
        <v>43127.25</v>
      </c>
      <c r="N467">
        <v>1517810400</v>
      </c>
      <c r="O467" s="10">
        <f t="shared" si="31"/>
        <v>43136.25</v>
      </c>
      <c r="P467" t="b">
        <v>0</v>
      </c>
      <c r="Q467" t="b">
        <v>0</v>
      </c>
      <c r="R467" s="7" t="s">
        <v>2021</v>
      </c>
      <c r="S467" t="s">
        <v>2033</v>
      </c>
    </row>
    <row r="468" spans="1:19" x14ac:dyDescent="0.5">
      <c r="A468">
        <v>466</v>
      </c>
      <c r="B468" t="s">
        <v>957</v>
      </c>
      <c r="C468" s="3" t="s">
        <v>958</v>
      </c>
      <c r="D468">
        <v>1200</v>
      </c>
      <c r="E468">
        <v>3984</v>
      </c>
      <c r="F468" s="5">
        <f t="shared" si="28"/>
        <v>332</v>
      </c>
      <c r="G468" t="s">
        <v>19</v>
      </c>
      <c r="H468">
        <v>42</v>
      </c>
      <c r="I468">
        <f t="shared" si="29"/>
        <v>94.857142857142861</v>
      </c>
      <c r="J468" t="s">
        <v>20</v>
      </c>
      <c r="K468" t="s">
        <v>21</v>
      </c>
      <c r="L468">
        <v>1368594000</v>
      </c>
      <c r="M468" s="10">
        <f t="shared" si="30"/>
        <v>41409.208333333336</v>
      </c>
      <c r="N468">
        <v>1370581200</v>
      </c>
      <c r="O468" s="10">
        <f t="shared" si="31"/>
        <v>41432.208333333336</v>
      </c>
      <c r="P468" t="b">
        <v>0</v>
      </c>
      <c r="Q468" t="b">
        <v>1</v>
      </c>
      <c r="R468" s="7" t="s">
        <v>2011</v>
      </c>
      <c r="S468" t="s">
        <v>2020</v>
      </c>
    </row>
    <row r="469" spans="1:19" ht="31.5" x14ac:dyDescent="0.5">
      <c r="A469">
        <v>467</v>
      </c>
      <c r="B469" t="s">
        <v>959</v>
      </c>
      <c r="C469" s="3" t="s">
        <v>960</v>
      </c>
      <c r="D469">
        <v>1400</v>
      </c>
      <c r="E469">
        <v>8053</v>
      </c>
      <c r="F469" s="5">
        <f t="shared" si="28"/>
        <v>575.21428571428567</v>
      </c>
      <c r="G469" t="s">
        <v>19</v>
      </c>
      <c r="H469">
        <v>139</v>
      </c>
      <c r="I469">
        <f t="shared" si="29"/>
        <v>57.935251798561154</v>
      </c>
      <c r="J469" t="s">
        <v>15</v>
      </c>
      <c r="K469" t="s">
        <v>16</v>
      </c>
      <c r="L469">
        <v>1448258400</v>
      </c>
      <c r="M469" s="10">
        <f t="shared" si="30"/>
        <v>42331.25</v>
      </c>
      <c r="N469">
        <v>1448863200</v>
      </c>
      <c r="O469" s="10">
        <f t="shared" si="31"/>
        <v>42338.25</v>
      </c>
      <c r="P469" t="b">
        <v>0</v>
      </c>
      <c r="Q469" t="b">
        <v>1</v>
      </c>
      <c r="R469" s="7" t="s">
        <v>2011</v>
      </c>
      <c r="S469" t="s">
        <v>2012</v>
      </c>
    </row>
    <row r="470" spans="1:19" x14ac:dyDescent="0.5">
      <c r="A470">
        <v>468</v>
      </c>
      <c r="B470" t="s">
        <v>961</v>
      </c>
      <c r="C470" s="3" t="s">
        <v>962</v>
      </c>
      <c r="D470">
        <v>4000</v>
      </c>
      <c r="E470">
        <v>1620</v>
      </c>
      <c r="F470" s="5">
        <f t="shared" si="28"/>
        <v>40.5</v>
      </c>
      <c r="G470" t="s">
        <v>14</v>
      </c>
      <c r="H470">
        <v>16</v>
      </c>
      <c r="I470">
        <f t="shared" si="29"/>
        <v>101.25</v>
      </c>
      <c r="J470" t="s">
        <v>20</v>
      </c>
      <c r="K470" t="s">
        <v>21</v>
      </c>
      <c r="L470">
        <v>1555218000</v>
      </c>
      <c r="M470" s="10">
        <f t="shared" si="30"/>
        <v>43569.208333333328</v>
      </c>
      <c r="N470">
        <v>1556600400</v>
      </c>
      <c r="O470" s="10">
        <f t="shared" si="31"/>
        <v>43585.208333333328</v>
      </c>
      <c r="P470" t="b">
        <v>0</v>
      </c>
      <c r="Q470" t="b">
        <v>0</v>
      </c>
      <c r="R470" s="7" t="s">
        <v>2013</v>
      </c>
      <c r="S470" t="s">
        <v>2014</v>
      </c>
    </row>
    <row r="471" spans="1:19" x14ac:dyDescent="0.5">
      <c r="A471">
        <v>469</v>
      </c>
      <c r="B471" t="s">
        <v>963</v>
      </c>
      <c r="C471" s="3" t="s">
        <v>964</v>
      </c>
      <c r="D471">
        <v>5600</v>
      </c>
      <c r="E471">
        <v>10328</v>
      </c>
      <c r="F471" s="5">
        <f t="shared" si="28"/>
        <v>184.42857142857142</v>
      </c>
      <c r="G471" t="s">
        <v>19</v>
      </c>
      <c r="H471">
        <v>159</v>
      </c>
      <c r="I471">
        <f t="shared" si="29"/>
        <v>64.95597484276729</v>
      </c>
      <c r="J471" t="s">
        <v>20</v>
      </c>
      <c r="K471" t="s">
        <v>21</v>
      </c>
      <c r="L471">
        <v>1431925200</v>
      </c>
      <c r="M471" s="10">
        <f t="shared" si="30"/>
        <v>42142.208333333328</v>
      </c>
      <c r="N471">
        <v>1432098000</v>
      </c>
      <c r="O471" s="10">
        <f t="shared" si="31"/>
        <v>42144.208333333328</v>
      </c>
      <c r="P471" t="b">
        <v>0</v>
      </c>
      <c r="Q471" t="b">
        <v>0</v>
      </c>
      <c r="R471" s="7" t="s">
        <v>2015</v>
      </c>
      <c r="S471" t="s">
        <v>2018</v>
      </c>
    </row>
    <row r="472" spans="1:19" x14ac:dyDescent="0.5">
      <c r="A472">
        <v>470</v>
      </c>
      <c r="B472" t="s">
        <v>965</v>
      </c>
      <c r="C472" s="3" t="s">
        <v>966</v>
      </c>
      <c r="D472">
        <v>3600</v>
      </c>
      <c r="E472">
        <v>10289</v>
      </c>
      <c r="F472" s="5">
        <f t="shared" si="28"/>
        <v>285.80555555555554</v>
      </c>
      <c r="G472" t="s">
        <v>19</v>
      </c>
      <c r="H472">
        <v>381</v>
      </c>
      <c r="I472">
        <f t="shared" si="29"/>
        <v>27.00524934383202</v>
      </c>
      <c r="J472" t="s">
        <v>20</v>
      </c>
      <c r="K472" t="s">
        <v>21</v>
      </c>
      <c r="L472">
        <v>1481522400</v>
      </c>
      <c r="M472" s="10">
        <f t="shared" si="30"/>
        <v>42716.25</v>
      </c>
      <c r="N472">
        <v>1482127200</v>
      </c>
      <c r="O472" s="10">
        <f t="shared" si="31"/>
        <v>42723.25</v>
      </c>
      <c r="P472" t="b">
        <v>0</v>
      </c>
      <c r="Q472" t="b">
        <v>0</v>
      </c>
      <c r="R472" s="7" t="s">
        <v>2011</v>
      </c>
      <c r="S472" t="s">
        <v>2020</v>
      </c>
    </row>
    <row r="473" spans="1:19" x14ac:dyDescent="0.5">
      <c r="A473">
        <v>471</v>
      </c>
      <c r="B473" t="s">
        <v>424</v>
      </c>
      <c r="C473" s="3" t="s">
        <v>967</v>
      </c>
      <c r="D473">
        <v>3100</v>
      </c>
      <c r="E473">
        <v>9889</v>
      </c>
      <c r="F473" s="5">
        <f t="shared" si="28"/>
        <v>319</v>
      </c>
      <c r="G473" t="s">
        <v>19</v>
      </c>
      <c r="H473">
        <v>194</v>
      </c>
      <c r="I473">
        <f t="shared" si="29"/>
        <v>50.97422680412371</v>
      </c>
      <c r="J473" t="s">
        <v>36</v>
      </c>
      <c r="K473" t="s">
        <v>37</v>
      </c>
      <c r="L473">
        <v>1335934800</v>
      </c>
      <c r="M473" s="10">
        <f t="shared" si="30"/>
        <v>41031.208333333336</v>
      </c>
      <c r="N473">
        <v>1335934800</v>
      </c>
      <c r="O473" s="10">
        <f t="shared" si="31"/>
        <v>41031.208333333336</v>
      </c>
      <c r="P473" t="b">
        <v>0</v>
      </c>
      <c r="Q473" t="b">
        <v>1</v>
      </c>
      <c r="R473" s="7" t="s">
        <v>2007</v>
      </c>
      <c r="S473" t="s">
        <v>2008</v>
      </c>
    </row>
    <row r="474" spans="1:19" x14ac:dyDescent="0.5">
      <c r="A474">
        <v>472</v>
      </c>
      <c r="B474" t="s">
        <v>968</v>
      </c>
      <c r="C474" s="3" t="s">
        <v>969</v>
      </c>
      <c r="D474">
        <v>153800</v>
      </c>
      <c r="E474">
        <v>60342</v>
      </c>
      <c r="F474" s="5">
        <f t="shared" si="28"/>
        <v>39.234070221066318</v>
      </c>
      <c r="G474" t="s">
        <v>14</v>
      </c>
      <c r="H474">
        <v>575</v>
      </c>
      <c r="I474">
        <f t="shared" si="29"/>
        <v>104.94260869565217</v>
      </c>
      <c r="J474" t="s">
        <v>20</v>
      </c>
      <c r="K474" t="s">
        <v>21</v>
      </c>
      <c r="L474">
        <v>1552280400</v>
      </c>
      <c r="M474" s="10">
        <f t="shared" si="30"/>
        <v>43535.208333333328</v>
      </c>
      <c r="N474">
        <v>1556946000</v>
      </c>
      <c r="O474" s="10">
        <f t="shared" si="31"/>
        <v>43589.208333333328</v>
      </c>
      <c r="P474" t="b">
        <v>0</v>
      </c>
      <c r="Q474" t="b">
        <v>0</v>
      </c>
      <c r="R474" s="7" t="s">
        <v>2009</v>
      </c>
      <c r="S474" t="s">
        <v>2010</v>
      </c>
    </row>
    <row r="475" spans="1:19" x14ac:dyDescent="0.5">
      <c r="A475">
        <v>473</v>
      </c>
      <c r="B475" t="s">
        <v>970</v>
      </c>
      <c r="C475" s="3" t="s">
        <v>971</v>
      </c>
      <c r="D475">
        <v>5000</v>
      </c>
      <c r="E475">
        <v>8907</v>
      </c>
      <c r="F475" s="5">
        <f t="shared" si="28"/>
        <v>178.14</v>
      </c>
      <c r="G475" t="s">
        <v>19</v>
      </c>
      <c r="H475">
        <v>106</v>
      </c>
      <c r="I475">
        <f t="shared" si="29"/>
        <v>84.028301886792448</v>
      </c>
      <c r="J475" t="s">
        <v>20</v>
      </c>
      <c r="K475" t="s">
        <v>21</v>
      </c>
      <c r="L475">
        <v>1529989200</v>
      </c>
      <c r="M475" s="10">
        <f t="shared" si="30"/>
        <v>43277.208333333328</v>
      </c>
      <c r="N475">
        <v>1530075600</v>
      </c>
      <c r="O475" s="10">
        <f t="shared" si="31"/>
        <v>43278.208333333328</v>
      </c>
      <c r="P475" t="b">
        <v>0</v>
      </c>
      <c r="Q475" t="b">
        <v>0</v>
      </c>
      <c r="R475" s="7" t="s">
        <v>2009</v>
      </c>
      <c r="S475" t="s">
        <v>2017</v>
      </c>
    </row>
    <row r="476" spans="1:19" x14ac:dyDescent="0.5">
      <c r="A476">
        <v>474</v>
      </c>
      <c r="B476" t="s">
        <v>972</v>
      </c>
      <c r="C476" s="3" t="s">
        <v>973</v>
      </c>
      <c r="D476">
        <v>4000</v>
      </c>
      <c r="E476">
        <v>14606</v>
      </c>
      <c r="F476" s="5">
        <f t="shared" si="28"/>
        <v>365.15</v>
      </c>
      <c r="G476" t="s">
        <v>19</v>
      </c>
      <c r="H476">
        <v>142</v>
      </c>
      <c r="I476">
        <f t="shared" si="29"/>
        <v>102.85915492957747</v>
      </c>
      <c r="J476" t="s">
        <v>20</v>
      </c>
      <c r="K476" t="s">
        <v>21</v>
      </c>
      <c r="L476">
        <v>1418709600</v>
      </c>
      <c r="M476" s="10">
        <f t="shared" si="30"/>
        <v>41989.25</v>
      </c>
      <c r="N476">
        <v>1418796000</v>
      </c>
      <c r="O476" s="10">
        <f t="shared" si="31"/>
        <v>41990.25</v>
      </c>
      <c r="P476" t="b">
        <v>0</v>
      </c>
      <c r="Q476" t="b">
        <v>0</v>
      </c>
      <c r="R476" s="7" t="s">
        <v>2015</v>
      </c>
      <c r="S476" t="s">
        <v>2034</v>
      </c>
    </row>
    <row r="477" spans="1:19" ht="31.5" x14ac:dyDescent="0.5">
      <c r="A477">
        <v>475</v>
      </c>
      <c r="B477" t="s">
        <v>974</v>
      </c>
      <c r="C477" s="3" t="s">
        <v>975</v>
      </c>
      <c r="D477">
        <v>7400</v>
      </c>
      <c r="E477">
        <v>8432</v>
      </c>
      <c r="F477" s="5">
        <f t="shared" si="28"/>
        <v>113.94594594594595</v>
      </c>
      <c r="G477" t="s">
        <v>19</v>
      </c>
      <c r="H477">
        <v>211</v>
      </c>
      <c r="I477">
        <f t="shared" si="29"/>
        <v>39.962085308056871</v>
      </c>
      <c r="J477" t="s">
        <v>20</v>
      </c>
      <c r="K477" t="s">
        <v>21</v>
      </c>
      <c r="L477">
        <v>1372136400</v>
      </c>
      <c r="M477" s="10">
        <f t="shared" si="30"/>
        <v>41450.208333333336</v>
      </c>
      <c r="N477">
        <v>1372482000</v>
      </c>
      <c r="O477" s="10">
        <f t="shared" si="31"/>
        <v>41454.208333333336</v>
      </c>
      <c r="P477" t="b">
        <v>0</v>
      </c>
      <c r="Q477" t="b">
        <v>1</v>
      </c>
      <c r="R477" s="7" t="s">
        <v>2021</v>
      </c>
      <c r="S477" t="s">
        <v>2033</v>
      </c>
    </row>
    <row r="478" spans="1:19" ht="31.5" x14ac:dyDescent="0.5">
      <c r="A478">
        <v>476</v>
      </c>
      <c r="B478" t="s">
        <v>976</v>
      </c>
      <c r="C478" s="3" t="s">
        <v>977</v>
      </c>
      <c r="D478">
        <v>191500</v>
      </c>
      <c r="E478">
        <v>57122</v>
      </c>
      <c r="F478" s="5">
        <f t="shared" si="28"/>
        <v>29.828720626631853</v>
      </c>
      <c r="G478" t="s">
        <v>14</v>
      </c>
      <c r="H478">
        <v>1120</v>
      </c>
      <c r="I478">
        <f t="shared" si="29"/>
        <v>51.001785714285717</v>
      </c>
      <c r="J478" t="s">
        <v>20</v>
      </c>
      <c r="K478" t="s">
        <v>21</v>
      </c>
      <c r="L478">
        <v>1533877200</v>
      </c>
      <c r="M478" s="10">
        <f t="shared" si="30"/>
        <v>43322.208333333328</v>
      </c>
      <c r="N478">
        <v>1534395600</v>
      </c>
      <c r="O478" s="10">
        <f t="shared" si="31"/>
        <v>43328.208333333328</v>
      </c>
      <c r="P478" t="b">
        <v>0</v>
      </c>
      <c r="Q478" t="b">
        <v>0</v>
      </c>
      <c r="R478" s="7" t="s">
        <v>2021</v>
      </c>
      <c r="S478" t="s">
        <v>2027</v>
      </c>
    </row>
    <row r="479" spans="1:19" x14ac:dyDescent="0.5">
      <c r="A479">
        <v>477</v>
      </c>
      <c r="B479" t="s">
        <v>978</v>
      </c>
      <c r="C479" s="3" t="s">
        <v>979</v>
      </c>
      <c r="D479">
        <v>8500</v>
      </c>
      <c r="E479">
        <v>4613</v>
      </c>
      <c r="F479" s="5">
        <f t="shared" si="28"/>
        <v>54.27058823529412</v>
      </c>
      <c r="G479" t="s">
        <v>14</v>
      </c>
      <c r="H479">
        <v>113</v>
      </c>
      <c r="I479">
        <f t="shared" si="29"/>
        <v>40.823008849557525</v>
      </c>
      <c r="J479" t="s">
        <v>20</v>
      </c>
      <c r="K479" t="s">
        <v>21</v>
      </c>
      <c r="L479">
        <v>1309064400</v>
      </c>
      <c r="M479" s="10">
        <f t="shared" si="30"/>
        <v>40720.208333333336</v>
      </c>
      <c r="N479">
        <v>1311397200</v>
      </c>
      <c r="O479" s="10">
        <f t="shared" si="31"/>
        <v>40747.208333333336</v>
      </c>
      <c r="P479" t="b">
        <v>0</v>
      </c>
      <c r="Q479" t="b">
        <v>0</v>
      </c>
      <c r="R479" s="7" t="s">
        <v>2015</v>
      </c>
      <c r="S479" t="s">
        <v>2037</v>
      </c>
    </row>
    <row r="480" spans="1:19" x14ac:dyDescent="0.5">
      <c r="A480">
        <v>478</v>
      </c>
      <c r="B480" t="s">
        <v>980</v>
      </c>
      <c r="C480" s="3" t="s">
        <v>981</v>
      </c>
      <c r="D480">
        <v>68800</v>
      </c>
      <c r="E480">
        <v>162603</v>
      </c>
      <c r="F480" s="5">
        <f t="shared" si="28"/>
        <v>236.34156976744185</v>
      </c>
      <c r="G480" t="s">
        <v>19</v>
      </c>
      <c r="H480">
        <v>2756</v>
      </c>
      <c r="I480">
        <f t="shared" si="29"/>
        <v>58.999637155297535</v>
      </c>
      <c r="J480" t="s">
        <v>20</v>
      </c>
      <c r="K480" t="s">
        <v>21</v>
      </c>
      <c r="L480">
        <v>1425877200</v>
      </c>
      <c r="M480" s="10">
        <f t="shared" si="30"/>
        <v>42072.208333333328</v>
      </c>
      <c r="N480">
        <v>1426914000</v>
      </c>
      <c r="O480" s="10">
        <f t="shared" si="31"/>
        <v>42084.208333333328</v>
      </c>
      <c r="P480" t="b">
        <v>0</v>
      </c>
      <c r="Q480" t="b">
        <v>0</v>
      </c>
      <c r="R480" s="7" t="s">
        <v>2011</v>
      </c>
      <c r="S480" t="s">
        <v>2020</v>
      </c>
    </row>
    <row r="481" spans="1:19" x14ac:dyDescent="0.5">
      <c r="A481">
        <v>479</v>
      </c>
      <c r="B481" t="s">
        <v>982</v>
      </c>
      <c r="C481" s="3" t="s">
        <v>983</v>
      </c>
      <c r="D481">
        <v>2400</v>
      </c>
      <c r="E481">
        <v>12310</v>
      </c>
      <c r="F481" s="5">
        <f t="shared" si="28"/>
        <v>512.91666666666663</v>
      </c>
      <c r="G481" t="s">
        <v>19</v>
      </c>
      <c r="H481">
        <v>173</v>
      </c>
      <c r="I481">
        <f t="shared" si="29"/>
        <v>71.156069364161851</v>
      </c>
      <c r="J481" t="s">
        <v>36</v>
      </c>
      <c r="K481" t="s">
        <v>37</v>
      </c>
      <c r="L481">
        <v>1501304400</v>
      </c>
      <c r="M481" s="10">
        <f t="shared" si="30"/>
        <v>42945.208333333328</v>
      </c>
      <c r="N481">
        <v>1501477200</v>
      </c>
      <c r="O481" s="10">
        <f t="shared" si="31"/>
        <v>42947.208333333328</v>
      </c>
      <c r="P481" t="b">
        <v>0</v>
      </c>
      <c r="Q481" t="b">
        <v>0</v>
      </c>
      <c r="R481" s="7" t="s">
        <v>2007</v>
      </c>
      <c r="S481" t="s">
        <v>2008</v>
      </c>
    </row>
    <row r="482" spans="1:19" x14ac:dyDescent="0.5">
      <c r="A482">
        <v>480</v>
      </c>
      <c r="B482" t="s">
        <v>984</v>
      </c>
      <c r="C482" s="3" t="s">
        <v>985</v>
      </c>
      <c r="D482">
        <v>8600</v>
      </c>
      <c r="E482">
        <v>8656</v>
      </c>
      <c r="F482" s="5">
        <f t="shared" si="28"/>
        <v>100.65116279069767</v>
      </c>
      <c r="G482" t="s">
        <v>19</v>
      </c>
      <c r="H482">
        <v>87</v>
      </c>
      <c r="I482">
        <f t="shared" si="29"/>
        <v>99.494252873563212</v>
      </c>
      <c r="J482" t="s">
        <v>20</v>
      </c>
      <c r="K482" t="s">
        <v>21</v>
      </c>
      <c r="L482">
        <v>1268287200</v>
      </c>
      <c r="M482" s="10">
        <f t="shared" si="30"/>
        <v>40248.25</v>
      </c>
      <c r="N482">
        <v>1269061200</v>
      </c>
      <c r="O482" s="10">
        <f t="shared" si="31"/>
        <v>40257.208333333336</v>
      </c>
      <c r="P482" t="b">
        <v>0</v>
      </c>
      <c r="Q482" t="b">
        <v>1</v>
      </c>
      <c r="R482" s="7" t="s">
        <v>2028</v>
      </c>
      <c r="S482" t="s">
        <v>2029</v>
      </c>
    </row>
    <row r="483" spans="1:19" ht="31.5" x14ac:dyDescent="0.5">
      <c r="A483">
        <v>481</v>
      </c>
      <c r="B483" t="s">
        <v>986</v>
      </c>
      <c r="C483" s="3" t="s">
        <v>987</v>
      </c>
      <c r="D483">
        <v>196600</v>
      </c>
      <c r="E483">
        <v>159931</v>
      </c>
      <c r="F483" s="5">
        <f t="shared" si="28"/>
        <v>81.348423194303152</v>
      </c>
      <c r="G483" t="s">
        <v>14</v>
      </c>
      <c r="H483">
        <v>1538</v>
      </c>
      <c r="I483">
        <f t="shared" si="29"/>
        <v>103.98634590377114</v>
      </c>
      <c r="J483" t="s">
        <v>20</v>
      </c>
      <c r="K483" t="s">
        <v>21</v>
      </c>
      <c r="L483">
        <v>1412139600</v>
      </c>
      <c r="M483" s="10">
        <f t="shared" si="30"/>
        <v>41913.208333333336</v>
      </c>
      <c r="N483">
        <v>1415772000</v>
      </c>
      <c r="O483" s="10">
        <f t="shared" si="31"/>
        <v>41955.25</v>
      </c>
      <c r="P483" t="b">
        <v>0</v>
      </c>
      <c r="Q483" t="b">
        <v>1</v>
      </c>
      <c r="R483" s="7" t="s">
        <v>2013</v>
      </c>
      <c r="S483" t="s">
        <v>2014</v>
      </c>
    </row>
    <row r="484" spans="1:19" ht="31.5" x14ac:dyDescent="0.5">
      <c r="A484">
        <v>482</v>
      </c>
      <c r="B484" t="s">
        <v>988</v>
      </c>
      <c r="C484" s="3" t="s">
        <v>989</v>
      </c>
      <c r="D484">
        <v>4200</v>
      </c>
      <c r="E484">
        <v>689</v>
      </c>
      <c r="F484" s="5">
        <f t="shared" si="28"/>
        <v>16.404761904761905</v>
      </c>
      <c r="G484" t="s">
        <v>14</v>
      </c>
      <c r="H484">
        <v>9</v>
      </c>
      <c r="I484">
        <f t="shared" si="29"/>
        <v>76.555555555555557</v>
      </c>
      <c r="J484" t="s">
        <v>20</v>
      </c>
      <c r="K484" t="s">
        <v>21</v>
      </c>
      <c r="L484">
        <v>1330063200</v>
      </c>
      <c r="M484" s="10">
        <f t="shared" si="30"/>
        <v>40963.25</v>
      </c>
      <c r="N484">
        <v>1331013600</v>
      </c>
      <c r="O484" s="10">
        <f t="shared" si="31"/>
        <v>40974.25</v>
      </c>
      <c r="P484" t="b">
        <v>0</v>
      </c>
      <c r="Q484" t="b">
        <v>1</v>
      </c>
      <c r="R484" s="7" t="s">
        <v>2021</v>
      </c>
      <c r="S484" t="s">
        <v>2027</v>
      </c>
    </row>
    <row r="485" spans="1:19" x14ac:dyDescent="0.5">
      <c r="A485">
        <v>483</v>
      </c>
      <c r="B485" t="s">
        <v>990</v>
      </c>
      <c r="C485" s="3" t="s">
        <v>991</v>
      </c>
      <c r="D485">
        <v>91400</v>
      </c>
      <c r="E485">
        <v>48236</v>
      </c>
      <c r="F485" s="5">
        <f t="shared" si="28"/>
        <v>52.774617067833695</v>
      </c>
      <c r="G485" t="s">
        <v>14</v>
      </c>
      <c r="H485">
        <v>554</v>
      </c>
      <c r="I485">
        <f t="shared" si="29"/>
        <v>87.068592057761734</v>
      </c>
      <c r="J485" t="s">
        <v>20</v>
      </c>
      <c r="K485" t="s">
        <v>21</v>
      </c>
      <c r="L485">
        <v>1576130400</v>
      </c>
      <c r="M485" s="10">
        <f t="shared" si="30"/>
        <v>43811.25</v>
      </c>
      <c r="N485">
        <v>1576735200</v>
      </c>
      <c r="O485" s="10">
        <f t="shared" si="31"/>
        <v>43818.25</v>
      </c>
      <c r="P485" t="b">
        <v>0</v>
      </c>
      <c r="Q485" t="b">
        <v>0</v>
      </c>
      <c r="R485" s="7" t="s">
        <v>2013</v>
      </c>
      <c r="S485" t="s">
        <v>2014</v>
      </c>
    </row>
    <row r="486" spans="1:19" x14ac:dyDescent="0.5">
      <c r="A486">
        <v>484</v>
      </c>
      <c r="B486" t="s">
        <v>992</v>
      </c>
      <c r="C486" s="3" t="s">
        <v>993</v>
      </c>
      <c r="D486">
        <v>29600</v>
      </c>
      <c r="E486">
        <v>77021</v>
      </c>
      <c r="F486" s="5">
        <f t="shared" si="28"/>
        <v>260.20608108108109</v>
      </c>
      <c r="G486" t="s">
        <v>19</v>
      </c>
      <c r="H486">
        <v>1572</v>
      </c>
      <c r="I486">
        <f t="shared" si="29"/>
        <v>48.99554707379135</v>
      </c>
      <c r="J486" t="s">
        <v>36</v>
      </c>
      <c r="K486" t="s">
        <v>37</v>
      </c>
      <c r="L486">
        <v>1407128400</v>
      </c>
      <c r="M486" s="10">
        <f t="shared" si="30"/>
        <v>41855.208333333336</v>
      </c>
      <c r="N486">
        <v>1411362000</v>
      </c>
      <c r="O486" s="10">
        <f t="shared" si="31"/>
        <v>41904.208333333336</v>
      </c>
      <c r="P486" t="b">
        <v>0</v>
      </c>
      <c r="Q486" t="b">
        <v>1</v>
      </c>
      <c r="R486" s="7" t="s">
        <v>2007</v>
      </c>
      <c r="S486" t="s">
        <v>2008</v>
      </c>
    </row>
    <row r="487" spans="1:19" ht="31.5" x14ac:dyDescent="0.5">
      <c r="A487">
        <v>485</v>
      </c>
      <c r="B487" t="s">
        <v>994</v>
      </c>
      <c r="C487" s="3" t="s">
        <v>995</v>
      </c>
      <c r="D487">
        <v>90600</v>
      </c>
      <c r="E487">
        <v>27844</v>
      </c>
      <c r="F487" s="5">
        <f t="shared" si="28"/>
        <v>30.73289183222958</v>
      </c>
      <c r="G487" t="s">
        <v>14</v>
      </c>
      <c r="H487">
        <v>648</v>
      </c>
      <c r="I487">
        <f t="shared" si="29"/>
        <v>42.969135802469133</v>
      </c>
      <c r="J487" t="s">
        <v>36</v>
      </c>
      <c r="K487" t="s">
        <v>37</v>
      </c>
      <c r="L487">
        <v>1560142800</v>
      </c>
      <c r="M487" s="10">
        <f t="shared" si="30"/>
        <v>43626.208333333328</v>
      </c>
      <c r="N487">
        <v>1563685200</v>
      </c>
      <c r="O487" s="10">
        <f t="shared" si="31"/>
        <v>43667.208333333328</v>
      </c>
      <c r="P487" t="b">
        <v>0</v>
      </c>
      <c r="Q487" t="b">
        <v>0</v>
      </c>
      <c r="R487" s="7" t="s">
        <v>2013</v>
      </c>
      <c r="S487" t="s">
        <v>2014</v>
      </c>
    </row>
    <row r="488" spans="1:19" ht="31.5" x14ac:dyDescent="0.5">
      <c r="A488">
        <v>486</v>
      </c>
      <c r="B488" t="s">
        <v>996</v>
      </c>
      <c r="C488" s="3" t="s">
        <v>997</v>
      </c>
      <c r="D488">
        <v>5200</v>
      </c>
      <c r="E488">
        <v>702</v>
      </c>
      <c r="F488" s="5">
        <f t="shared" si="28"/>
        <v>13.5</v>
      </c>
      <c r="G488" t="s">
        <v>14</v>
      </c>
      <c r="H488">
        <v>21</v>
      </c>
      <c r="I488">
        <f t="shared" si="29"/>
        <v>33.428571428571431</v>
      </c>
      <c r="J488" t="s">
        <v>36</v>
      </c>
      <c r="K488" t="s">
        <v>37</v>
      </c>
      <c r="L488">
        <v>1520575200</v>
      </c>
      <c r="M488" s="10">
        <f t="shared" si="30"/>
        <v>43168.25</v>
      </c>
      <c r="N488">
        <v>1521867600</v>
      </c>
      <c r="O488" s="10">
        <f t="shared" si="31"/>
        <v>43183.208333333328</v>
      </c>
      <c r="P488" t="b">
        <v>0</v>
      </c>
      <c r="Q488" t="b">
        <v>1</v>
      </c>
      <c r="R488" s="7" t="s">
        <v>2021</v>
      </c>
      <c r="S488" t="s">
        <v>2033</v>
      </c>
    </row>
    <row r="489" spans="1:19" x14ac:dyDescent="0.5">
      <c r="A489">
        <v>487</v>
      </c>
      <c r="B489" t="s">
        <v>998</v>
      </c>
      <c r="C489" s="3" t="s">
        <v>999</v>
      </c>
      <c r="D489">
        <v>110300</v>
      </c>
      <c r="E489">
        <v>197024</v>
      </c>
      <c r="F489" s="5">
        <f t="shared" si="28"/>
        <v>178.62556663644605</v>
      </c>
      <c r="G489" t="s">
        <v>19</v>
      </c>
      <c r="H489">
        <v>2346</v>
      </c>
      <c r="I489">
        <f t="shared" si="29"/>
        <v>83.982949701619773</v>
      </c>
      <c r="J489" t="s">
        <v>20</v>
      </c>
      <c r="K489" t="s">
        <v>21</v>
      </c>
      <c r="L489">
        <v>1492664400</v>
      </c>
      <c r="M489" s="10">
        <f t="shared" si="30"/>
        <v>42845.208333333328</v>
      </c>
      <c r="N489">
        <v>1495515600</v>
      </c>
      <c r="O489" s="10">
        <f t="shared" si="31"/>
        <v>42878.208333333328</v>
      </c>
      <c r="P489" t="b">
        <v>0</v>
      </c>
      <c r="Q489" t="b">
        <v>0</v>
      </c>
      <c r="R489" s="7" t="s">
        <v>2013</v>
      </c>
      <c r="S489" t="s">
        <v>2014</v>
      </c>
    </row>
    <row r="490" spans="1:19" x14ac:dyDescent="0.5">
      <c r="A490">
        <v>488</v>
      </c>
      <c r="B490" t="s">
        <v>1000</v>
      </c>
      <c r="C490" s="3" t="s">
        <v>1001</v>
      </c>
      <c r="D490">
        <v>5300</v>
      </c>
      <c r="E490">
        <v>11663</v>
      </c>
      <c r="F490" s="5">
        <f t="shared" si="28"/>
        <v>220.0566037735849</v>
      </c>
      <c r="G490" t="s">
        <v>19</v>
      </c>
      <c r="H490">
        <v>115</v>
      </c>
      <c r="I490">
        <f t="shared" si="29"/>
        <v>101.41739130434783</v>
      </c>
      <c r="J490" t="s">
        <v>20</v>
      </c>
      <c r="K490" t="s">
        <v>21</v>
      </c>
      <c r="L490">
        <v>1454479200</v>
      </c>
      <c r="M490" s="10">
        <f t="shared" si="30"/>
        <v>42403.25</v>
      </c>
      <c r="N490">
        <v>1455948000</v>
      </c>
      <c r="O490" s="10">
        <f t="shared" si="31"/>
        <v>42420.25</v>
      </c>
      <c r="P490" t="b">
        <v>0</v>
      </c>
      <c r="Q490" t="b">
        <v>0</v>
      </c>
      <c r="R490" s="7" t="s">
        <v>2013</v>
      </c>
      <c r="S490" t="s">
        <v>2014</v>
      </c>
    </row>
    <row r="491" spans="1:19" x14ac:dyDescent="0.5">
      <c r="A491">
        <v>489</v>
      </c>
      <c r="B491" t="s">
        <v>1002</v>
      </c>
      <c r="C491" s="3" t="s">
        <v>1003</v>
      </c>
      <c r="D491">
        <v>9200</v>
      </c>
      <c r="E491">
        <v>9339</v>
      </c>
      <c r="F491" s="5">
        <f t="shared" si="28"/>
        <v>101.51086956521739</v>
      </c>
      <c r="G491" t="s">
        <v>19</v>
      </c>
      <c r="H491">
        <v>85</v>
      </c>
      <c r="I491">
        <f t="shared" si="29"/>
        <v>109.87058823529412</v>
      </c>
      <c r="J491" t="s">
        <v>94</v>
      </c>
      <c r="K491" t="s">
        <v>95</v>
      </c>
      <c r="L491">
        <v>1281934800</v>
      </c>
      <c r="M491" s="10">
        <f t="shared" si="30"/>
        <v>40406.208333333336</v>
      </c>
      <c r="N491">
        <v>1282366800</v>
      </c>
      <c r="O491" s="10">
        <f t="shared" si="31"/>
        <v>40411.208333333336</v>
      </c>
      <c r="P491" t="b">
        <v>0</v>
      </c>
      <c r="Q491" t="b">
        <v>0</v>
      </c>
      <c r="R491" s="7" t="s">
        <v>2011</v>
      </c>
      <c r="S491" t="s">
        <v>2020</v>
      </c>
    </row>
    <row r="492" spans="1:19" x14ac:dyDescent="0.5">
      <c r="A492">
        <v>490</v>
      </c>
      <c r="B492" t="s">
        <v>1004</v>
      </c>
      <c r="C492" s="3" t="s">
        <v>1005</v>
      </c>
      <c r="D492">
        <v>2400</v>
      </c>
      <c r="E492">
        <v>4596</v>
      </c>
      <c r="F492" s="5">
        <f t="shared" si="28"/>
        <v>191.5</v>
      </c>
      <c r="G492" t="s">
        <v>19</v>
      </c>
      <c r="H492">
        <v>144</v>
      </c>
      <c r="I492">
        <f t="shared" si="29"/>
        <v>31.916666666666668</v>
      </c>
      <c r="J492" t="s">
        <v>20</v>
      </c>
      <c r="K492" t="s">
        <v>21</v>
      </c>
      <c r="L492">
        <v>1573970400</v>
      </c>
      <c r="M492" s="10">
        <f t="shared" si="30"/>
        <v>43786.25</v>
      </c>
      <c r="N492">
        <v>1574575200</v>
      </c>
      <c r="O492" s="10">
        <f t="shared" si="31"/>
        <v>43793.25</v>
      </c>
      <c r="P492" t="b">
        <v>0</v>
      </c>
      <c r="Q492" t="b">
        <v>0</v>
      </c>
      <c r="R492" s="7" t="s">
        <v>2038</v>
      </c>
      <c r="S492" t="s">
        <v>2039</v>
      </c>
    </row>
    <row r="493" spans="1:19" ht="31.5" x14ac:dyDescent="0.5">
      <c r="A493">
        <v>491</v>
      </c>
      <c r="B493" t="s">
        <v>1006</v>
      </c>
      <c r="C493" s="3" t="s">
        <v>1007</v>
      </c>
      <c r="D493">
        <v>56800</v>
      </c>
      <c r="E493">
        <v>173437</v>
      </c>
      <c r="F493" s="5">
        <f t="shared" si="28"/>
        <v>305.34683098591552</v>
      </c>
      <c r="G493" t="s">
        <v>19</v>
      </c>
      <c r="H493">
        <v>2443</v>
      </c>
      <c r="I493">
        <f t="shared" si="29"/>
        <v>70.993450675399103</v>
      </c>
      <c r="J493" t="s">
        <v>20</v>
      </c>
      <c r="K493" t="s">
        <v>21</v>
      </c>
      <c r="L493">
        <v>1372654800</v>
      </c>
      <c r="M493" s="10">
        <f t="shared" si="30"/>
        <v>41456.208333333336</v>
      </c>
      <c r="N493">
        <v>1374901200</v>
      </c>
      <c r="O493" s="10">
        <f t="shared" si="31"/>
        <v>41482.208333333336</v>
      </c>
      <c r="P493" t="b">
        <v>0</v>
      </c>
      <c r="Q493" t="b">
        <v>1</v>
      </c>
      <c r="R493" s="7" t="s">
        <v>2007</v>
      </c>
      <c r="S493" t="s">
        <v>2008</v>
      </c>
    </row>
    <row r="494" spans="1:19" x14ac:dyDescent="0.5">
      <c r="A494">
        <v>492</v>
      </c>
      <c r="B494" t="s">
        <v>1008</v>
      </c>
      <c r="C494" s="3" t="s">
        <v>1009</v>
      </c>
      <c r="D494">
        <v>191000</v>
      </c>
      <c r="E494">
        <v>45831</v>
      </c>
      <c r="F494" s="5">
        <f t="shared" si="28"/>
        <v>23.995287958115185</v>
      </c>
      <c r="G494" t="s">
        <v>63</v>
      </c>
      <c r="H494">
        <v>595</v>
      </c>
      <c r="I494">
        <f t="shared" si="29"/>
        <v>77.026890756302521</v>
      </c>
      <c r="J494" t="s">
        <v>20</v>
      </c>
      <c r="K494" t="s">
        <v>21</v>
      </c>
      <c r="L494">
        <v>1275886800</v>
      </c>
      <c r="M494" s="10">
        <f t="shared" si="30"/>
        <v>40336.208333333336</v>
      </c>
      <c r="N494">
        <v>1278910800</v>
      </c>
      <c r="O494" s="10">
        <f t="shared" si="31"/>
        <v>40371.208333333336</v>
      </c>
      <c r="P494" t="b">
        <v>1</v>
      </c>
      <c r="Q494" t="b">
        <v>1</v>
      </c>
      <c r="R494" s="7" t="s">
        <v>2015</v>
      </c>
      <c r="S494" t="s">
        <v>2026</v>
      </c>
    </row>
    <row r="495" spans="1:19" x14ac:dyDescent="0.5">
      <c r="A495">
        <v>493</v>
      </c>
      <c r="B495" t="s">
        <v>1010</v>
      </c>
      <c r="C495" s="3" t="s">
        <v>1011</v>
      </c>
      <c r="D495">
        <v>900</v>
      </c>
      <c r="E495">
        <v>6514</v>
      </c>
      <c r="F495" s="5">
        <f t="shared" si="28"/>
        <v>723.77777777777783</v>
      </c>
      <c r="G495" t="s">
        <v>19</v>
      </c>
      <c r="H495">
        <v>64</v>
      </c>
      <c r="I495">
        <f t="shared" si="29"/>
        <v>101.78125</v>
      </c>
      <c r="J495" t="s">
        <v>20</v>
      </c>
      <c r="K495" t="s">
        <v>21</v>
      </c>
      <c r="L495">
        <v>1561784400</v>
      </c>
      <c r="M495" s="10">
        <f t="shared" si="30"/>
        <v>43645.208333333328</v>
      </c>
      <c r="N495">
        <v>1562907600</v>
      </c>
      <c r="O495" s="10">
        <f t="shared" si="31"/>
        <v>43658.208333333328</v>
      </c>
      <c r="P495" t="b">
        <v>0</v>
      </c>
      <c r="Q495" t="b">
        <v>0</v>
      </c>
      <c r="R495" s="7" t="s">
        <v>2028</v>
      </c>
      <c r="S495" t="s">
        <v>2029</v>
      </c>
    </row>
    <row r="496" spans="1:19" x14ac:dyDescent="0.5">
      <c r="A496">
        <v>494</v>
      </c>
      <c r="B496" t="s">
        <v>1012</v>
      </c>
      <c r="C496" s="3" t="s">
        <v>1013</v>
      </c>
      <c r="D496">
        <v>2500</v>
      </c>
      <c r="E496">
        <v>13684</v>
      </c>
      <c r="F496" s="5">
        <f t="shared" si="28"/>
        <v>547.36</v>
      </c>
      <c r="G496" t="s">
        <v>19</v>
      </c>
      <c r="H496">
        <v>268</v>
      </c>
      <c r="I496">
        <f t="shared" si="29"/>
        <v>51.059701492537314</v>
      </c>
      <c r="J496" t="s">
        <v>20</v>
      </c>
      <c r="K496" t="s">
        <v>21</v>
      </c>
      <c r="L496">
        <v>1332392400</v>
      </c>
      <c r="M496" s="10">
        <f t="shared" si="30"/>
        <v>40990.208333333336</v>
      </c>
      <c r="N496">
        <v>1332478800</v>
      </c>
      <c r="O496" s="10">
        <f t="shared" si="31"/>
        <v>40991.208333333336</v>
      </c>
      <c r="P496" t="b">
        <v>0</v>
      </c>
      <c r="Q496" t="b">
        <v>0</v>
      </c>
      <c r="R496" s="7" t="s">
        <v>2011</v>
      </c>
      <c r="S496" t="s">
        <v>2020</v>
      </c>
    </row>
    <row r="497" spans="1:19" x14ac:dyDescent="0.5">
      <c r="A497">
        <v>495</v>
      </c>
      <c r="B497" t="s">
        <v>1014</v>
      </c>
      <c r="C497" s="3" t="s">
        <v>1015</v>
      </c>
      <c r="D497">
        <v>3200</v>
      </c>
      <c r="E497">
        <v>13264</v>
      </c>
      <c r="F497" s="5">
        <f t="shared" si="28"/>
        <v>414.5</v>
      </c>
      <c r="G497" t="s">
        <v>19</v>
      </c>
      <c r="H497">
        <v>195</v>
      </c>
      <c r="I497">
        <f t="shared" si="29"/>
        <v>68.02051282051282</v>
      </c>
      <c r="J497" t="s">
        <v>32</v>
      </c>
      <c r="K497" t="s">
        <v>33</v>
      </c>
      <c r="L497">
        <v>1402376400</v>
      </c>
      <c r="M497" s="10">
        <f t="shared" si="30"/>
        <v>41800.208333333336</v>
      </c>
      <c r="N497">
        <v>1402722000</v>
      </c>
      <c r="O497" s="10">
        <f t="shared" si="31"/>
        <v>41804.208333333336</v>
      </c>
      <c r="P497" t="b">
        <v>0</v>
      </c>
      <c r="Q497" t="b">
        <v>0</v>
      </c>
      <c r="R497" s="7" t="s">
        <v>2013</v>
      </c>
      <c r="S497" t="s">
        <v>2014</v>
      </c>
    </row>
    <row r="498" spans="1:19" x14ac:dyDescent="0.5">
      <c r="A498">
        <v>496</v>
      </c>
      <c r="B498" t="s">
        <v>1016</v>
      </c>
      <c r="C498" s="3" t="s">
        <v>1017</v>
      </c>
      <c r="D498">
        <v>183800</v>
      </c>
      <c r="E498">
        <v>1667</v>
      </c>
      <c r="F498" s="5">
        <f t="shared" si="28"/>
        <v>0.90696409140369971</v>
      </c>
      <c r="G498" t="s">
        <v>14</v>
      </c>
      <c r="H498">
        <v>54</v>
      </c>
      <c r="I498">
        <f t="shared" si="29"/>
        <v>30.87037037037037</v>
      </c>
      <c r="J498" t="s">
        <v>20</v>
      </c>
      <c r="K498" t="s">
        <v>21</v>
      </c>
      <c r="L498">
        <v>1495342800</v>
      </c>
      <c r="M498" s="10">
        <f t="shared" si="30"/>
        <v>42876.208333333328</v>
      </c>
      <c r="N498">
        <v>1496811600</v>
      </c>
      <c r="O498" s="10">
        <f t="shared" si="31"/>
        <v>42893.208333333328</v>
      </c>
      <c r="P498" t="b">
        <v>0</v>
      </c>
      <c r="Q498" t="b">
        <v>0</v>
      </c>
      <c r="R498" s="7" t="s">
        <v>2015</v>
      </c>
      <c r="S498" t="s">
        <v>2023</v>
      </c>
    </row>
    <row r="499" spans="1:19" x14ac:dyDescent="0.5">
      <c r="A499">
        <v>497</v>
      </c>
      <c r="B499" t="s">
        <v>1018</v>
      </c>
      <c r="C499" s="3" t="s">
        <v>1019</v>
      </c>
      <c r="D499">
        <v>9800</v>
      </c>
      <c r="E499">
        <v>3349</v>
      </c>
      <c r="F499" s="5">
        <f t="shared" si="28"/>
        <v>34.173469387755105</v>
      </c>
      <c r="G499" t="s">
        <v>14</v>
      </c>
      <c r="H499">
        <v>120</v>
      </c>
      <c r="I499">
        <f t="shared" si="29"/>
        <v>27.908333333333335</v>
      </c>
      <c r="J499" t="s">
        <v>20</v>
      </c>
      <c r="K499" t="s">
        <v>21</v>
      </c>
      <c r="L499">
        <v>1482213600</v>
      </c>
      <c r="M499" s="10">
        <f t="shared" si="30"/>
        <v>42724.25</v>
      </c>
      <c r="N499">
        <v>1482213600</v>
      </c>
      <c r="O499" s="10">
        <f t="shared" si="31"/>
        <v>42724.25</v>
      </c>
      <c r="P499" t="b">
        <v>0</v>
      </c>
      <c r="Q499" t="b">
        <v>1</v>
      </c>
      <c r="R499" s="7" t="s">
        <v>2011</v>
      </c>
      <c r="S499" t="s">
        <v>2020</v>
      </c>
    </row>
    <row r="500" spans="1:19" x14ac:dyDescent="0.5">
      <c r="A500">
        <v>498</v>
      </c>
      <c r="B500" t="s">
        <v>1020</v>
      </c>
      <c r="C500" s="3" t="s">
        <v>1021</v>
      </c>
      <c r="D500">
        <v>193400</v>
      </c>
      <c r="E500">
        <v>46317</v>
      </c>
      <c r="F500" s="5">
        <f t="shared" si="28"/>
        <v>23.948810754912099</v>
      </c>
      <c r="G500" t="s">
        <v>14</v>
      </c>
      <c r="H500">
        <v>579</v>
      </c>
      <c r="I500">
        <f t="shared" si="29"/>
        <v>79.994818652849744</v>
      </c>
      <c r="J500" t="s">
        <v>32</v>
      </c>
      <c r="K500" t="s">
        <v>33</v>
      </c>
      <c r="L500">
        <v>1420092000</v>
      </c>
      <c r="M500" s="10">
        <f t="shared" si="30"/>
        <v>42005.25</v>
      </c>
      <c r="N500">
        <v>1420264800</v>
      </c>
      <c r="O500" s="10">
        <f t="shared" si="31"/>
        <v>42007.25</v>
      </c>
      <c r="P500" t="b">
        <v>0</v>
      </c>
      <c r="Q500" t="b">
        <v>0</v>
      </c>
      <c r="R500" s="7" t="s">
        <v>2011</v>
      </c>
      <c r="S500" t="s">
        <v>2012</v>
      </c>
    </row>
    <row r="501" spans="1:19" ht="31.5" x14ac:dyDescent="0.5">
      <c r="A501">
        <v>499</v>
      </c>
      <c r="B501" t="s">
        <v>1022</v>
      </c>
      <c r="C501" s="3" t="s">
        <v>1023</v>
      </c>
      <c r="D501">
        <v>163800</v>
      </c>
      <c r="E501">
        <v>78743</v>
      </c>
      <c r="F501" s="5">
        <f t="shared" si="28"/>
        <v>48.072649572649574</v>
      </c>
      <c r="G501" t="s">
        <v>14</v>
      </c>
      <c r="H501">
        <v>2072</v>
      </c>
      <c r="I501">
        <f t="shared" si="29"/>
        <v>38.003378378378379</v>
      </c>
      <c r="J501" t="s">
        <v>20</v>
      </c>
      <c r="K501" t="s">
        <v>21</v>
      </c>
      <c r="L501">
        <v>1458018000</v>
      </c>
      <c r="M501" s="10">
        <f t="shared" si="30"/>
        <v>42444.208333333328</v>
      </c>
      <c r="N501">
        <v>1458450000</v>
      </c>
      <c r="O501" s="10">
        <f t="shared" si="31"/>
        <v>42449.208333333328</v>
      </c>
      <c r="P501" t="b">
        <v>0</v>
      </c>
      <c r="Q501" t="b">
        <v>1</v>
      </c>
      <c r="R501" s="7" t="s">
        <v>2015</v>
      </c>
      <c r="S501" t="s">
        <v>2016</v>
      </c>
    </row>
    <row r="502" spans="1:19" x14ac:dyDescent="0.5">
      <c r="A502">
        <v>500</v>
      </c>
      <c r="B502" t="s">
        <v>1024</v>
      </c>
      <c r="C502" s="3" t="s">
        <v>1025</v>
      </c>
      <c r="D502">
        <v>100</v>
      </c>
      <c r="E502">
        <v>0</v>
      </c>
      <c r="F502" s="5">
        <f t="shared" si="28"/>
        <v>0</v>
      </c>
      <c r="G502" t="s">
        <v>14</v>
      </c>
      <c r="H502">
        <v>0</v>
      </c>
      <c r="I502" t="e">
        <f t="shared" si="29"/>
        <v>#DIV/0!</v>
      </c>
      <c r="J502" t="s">
        <v>20</v>
      </c>
      <c r="K502" t="s">
        <v>21</v>
      </c>
      <c r="L502">
        <v>1367384400</v>
      </c>
      <c r="M502" s="10">
        <f t="shared" si="30"/>
        <v>41395.208333333336</v>
      </c>
      <c r="N502">
        <v>1369803600</v>
      </c>
      <c r="O502" s="10">
        <f t="shared" si="31"/>
        <v>41423.208333333336</v>
      </c>
      <c r="P502" t="b">
        <v>0</v>
      </c>
      <c r="Q502" t="b">
        <v>1</v>
      </c>
      <c r="R502" s="7" t="s">
        <v>2013</v>
      </c>
      <c r="S502" t="s">
        <v>2014</v>
      </c>
    </row>
    <row r="503" spans="1:19" x14ac:dyDescent="0.5">
      <c r="A503">
        <v>501</v>
      </c>
      <c r="B503" t="s">
        <v>1026</v>
      </c>
      <c r="C503" s="3" t="s">
        <v>1027</v>
      </c>
      <c r="D503">
        <v>153600</v>
      </c>
      <c r="E503">
        <v>107743</v>
      </c>
      <c r="F503" s="5">
        <f t="shared" si="28"/>
        <v>70.145182291666671</v>
      </c>
      <c r="G503" t="s">
        <v>14</v>
      </c>
      <c r="H503">
        <v>1796</v>
      </c>
      <c r="I503">
        <f t="shared" si="29"/>
        <v>59.990534521158132</v>
      </c>
      <c r="J503" t="s">
        <v>20</v>
      </c>
      <c r="K503" t="s">
        <v>21</v>
      </c>
      <c r="L503">
        <v>1363064400</v>
      </c>
      <c r="M503" s="10">
        <f t="shared" si="30"/>
        <v>41345.208333333336</v>
      </c>
      <c r="N503">
        <v>1363237200</v>
      </c>
      <c r="O503" s="10">
        <f t="shared" si="31"/>
        <v>41347.208333333336</v>
      </c>
      <c r="P503" t="b">
        <v>0</v>
      </c>
      <c r="Q503" t="b">
        <v>0</v>
      </c>
      <c r="R503" s="7" t="s">
        <v>2015</v>
      </c>
      <c r="S503" t="s">
        <v>2016</v>
      </c>
    </row>
    <row r="504" spans="1:19" x14ac:dyDescent="0.5">
      <c r="A504">
        <v>502</v>
      </c>
      <c r="B504" t="s">
        <v>454</v>
      </c>
      <c r="C504" s="3" t="s">
        <v>1028</v>
      </c>
      <c r="D504">
        <v>1300</v>
      </c>
      <c r="E504">
        <v>6889</v>
      </c>
      <c r="F504" s="5">
        <f t="shared" si="28"/>
        <v>529.92307692307691</v>
      </c>
      <c r="G504" t="s">
        <v>19</v>
      </c>
      <c r="H504">
        <v>186</v>
      </c>
      <c r="I504">
        <f t="shared" si="29"/>
        <v>37.037634408602152</v>
      </c>
      <c r="J504" t="s">
        <v>24</v>
      </c>
      <c r="K504" t="s">
        <v>25</v>
      </c>
      <c r="L504">
        <v>1343365200</v>
      </c>
      <c r="M504" s="10">
        <f t="shared" si="30"/>
        <v>41117.208333333336</v>
      </c>
      <c r="N504">
        <v>1345870800</v>
      </c>
      <c r="O504" s="10">
        <f t="shared" si="31"/>
        <v>41146.208333333336</v>
      </c>
      <c r="P504" t="b">
        <v>0</v>
      </c>
      <c r="Q504" t="b">
        <v>1</v>
      </c>
      <c r="R504" s="7" t="s">
        <v>2024</v>
      </c>
      <c r="S504" t="s">
        <v>2025</v>
      </c>
    </row>
    <row r="505" spans="1:19" ht="31.5" x14ac:dyDescent="0.5">
      <c r="A505">
        <v>503</v>
      </c>
      <c r="B505" t="s">
        <v>1029</v>
      </c>
      <c r="C505" s="3" t="s">
        <v>1030</v>
      </c>
      <c r="D505">
        <v>25500</v>
      </c>
      <c r="E505">
        <v>45983</v>
      </c>
      <c r="F505" s="5">
        <f t="shared" si="28"/>
        <v>180.32549019607842</v>
      </c>
      <c r="G505" t="s">
        <v>19</v>
      </c>
      <c r="H505">
        <v>460</v>
      </c>
      <c r="I505">
        <f t="shared" si="29"/>
        <v>99.963043478260872</v>
      </c>
      <c r="J505" t="s">
        <v>20</v>
      </c>
      <c r="K505" t="s">
        <v>21</v>
      </c>
      <c r="L505">
        <v>1435726800</v>
      </c>
      <c r="M505" s="10">
        <f t="shared" si="30"/>
        <v>42186.208333333328</v>
      </c>
      <c r="N505">
        <v>1437454800</v>
      </c>
      <c r="O505" s="10">
        <f t="shared" si="31"/>
        <v>42206.208333333328</v>
      </c>
      <c r="P505" t="b">
        <v>0</v>
      </c>
      <c r="Q505" t="b">
        <v>0</v>
      </c>
      <c r="R505" s="7" t="s">
        <v>2015</v>
      </c>
      <c r="S505" t="s">
        <v>2018</v>
      </c>
    </row>
    <row r="506" spans="1:19" x14ac:dyDescent="0.5">
      <c r="A506">
        <v>504</v>
      </c>
      <c r="B506" t="s">
        <v>1031</v>
      </c>
      <c r="C506" s="3" t="s">
        <v>1032</v>
      </c>
      <c r="D506">
        <v>7500</v>
      </c>
      <c r="E506">
        <v>6924</v>
      </c>
      <c r="F506" s="5">
        <f t="shared" si="28"/>
        <v>92.32</v>
      </c>
      <c r="G506" t="s">
        <v>14</v>
      </c>
      <c r="H506">
        <v>62</v>
      </c>
      <c r="I506">
        <f t="shared" si="29"/>
        <v>111.6774193548387</v>
      </c>
      <c r="J506" t="s">
        <v>94</v>
      </c>
      <c r="K506" t="s">
        <v>95</v>
      </c>
      <c r="L506">
        <v>1431925200</v>
      </c>
      <c r="M506" s="10">
        <f t="shared" si="30"/>
        <v>42142.208333333328</v>
      </c>
      <c r="N506">
        <v>1432011600</v>
      </c>
      <c r="O506" s="10">
        <f t="shared" si="31"/>
        <v>42143.208333333328</v>
      </c>
      <c r="P506" t="b">
        <v>0</v>
      </c>
      <c r="Q506" t="b">
        <v>0</v>
      </c>
      <c r="R506" s="7" t="s">
        <v>2009</v>
      </c>
      <c r="S506" t="s">
        <v>2010</v>
      </c>
    </row>
    <row r="507" spans="1:19" x14ac:dyDescent="0.5">
      <c r="A507">
        <v>505</v>
      </c>
      <c r="B507" t="s">
        <v>1033</v>
      </c>
      <c r="C507" s="3" t="s">
        <v>1034</v>
      </c>
      <c r="D507">
        <v>89900</v>
      </c>
      <c r="E507">
        <v>12497</v>
      </c>
      <c r="F507" s="5">
        <f t="shared" si="28"/>
        <v>13.901001112347052</v>
      </c>
      <c r="G507" t="s">
        <v>14</v>
      </c>
      <c r="H507">
        <v>347</v>
      </c>
      <c r="I507">
        <f t="shared" si="29"/>
        <v>36.014409221902014</v>
      </c>
      <c r="J507" t="s">
        <v>20</v>
      </c>
      <c r="K507" t="s">
        <v>21</v>
      </c>
      <c r="L507">
        <v>1362722400</v>
      </c>
      <c r="M507" s="10">
        <f t="shared" si="30"/>
        <v>41341.25</v>
      </c>
      <c r="N507">
        <v>1366347600</v>
      </c>
      <c r="O507" s="10">
        <f t="shared" si="31"/>
        <v>41383.208333333336</v>
      </c>
      <c r="P507" t="b">
        <v>0</v>
      </c>
      <c r="Q507" t="b">
        <v>1</v>
      </c>
      <c r="R507" s="7" t="s">
        <v>2021</v>
      </c>
      <c r="S507" t="s">
        <v>2030</v>
      </c>
    </row>
    <row r="508" spans="1:19" x14ac:dyDescent="0.5">
      <c r="A508">
        <v>506</v>
      </c>
      <c r="B508" t="s">
        <v>1035</v>
      </c>
      <c r="C508" s="3" t="s">
        <v>1036</v>
      </c>
      <c r="D508">
        <v>18000</v>
      </c>
      <c r="E508">
        <v>166874</v>
      </c>
      <c r="F508" s="5">
        <f t="shared" si="28"/>
        <v>927.07777777777778</v>
      </c>
      <c r="G508" t="s">
        <v>19</v>
      </c>
      <c r="H508">
        <v>2528</v>
      </c>
      <c r="I508">
        <f t="shared" si="29"/>
        <v>66.010284810126578</v>
      </c>
      <c r="J508" t="s">
        <v>20</v>
      </c>
      <c r="K508" t="s">
        <v>21</v>
      </c>
      <c r="L508">
        <v>1511416800</v>
      </c>
      <c r="M508" s="10">
        <f t="shared" si="30"/>
        <v>43062.25</v>
      </c>
      <c r="N508">
        <v>1512885600</v>
      </c>
      <c r="O508" s="10">
        <f t="shared" si="31"/>
        <v>43079.25</v>
      </c>
      <c r="P508" t="b">
        <v>0</v>
      </c>
      <c r="Q508" t="b">
        <v>1</v>
      </c>
      <c r="R508" s="7" t="s">
        <v>2013</v>
      </c>
      <c r="S508" t="s">
        <v>2014</v>
      </c>
    </row>
    <row r="509" spans="1:19" ht="31.5" x14ac:dyDescent="0.5">
      <c r="A509">
        <v>507</v>
      </c>
      <c r="B509" t="s">
        <v>1037</v>
      </c>
      <c r="C509" s="3" t="s">
        <v>1038</v>
      </c>
      <c r="D509">
        <v>2100</v>
      </c>
      <c r="E509">
        <v>837</v>
      </c>
      <c r="F509" s="5">
        <f t="shared" si="28"/>
        <v>39.857142857142854</v>
      </c>
      <c r="G509" t="s">
        <v>14</v>
      </c>
      <c r="H509">
        <v>19</v>
      </c>
      <c r="I509">
        <f t="shared" si="29"/>
        <v>44.05263157894737</v>
      </c>
      <c r="J509" t="s">
        <v>20</v>
      </c>
      <c r="K509" t="s">
        <v>21</v>
      </c>
      <c r="L509">
        <v>1365483600</v>
      </c>
      <c r="M509" s="10">
        <f t="shared" si="30"/>
        <v>41373.208333333336</v>
      </c>
      <c r="N509">
        <v>1369717200</v>
      </c>
      <c r="O509" s="10">
        <f t="shared" si="31"/>
        <v>41422.208333333336</v>
      </c>
      <c r="P509" t="b">
        <v>0</v>
      </c>
      <c r="Q509" t="b">
        <v>1</v>
      </c>
      <c r="R509" s="7" t="s">
        <v>2011</v>
      </c>
      <c r="S509" t="s">
        <v>2012</v>
      </c>
    </row>
    <row r="510" spans="1:19" x14ac:dyDescent="0.5">
      <c r="A510">
        <v>508</v>
      </c>
      <c r="B510" t="s">
        <v>1039</v>
      </c>
      <c r="C510" s="3" t="s">
        <v>1040</v>
      </c>
      <c r="D510">
        <v>172700</v>
      </c>
      <c r="E510">
        <v>193820</v>
      </c>
      <c r="F510" s="5">
        <f t="shared" si="28"/>
        <v>112.22929936305732</v>
      </c>
      <c r="G510" t="s">
        <v>19</v>
      </c>
      <c r="H510">
        <v>3657</v>
      </c>
      <c r="I510">
        <f t="shared" si="29"/>
        <v>52.999726551818434</v>
      </c>
      <c r="J510" t="s">
        <v>20</v>
      </c>
      <c r="K510" t="s">
        <v>21</v>
      </c>
      <c r="L510">
        <v>1532840400</v>
      </c>
      <c r="M510" s="10">
        <f t="shared" si="30"/>
        <v>43310.208333333328</v>
      </c>
      <c r="N510">
        <v>1534654800</v>
      </c>
      <c r="O510" s="10">
        <f t="shared" si="31"/>
        <v>43331.208333333328</v>
      </c>
      <c r="P510" t="b">
        <v>0</v>
      </c>
      <c r="Q510" t="b">
        <v>0</v>
      </c>
      <c r="R510" s="7" t="s">
        <v>2013</v>
      </c>
      <c r="S510" t="s">
        <v>2014</v>
      </c>
    </row>
    <row r="511" spans="1:19" x14ac:dyDescent="0.5">
      <c r="A511">
        <v>509</v>
      </c>
      <c r="B511" t="s">
        <v>376</v>
      </c>
      <c r="C511" s="3" t="s">
        <v>1041</v>
      </c>
      <c r="D511">
        <v>168500</v>
      </c>
      <c r="E511">
        <v>119510</v>
      </c>
      <c r="F511" s="5">
        <f t="shared" si="28"/>
        <v>70.925816023738875</v>
      </c>
      <c r="G511" t="s">
        <v>14</v>
      </c>
      <c r="H511">
        <v>1258</v>
      </c>
      <c r="I511">
        <f t="shared" si="29"/>
        <v>95</v>
      </c>
      <c r="J511" t="s">
        <v>20</v>
      </c>
      <c r="K511" t="s">
        <v>21</v>
      </c>
      <c r="L511">
        <v>1336194000</v>
      </c>
      <c r="M511" s="10">
        <f t="shared" si="30"/>
        <v>41034.208333333336</v>
      </c>
      <c r="N511">
        <v>1337058000</v>
      </c>
      <c r="O511" s="10">
        <f t="shared" si="31"/>
        <v>41044.208333333336</v>
      </c>
      <c r="P511" t="b">
        <v>0</v>
      </c>
      <c r="Q511" t="b">
        <v>0</v>
      </c>
      <c r="R511" s="7" t="s">
        <v>2013</v>
      </c>
      <c r="S511" t="s">
        <v>2014</v>
      </c>
    </row>
    <row r="512" spans="1:19" x14ac:dyDescent="0.5">
      <c r="A512">
        <v>510</v>
      </c>
      <c r="B512" t="s">
        <v>1042</v>
      </c>
      <c r="C512" s="3" t="s">
        <v>1043</v>
      </c>
      <c r="D512">
        <v>7800</v>
      </c>
      <c r="E512">
        <v>9289</v>
      </c>
      <c r="F512" s="5">
        <f t="shared" si="28"/>
        <v>119.08974358974359</v>
      </c>
      <c r="G512" t="s">
        <v>19</v>
      </c>
      <c r="H512">
        <v>131</v>
      </c>
      <c r="I512">
        <f t="shared" si="29"/>
        <v>70.908396946564892</v>
      </c>
      <c r="J512" t="s">
        <v>24</v>
      </c>
      <c r="K512" t="s">
        <v>25</v>
      </c>
      <c r="L512">
        <v>1527742800</v>
      </c>
      <c r="M512" s="10">
        <f t="shared" si="30"/>
        <v>43251.208333333328</v>
      </c>
      <c r="N512">
        <v>1529816400</v>
      </c>
      <c r="O512" s="10">
        <f t="shared" si="31"/>
        <v>43275.208333333328</v>
      </c>
      <c r="P512" t="b">
        <v>0</v>
      </c>
      <c r="Q512" t="b">
        <v>0</v>
      </c>
      <c r="R512" s="7" t="s">
        <v>2015</v>
      </c>
      <c r="S512" t="s">
        <v>2018</v>
      </c>
    </row>
    <row r="513" spans="1:19" x14ac:dyDescent="0.5">
      <c r="A513">
        <v>511</v>
      </c>
      <c r="B513" t="s">
        <v>1044</v>
      </c>
      <c r="C513" s="3" t="s">
        <v>1045</v>
      </c>
      <c r="D513">
        <v>147800</v>
      </c>
      <c r="E513">
        <v>35498</v>
      </c>
      <c r="F513" s="5">
        <f t="shared" si="28"/>
        <v>24.017591339648174</v>
      </c>
      <c r="G513" t="s">
        <v>14</v>
      </c>
      <c r="H513">
        <v>362</v>
      </c>
      <c r="I513">
        <f t="shared" si="29"/>
        <v>98.060773480662988</v>
      </c>
      <c r="J513" t="s">
        <v>20</v>
      </c>
      <c r="K513" t="s">
        <v>21</v>
      </c>
      <c r="L513">
        <v>1564030800</v>
      </c>
      <c r="M513" s="10">
        <f t="shared" si="30"/>
        <v>43671.208333333328</v>
      </c>
      <c r="N513">
        <v>1564894800</v>
      </c>
      <c r="O513" s="10">
        <f t="shared" si="31"/>
        <v>43681.208333333328</v>
      </c>
      <c r="P513" t="b">
        <v>0</v>
      </c>
      <c r="Q513" t="b">
        <v>0</v>
      </c>
      <c r="R513" s="7" t="s">
        <v>2013</v>
      </c>
      <c r="S513" t="s">
        <v>2014</v>
      </c>
    </row>
    <row r="514" spans="1:19" x14ac:dyDescent="0.5">
      <c r="A514">
        <v>512</v>
      </c>
      <c r="B514" t="s">
        <v>1046</v>
      </c>
      <c r="C514" s="3" t="s">
        <v>1047</v>
      </c>
      <c r="D514">
        <v>9100</v>
      </c>
      <c r="E514">
        <v>12678</v>
      </c>
      <c r="F514" s="5">
        <f t="shared" si="28"/>
        <v>139.31868131868131</v>
      </c>
      <c r="G514" t="s">
        <v>19</v>
      </c>
      <c r="H514">
        <v>239</v>
      </c>
      <c r="I514">
        <f t="shared" si="29"/>
        <v>53.046025104602514</v>
      </c>
      <c r="J514" t="s">
        <v>20</v>
      </c>
      <c r="K514" t="s">
        <v>21</v>
      </c>
      <c r="L514">
        <v>1404536400</v>
      </c>
      <c r="M514" s="10">
        <f t="shared" si="30"/>
        <v>41825.208333333336</v>
      </c>
      <c r="N514">
        <v>1404622800</v>
      </c>
      <c r="O514" s="10">
        <f t="shared" si="31"/>
        <v>41826.208333333336</v>
      </c>
      <c r="P514" t="b">
        <v>0</v>
      </c>
      <c r="Q514" t="b">
        <v>1</v>
      </c>
      <c r="R514" s="7" t="s">
        <v>2024</v>
      </c>
      <c r="S514" t="s">
        <v>2025</v>
      </c>
    </row>
    <row r="515" spans="1:19" x14ac:dyDescent="0.5">
      <c r="A515">
        <v>513</v>
      </c>
      <c r="B515" t="s">
        <v>1048</v>
      </c>
      <c r="C515" s="3" t="s">
        <v>1049</v>
      </c>
      <c r="D515">
        <v>8300</v>
      </c>
      <c r="E515">
        <v>3260</v>
      </c>
      <c r="F515" s="5">
        <f t="shared" ref="F515:F578" si="32">E515*100/D515</f>
        <v>39.277108433734938</v>
      </c>
      <c r="G515" t="s">
        <v>63</v>
      </c>
      <c r="H515">
        <v>35</v>
      </c>
      <c r="I515">
        <f t="shared" ref="I515:I578" si="33">E515/H515</f>
        <v>93.142857142857139</v>
      </c>
      <c r="J515" t="s">
        <v>20</v>
      </c>
      <c r="K515" t="s">
        <v>21</v>
      </c>
      <c r="L515">
        <v>1284008400</v>
      </c>
      <c r="M515" s="10">
        <f t="shared" ref="M515:M578" si="34">(((L515/60)/60)/24)+DATE(1970,1,1)</f>
        <v>40430.208333333336</v>
      </c>
      <c r="N515">
        <v>1284181200</v>
      </c>
      <c r="O515" s="10">
        <f t="shared" ref="O515:O578" si="35">(((N515/60)/60)/24)+DATE(1970,1,1)</f>
        <v>40432.208333333336</v>
      </c>
      <c r="P515" t="b">
        <v>0</v>
      </c>
      <c r="Q515" t="b">
        <v>0</v>
      </c>
      <c r="R515" s="7" t="s">
        <v>2015</v>
      </c>
      <c r="S515" t="s">
        <v>2034</v>
      </c>
    </row>
    <row r="516" spans="1:19" x14ac:dyDescent="0.5">
      <c r="A516">
        <v>514</v>
      </c>
      <c r="B516" t="s">
        <v>1050</v>
      </c>
      <c r="C516" s="3" t="s">
        <v>1051</v>
      </c>
      <c r="D516">
        <v>138700</v>
      </c>
      <c r="E516">
        <v>31123</v>
      </c>
      <c r="F516" s="5">
        <f t="shared" si="32"/>
        <v>22.439077144917086</v>
      </c>
      <c r="G516" t="s">
        <v>63</v>
      </c>
      <c r="H516">
        <v>528</v>
      </c>
      <c r="I516">
        <f t="shared" si="33"/>
        <v>58.945075757575758</v>
      </c>
      <c r="J516" t="s">
        <v>86</v>
      </c>
      <c r="K516" t="s">
        <v>87</v>
      </c>
      <c r="L516">
        <v>1386309600</v>
      </c>
      <c r="M516" s="10">
        <f t="shared" si="34"/>
        <v>41614.25</v>
      </c>
      <c r="N516">
        <v>1386741600</v>
      </c>
      <c r="O516" s="10">
        <f t="shared" si="35"/>
        <v>41619.25</v>
      </c>
      <c r="P516" t="b">
        <v>0</v>
      </c>
      <c r="Q516" t="b">
        <v>1</v>
      </c>
      <c r="R516" s="7" t="s">
        <v>2009</v>
      </c>
      <c r="S516" t="s">
        <v>2010</v>
      </c>
    </row>
    <row r="517" spans="1:19" x14ac:dyDescent="0.5">
      <c r="A517">
        <v>515</v>
      </c>
      <c r="B517" t="s">
        <v>1052</v>
      </c>
      <c r="C517" s="3" t="s">
        <v>1053</v>
      </c>
      <c r="D517">
        <v>8600</v>
      </c>
      <c r="E517">
        <v>4797</v>
      </c>
      <c r="F517" s="5">
        <f t="shared" si="32"/>
        <v>55.779069767441861</v>
      </c>
      <c r="G517" t="s">
        <v>14</v>
      </c>
      <c r="H517">
        <v>133</v>
      </c>
      <c r="I517">
        <f t="shared" si="33"/>
        <v>36.067669172932334</v>
      </c>
      <c r="J517" t="s">
        <v>15</v>
      </c>
      <c r="K517" t="s">
        <v>16</v>
      </c>
      <c r="L517">
        <v>1324620000</v>
      </c>
      <c r="M517" s="10">
        <f t="shared" si="34"/>
        <v>40900.25</v>
      </c>
      <c r="N517">
        <v>1324792800</v>
      </c>
      <c r="O517" s="10">
        <f t="shared" si="35"/>
        <v>40902.25</v>
      </c>
      <c r="P517" t="b">
        <v>0</v>
      </c>
      <c r="Q517" t="b">
        <v>1</v>
      </c>
      <c r="R517" s="7" t="s">
        <v>2013</v>
      </c>
      <c r="S517" t="s">
        <v>2014</v>
      </c>
    </row>
    <row r="518" spans="1:19" x14ac:dyDescent="0.5">
      <c r="A518">
        <v>516</v>
      </c>
      <c r="B518" t="s">
        <v>1054</v>
      </c>
      <c r="C518" s="3" t="s">
        <v>1055</v>
      </c>
      <c r="D518">
        <v>125400</v>
      </c>
      <c r="E518">
        <v>53324</v>
      </c>
      <c r="F518" s="5">
        <f t="shared" si="32"/>
        <v>42.523125996810208</v>
      </c>
      <c r="G518" t="s">
        <v>14</v>
      </c>
      <c r="H518">
        <v>846</v>
      </c>
      <c r="I518">
        <f t="shared" si="33"/>
        <v>63.030732860520096</v>
      </c>
      <c r="J518" t="s">
        <v>20</v>
      </c>
      <c r="K518" t="s">
        <v>21</v>
      </c>
      <c r="L518">
        <v>1281070800</v>
      </c>
      <c r="M518" s="10">
        <f t="shared" si="34"/>
        <v>40396.208333333336</v>
      </c>
      <c r="N518">
        <v>1284354000</v>
      </c>
      <c r="O518" s="10">
        <f t="shared" si="35"/>
        <v>40434.208333333336</v>
      </c>
      <c r="P518" t="b">
        <v>0</v>
      </c>
      <c r="Q518" t="b">
        <v>0</v>
      </c>
      <c r="R518" s="7" t="s">
        <v>2021</v>
      </c>
      <c r="S518" t="s">
        <v>2022</v>
      </c>
    </row>
    <row r="519" spans="1:19" x14ac:dyDescent="0.5">
      <c r="A519">
        <v>517</v>
      </c>
      <c r="B519" t="s">
        <v>1056</v>
      </c>
      <c r="C519" s="3" t="s">
        <v>1057</v>
      </c>
      <c r="D519">
        <v>5900</v>
      </c>
      <c r="E519">
        <v>6608</v>
      </c>
      <c r="F519" s="5">
        <f t="shared" si="32"/>
        <v>112</v>
      </c>
      <c r="G519" t="s">
        <v>19</v>
      </c>
      <c r="H519">
        <v>78</v>
      </c>
      <c r="I519">
        <f t="shared" si="33"/>
        <v>84.717948717948715</v>
      </c>
      <c r="J519" t="s">
        <v>20</v>
      </c>
      <c r="K519" t="s">
        <v>21</v>
      </c>
      <c r="L519">
        <v>1493960400</v>
      </c>
      <c r="M519" s="10">
        <f t="shared" si="34"/>
        <v>42860.208333333328</v>
      </c>
      <c r="N519">
        <v>1494392400</v>
      </c>
      <c r="O519" s="10">
        <f t="shared" si="35"/>
        <v>42865.208333333328</v>
      </c>
      <c r="P519" t="b">
        <v>0</v>
      </c>
      <c r="Q519" t="b">
        <v>0</v>
      </c>
      <c r="R519" s="7" t="s">
        <v>2007</v>
      </c>
      <c r="S519" t="s">
        <v>2008</v>
      </c>
    </row>
    <row r="520" spans="1:19" ht="31.5" x14ac:dyDescent="0.5">
      <c r="A520">
        <v>518</v>
      </c>
      <c r="B520" t="s">
        <v>1058</v>
      </c>
      <c r="C520" s="3" t="s">
        <v>1059</v>
      </c>
      <c r="D520">
        <v>8800</v>
      </c>
      <c r="E520">
        <v>622</v>
      </c>
      <c r="F520" s="5">
        <f t="shared" si="32"/>
        <v>7.0681818181818183</v>
      </c>
      <c r="G520" t="s">
        <v>14</v>
      </c>
      <c r="H520">
        <v>10</v>
      </c>
      <c r="I520">
        <f t="shared" si="33"/>
        <v>62.2</v>
      </c>
      <c r="J520" t="s">
        <v>20</v>
      </c>
      <c r="K520" t="s">
        <v>21</v>
      </c>
      <c r="L520">
        <v>1519365600</v>
      </c>
      <c r="M520" s="10">
        <f t="shared" si="34"/>
        <v>43154.25</v>
      </c>
      <c r="N520">
        <v>1519538400</v>
      </c>
      <c r="O520" s="10">
        <f t="shared" si="35"/>
        <v>43156.25</v>
      </c>
      <c r="P520" t="b">
        <v>0</v>
      </c>
      <c r="Q520" t="b">
        <v>1</v>
      </c>
      <c r="R520" s="7" t="s">
        <v>2015</v>
      </c>
      <c r="S520" t="s">
        <v>2023</v>
      </c>
    </row>
    <row r="521" spans="1:19" x14ac:dyDescent="0.5">
      <c r="A521">
        <v>519</v>
      </c>
      <c r="B521" t="s">
        <v>1060</v>
      </c>
      <c r="C521" s="3" t="s">
        <v>1061</v>
      </c>
      <c r="D521">
        <v>177700</v>
      </c>
      <c r="E521">
        <v>180802</v>
      </c>
      <c r="F521" s="5">
        <f t="shared" si="32"/>
        <v>101.74563871693866</v>
      </c>
      <c r="G521" t="s">
        <v>19</v>
      </c>
      <c r="H521">
        <v>1773</v>
      </c>
      <c r="I521">
        <f t="shared" si="33"/>
        <v>101.97518330513255</v>
      </c>
      <c r="J521" t="s">
        <v>20</v>
      </c>
      <c r="K521" t="s">
        <v>21</v>
      </c>
      <c r="L521">
        <v>1420696800</v>
      </c>
      <c r="M521" s="10">
        <f t="shared" si="34"/>
        <v>42012.25</v>
      </c>
      <c r="N521">
        <v>1421906400</v>
      </c>
      <c r="O521" s="10">
        <f t="shared" si="35"/>
        <v>42026.25</v>
      </c>
      <c r="P521" t="b">
        <v>0</v>
      </c>
      <c r="Q521" t="b">
        <v>1</v>
      </c>
      <c r="R521" s="7" t="s">
        <v>2009</v>
      </c>
      <c r="S521" t="s">
        <v>2010</v>
      </c>
    </row>
    <row r="522" spans="1:19" x14ac:dyDescent="0.5">
      <c r="A522">
        <v>520</v>
      </c>
      <c r="B522" t="s">
        <v>1062</v>
      </c>
      <c r="C522" s="3" t="s">
        <v>1063</v>
      </c>
      <c r="D522">
        <v>800</v>
      </c>
      <c r="E522">
        <v>3406</v>
      </c>
      <c r="F522" s="5">
        <f t="shared" si="32"/>
        <v>425.75</v>
      </c>
      <c r="G522" t="s">
        <v>19</v>
      </c>
      <c r="H522">
        <v>32</v>
      </c>
      <c r="I522">
        <f t="shared" si="33"/>
        <v>106.4375</v>
      </c>
      <c r="J522" t="s">
        <v>20</v>
      </c>
      <c r="K522" t="s">
        <v>21</v>
      </c>
      <c r="L522">
        <v>1555650000</v>
      </c>
      <c r="M522" s="10">
        <f t="shared" si="34"/>
        <v>43574.208333333328</v>
      </c>
      <c r="N522">
        <v>1555909200</v>
      </c>
      <c r="O522" s="10">
        <f t="shared" si="35"/>
        <v>43577.208333333328</v>
      </c>
      <c r="P522" t="b">
        <v>0</v>
      </c>
      <c r="Q522" t="b">
        <v>0</v>
      </c>
      <c r="R522" s="7" t="s">
        <v>2013</v>
      </c>
      <c r="S522" t="s">
        <v>2014</v>
      </c>
    </row>
    <row r="523" spans="1:19" x14ac:dyDescent="0.5">
      <c r="A523">
        <v>521</v>
      </c>
      <c r="B523" t="s">
        <v>1064</v>
      </c>
      <c r="C523" s="3" t="s">
        <v>125</v>
      </c>
      <c r="D523">
        <v>7600</v>
      </c>
      <c r="E523">
        <v>11061</v>
      </c>
      <c r="F523" s="5">
        <f t="shared" si="32"/>
        <v>145.53947368421052</v>
      </c>
      <c r="G523" t="s">
        <v>19</v>
      </c>
      <c r="H523">
        <v>369</v>
      </c>
      <c r="I523">
        <f t="shared" si="33"/>
        <v>29.975609756097562</v>
      </c>
      <c r="J523" t="s">
        <v>20</v>
      </c>
      <c r="K523" t="s">
        <v>21</v>
      </c>
      <c r="L523">
        <v>1471928400</v>
      </c>
      <c r="M523" s="10">
        <f t="shared" si="34"/>
        <v>42605.208333333328</v>
      </c>
      <c r="N523">
        <v>1472446800</v>
      </c>
      <c r="O523" s="10">
        <f t="shared" si="35"/>
        <v>42611.208333333328</v>
      </c>
      <c r="P523" t="b">
        <v>0</v>
      </c>
      <c r="Q523" t="b">
        <v>1</v>
      </c>
      <c r="R523" s="7" t="s">
        <v>2015</v>
      </c>
      <c r="S523" t="s">
        <v>2018</v>
      </c>
    </row>
    <row r="524" spans="1:19" ht="31.5" x14ac:dyDescent="0.5">
      <c r="A524">
        <v>522</v>
      </c>
      <c r="B524" t="s">
        <v>1065</v>
      </c>
      <c r="C524" s="3" t="s">
        <v>1066</v>
      </c>
      <c r="D524">
        <v>50500</v>
      </c>
      <c r="E524">
        <v>16389</v>
      </c>
      <c r="F524" s="5">
        <f t="shared" si="32"/>
        <v>32.453465346534657</v>
      </c>
      <c r="G524" t="s">
        <v>14</v>
      </c>
      <c r="H524">
        <v>191</v>
      </c>
      <c r="I524">
        <f t="shared" si="33"/>
        <v>85.806282722513089</v>
      </c>
      <c r="J524" t="s">
        <v>20</v>
      </c>
      <c r="K524" t="s">
        <v>21</v>
      </c>
      <c r="L524">
        <v>1341291600</v>
      </c>
      <c r="M524" s="10">
        <f t="shared" si="34"/>
        <v>41093.208333333336</v>
      </c>
      <c r="N524">
        <v>1342328400</v>
      </c>
      <c r="O524" s="10">
        <f t="shared" si="35"/>
        <v>41105.208333333336</v>
      </c>
      <c r="P524" t="b">
        <v>0</v>
      </c>
      <c r="Q524" t="b">
        <v>0</v>
      </c>
      <c r="R524" s="7" t="s">
        <v>2015</v>
      </c>
      <c r="S524" t="s">
        <v>2026</v>
      </c>
    </row>
    <row r="525" spans="1:19" x14ac:dyDescent="0.5">
      <c r="A525">
        <v>523</v>
      </c>
      <c r="B525" t="s">
        <v>1067</v>
      </c>
      <c r="C525" s="3" t="s">
        <v>1068</v>
      </c>
      <c r="D525">
        <v>900</v>
      </c>
      <c r="E525">
        <v>6303</v>
      </c>
      <c r="F525" s="5">
        <f t="shared" si="32"/>
        <v>700.33333333333337</v>
      </c>
      <c r="G525" t="s">
        <v>19</v>
      </c>
      <c r="H525">
        <v>89</v>
      </c>
      <c r="I525">
        <f t="shared" si="33"/>
        <v>70.82022471910112</v>
      </c>
      <c r="J525" t="s">
        <v>20</v>
      </c>
      <c r="K525" t="s">
        <v>21</v>
      </c>
      <c r="L525">
        <v>1267682400</v>
      </c>
      <c r="M525" s="10">
        <f t="shared" si="34"/>
        <v>40241.25</v>
      </c>
      <c r="N525">
        <v>1268114400</v>
      </c>
      <c r="O525" s="10">
        <f t="shared" si="35"/>
        <v>40246.25</v>
      </c>
      <c r="P525" t="b">
        <v>0</v>
      </c>
      <c r="Q525" t="b">
        <v>0</v>
      </c>
      <c r="R525" s="7" t="s">
        <v>2015</v>
      </c>
      <c r="S525" t="s">
        <v>2026</v>
      </c>
    </row>
    <row r="526" spans="1:19" x14ac:dyDescent="0.5">
      <c r="A526">
        <v>524</v>
      </c>
      <c r="B526" t="s">
        <v>1069</v>
      </c>
      <c r="C526" s="3" t="s">
        <v>1070</v>
      </c>
      <c r="D526">
        <v>96700</v>
      </c>
      <c r="E526">
        <v>81136</v>
      </c>
      <c r="F526" s="5">
        <f t="shared" si="32"/>
        <v>83.904860392967947</v>
      </c>
      <c r="G526" t="s">
        <v>14</v>
      </c>
      <c r="H526">
        <v>1979</v>
      </c>
      <c r="I526">
        <f t="shared" si="33"/>
        <v>40.998484082870135</v>
      </c>
      <c r="J526" t="s">
        <v>20</v>
      </c>
      <c r="K526" t="s">
        <v>21</v>
      </c>
      <c r="L526">
        <v>1272258000</v>
      </c>
      <c r="M526" s="10">
        <f t="shared" si="34"/>
        <v>40294.208333333336</v>
      </c>
      <c r="N526">
        <v>1273381200</v>
      </c>
      <c r="O526" s="10">
        <f t="shared" si="35"/>
        <v>40307.208333333336</v>
      </c>
      <c r="P526" t="b">
        <v>0</v>
      </c>
      <c r="Q526" t="b">
        <v>0</v>
      </c>
      <c r="R526" s="7" t="s">
        <v>2013</v>
      </c>
      <c r="S526" t="s">
        <v>2014</v>
      </c>
    </row>
    <row r="527" spans="1:19" x14ac:dyDescent="0.5">
      <c r="A527">
        <v>525</v>
      </c>
      <c r="B527" t="s">
        <v>1071</v>
      </c>
      <c r="C527" s="3" t="s">
        <v>1072</v>
      </c>
      <c r="D527">
        <v>2100</v>
      </c>
      <c r="E527">
        <v>1768</v>
      </c>
      <c r="F527" s="5">
        <f t="shared" si="32"/>
        <v>84.19047619047619</v>
      </c>
      <c r="G527" t="s">
        <v>14</v>
      </c>
      <c r="H527">
        <v>63</v>
      </c>
      <c r="I527">
        <f t="shared" si="33"/>
        <v>28.063492063492063</v>
      </c>
      <c r="J527" t="s">
        <v>20</v>
      </c>
      <c r="K527" t="s">
        <v>21</v>
      </c>
      <c r="L527">
        <v>1290492000</v>
      </c>
      <c r="M527" s="10">
        <f t="shared" si="34"/>
        <v>40505.25</v>
      </c>
      <c r="N527">
        <v>1290837600</v>
      </c>
      <c r="O527" s="10">
        <f t="shared" si="35"/>
        <v>40509.25</v>
      </c>
      <c r="P527" t="b">
        <v>0</v>
      </c>
      <c r="Q527" t="b">
        <v>0</v>
      </c>
      <c r="R527" s="7" t="s">
        <v>2011</v>
      </c>
      <c r="S527" t="s">
        <v>2020</v>
      </c>
    </row>
    <row r="528" spans="1:19" ht="31.5" x14ac:dyDescent="0.5">
      <c r="A528">
        <v>526</v>
      </c>
      <c r="B528" t="s">
        <v>1073</v>
      </c>
      <c r="C528" s="3" t="s">
        <v>1074</v>
      </c>
      <c r="D528">
        <v>8300</v>
      </c>
      <c r="E528">
        <v>12944</v>
      </c>
      <c r="F528" s="5">
        <f t="shared" si="32"/>
        <v>155.95180722891567</v>
      </c>
      <c r="G528" t="s">
        <v>19</v>
      </c>
      <c r="H528">
        <v>147</v>
      </c>
      <c r="I528">
        <f t="shared" si="33"/>
        <v>88.054421768707485</v>
      </c>
      <c r="J528" t="s">
        <v>20</v>
      </c>
      <c r="K528" t="s">
        <v>21</v>
      </c>
      <c r="L528">
        <v>1451109600</v>
      </c>
      <c r="M528" s="10">
        <f t="shared" si="34"/>
        <v>42364.25</v>
      </c>
      <c r="N528">
        <v>1454306400</v>
      </c>
      <c r="O528" s="10">
        <f t="shared" si="35"/>
        <v>42401.25</v>
      </c>
      <c r="P528" t="b">
        <v>0</v>
      </c>
      <c r="Q528" t="b">
        <v>1</v>
      </c>
      <c r="R528" s="7" t="s">
        <v>2013</v>
      </c>
      <c r="S528" t="s">
        <v>2014</v>
      </c>
    </row>
    <row r="529" spans="1:19" x14ac:dyDescent="0.5">
      <c r="A529">
        <v>527</v>
      </c>
      <c r="B529" t="s">
        <v>1075</v>
      </c>
      <c r="C529" s="3" t="s">
        <v>1076</v>
      </c>
      <c r="D529">
        <v>189200</v>
      </c>
      <c r="E529">
        <v>188480</v>
      </c>
      <c r="F529" s="5">
        <f t="shared" si="32"/>
        <v>99.619450317124731</v>
      </c>
      <c r="G529" t="s">
        <v>14</v>
      </c>
      <c r="H529">
        <v>6080</v>
      </c>
      <c r="I529">
        <f t="shared" si="33"/>
        <v>31</v>
      </c>
      <c r="J529" t="s">
        <v>15</v>
      </c>
      <c r="K529" t="s">
        <v>16</v>
      </c>
      <c r="L529">
        <v>1454652000</v>
      </c>
      <c r="M529" s="10">
        <f t="shared" si="34"/>
        <v>42405.25</v>
      </c>
      <c r="N529">
        <v>1457762400</v>
      </c>
      <c r="O529" s="10">
        <f t="shared" si="35"/>
        <v>42441.25</v>
      </c>
      <c r="P529" t="b">
        <v>0</v>
      </c>
      <c r="Q529" t="b">
        <v>0</v>
      </c>
      <c r="R529" s="7" t="s">
        <v>2015</v>
      </c>
      <c r="S529" t="s">
        <v>2023</v>
      </c>
    </row>
    <row r="530" spans="1:19" x14ac:dyDescent="0.5">
      <c r="A530">
        <v>528</v>
      </c>
      <c r="B530" t="s">
        <v>1077</v>
      </c>
      <c r="C530" s="3" t="s">
        <v>1078</v>
      </c>
      <c r="D530">
        <v>9000</v>
      </c>
      <c r="E530">
        <v>7227</v>
      </c>
      <c r="F530" s="5">
        <f t="shared" si="32"/>
        <v>80.3</v>
      </c>
      <c r="G530" t="s">
        <v>14</v>
      </c>
      <c r="H530">
        <v>80</v>
      </c>
      <c r="I530">
        <f t="shared" si="33"/>
        <v>90.337500000000006</v>
      </c>
      <c r="J530" t="s">
        <v>36</v>
      </c>
      <c r="K530" t="s">
        <v>37</v>
      </c>
      <c r="L530">
        <v>1385186400</v>
      </c>
      <c r="M530" s="10">
        <f t="shared" si="34"/>
        <v>41601.25</v>
      </c>
      <c r="N530">
        <v>1389074400</v>
      </c>
      <c r="O530" s="10">
        <f t="shared" si="35"/>
        <v>41646.25</v>
      </c>
      <c r="P530" t="b">
        <v>0</v>
      </c>
      <c r="Q530" t="b">
        <v>0</v>
      </c>
      <c r="R530" s="7" t="s">
        <v>2009</v>
      </c>
      <c r="S530" t="s">
        <v>2019</v>
      </c>
    </row>
    <row r="531" spans="1:19" x14ac:dyDescent="0.5">
      <c r="A531">
        <v>529</v>
      </c>
      <c r="B531" t="s">
        <v>1079</v>
      </c>
      <c r="C531" s="3" t="s">
        <v>1080</v>
      </c>
      <c r="D531">
        <v>5100</v>
      </c>
      <c r="E531">
        <v>574</v>
      </c>
      <c r="F531" s="5">
        <f t="shared" si="32"/>
        <v>11.254901960784315</v>
      </c>
      <c r="G531" t="s">
        <v>14</v>
      </c>
      <c r="H531">
        <v>9</v>
      </c>
      <c r="I531">
        <f t="shared" si="33"/>
        <v>63.777777777777779</v>
      </c>
      <c r="J531" t="s">
        <v>20</v>
      </c>
      <c r="K531" t="s">
        <v>21</v>
      </c>
      <c r="L531">
        <v>1399698000</v>
      </c>
      <c r="M531" s="10">
        <f t="shared" si="34"/>
        <v>41769.208333333336</v>
      </c>
      <c r="N531">
        <v>1402117200</v>
      </c>
      <c r="O531" s="10">
        <f t="shared" si="35"/>
        <v>41797.208333333336</v>
      </c>
      <c r="P531" t="b">
        <v>0</v>
      </c>
      <c r="Q531" t="b">
        <v>0</v>
      </c>
      <c r="R531" s="7" t="s">
        <v>2024</v>
      </c>
      <c r="S531" t="s">
        <v>2025</v>
      </c>
    </row>
    <row r="532" spans="1:19" ht="31.5" x14ac:dyDescent="0.5">
      <c r="A532">
        <v>530</v>
      </c>
      <c r="B532" t="s">
        <v>1081</v>
      </c>
      <c r="C532" s="3" t="s">
        <v>1082</v>
      </c>
      <c r="D532">
        <v>105000</v>
      </c>
      <c r="E532">
        <v>96328</v>
      </c>
      <c r="F532" s="5">
        <f t="shared" si="32"/>
        <v>91.740952380952379</v>
      </c>
      <c r="G532" t="s">
        <v>14</v>
      </c>
      <c r="H532">
        <v>1784</v>
      </c>
      <c r="I532">
        <f t="shared" si="33"/>
        <v>53.995515695067262</v>
      </c>
      <c r="J532" t="s">
        <v>20</v>
      </c>
      <c r="K532" t="s">
        <v>21</v>
      </c>
      <c r="L532">
        <v>1283230800</v>
      </c>
      <c r="M532" s="10">
        <f t="shared" si="34"/>
        <v>40421.208333333336</v>
      </c>
      <c r="N532">
        <v>1284440400</v>
      </c>
      <c r="O532" s="10">
        <f t="shared" si="35"/>
        <v>40435.208333333336</v>
      </c>
      <c r="P532" t="b">
        <v>0</v>
      </c>
      <c r="Q532" t="b">
        <v>1</v>
      </c>
      <c r="R532" s="7" t="s">
        <v>2021</v>
      </c>
      <c r="S532" t="s">
        <v>2027</v>
      </c>
    </row>
    <row r="533" spans="1:19" ht="31.5" x14ac:dyDescent="0.5">
      <c r="A533">
        <v>531</v>
      </c>
      <c r="B533" t="s">
        <v>1083</v>
      </c>
      <c r="C533" s="3" t="s">
        <v>1084</v>
      </c>
      <c r="D533">
        <v>186700</v>
      </c>
      <c r="E533">
        <v>178338</v>
      </c>
      <c r="F533" s="5">
        <f t="shared" si="32"/>
        <v>95.521156936261377</v>
      </c>
      <c r="G533" t="s">
        <v>42</v>
      </c>
      <c r="H533">
        <v>3640</v>
      </c>
      <c r="I533">
        <f t="shared" si="33"/>
        <v>48.993956043956047</v>
      </c>
      <c r="J533" t="s">
        <v>86</v>
      </c>
      <c r="K533" t="s">
        <v>87</v>
      </c>
      <c r="L533">
        <v>1384149600</v>
      </c>
      <c r="M533" s="10">
        <f t="shared" si="34"/>
        <v>41589.25</v>
      </c>
      <c r="N533">
        <v>1388988000</v>
      </c>
      <c r="O533" s="10">
        <f t="shared" si="35"/>
        <v>41645.25</v>
      </c>
      <c r="P533" t="b">
        <v>0</v>
      </c>
      <c r="Q533" t="b">
        <v>0</v>
      </c>
      <c r="R533" s="7" t="s">
        <v>2024</v>
      </c>
      <c r="S533" t="s">
        <v>2025</v>
      </c>
    </row>
    <row r="534" spans="1:19" x14ac:dyDescent="0.5">
      <c r="A534">
        <v>532</v>
      </c>
      <c r="B534" t="s">
        <v>1085</v>
      </c>
      <c r="C534" s="3" t="s">
        <v>1086</v>
      </c>
      <c r="D534">
        <v>1600</v>
      </c>
      <c r="E534">
        <v>8046</v>
      </c>
      <c r="F534" s="5">
        <f t="shared" si="32"/>
        <v>502.875</v>
      </c>
      <c r="G534" t="s">
        <v>19</v>
      </c>
      <c r="H534">
        <v>126</v>
      </c>
      <c r="I534">
        <f t="shared" si="33"/>
        <v>63.857142857142854</v>
      </c>
      <c r="J534" t="s">
        <v>15</v>
      </c>
      <c r="K534" t="s">
        <v>16</v>
      </c>
      <c r="L534">
        <v>1516860000</v>
      </c>
      <c r="M534" s="10">
        <f t="shared" si="34"/>
        <v>43125.25</v>
      </c>
      <c r="N534">
        <v>1516946400</v>
      </c>
      <c r="O534" s="10">
        <f t="shared" si="35"/>
        <v>43126.25</v>
      </c>
      <c r="P534" t="b">
        <v>0</v>
      </c>
      <c r="Q534" t="b">
        <v>0</v>
      </c>
      <c r="R534" s="7" t="s">
        <v>2013</v>
      </c>
      <c r="S534" t="s">
        <v>2014</v>
      </c>
    </row>
    <row r="535" spans="1:19" x14ac:dyDescent="0.5">
      <c r="A535">
        <v>533</v>
      </c>
      <c r="B535" t="s">
        <v>1087</v>
      </c>
      <c r="C535" s="3" t="s">
        <v>1088</v>
      </c>
      <c r="D535">
        <v>115600</v>
      </c>
      <c r="E535">
        <v>184086</v>
      </c>
      <c r="F535" s="5">
        <f t="shared" si="32"/>
        <v>159.24394463667821</v>
      </c>
      <c r="G535" t="s">
        <v>19</v>
      </c>
      <c r="H535">
        <v>2218</v>
      </c>
      <c r="I535">
        <f t="shared" si="33"/>
        <v>82.996393146979258</v>
      </c>
      <c r="J535" t="s">
        <v>36</v>
      </c>
      <c r="K535" t="s">
        <v>37</v>
      </c>
      <c r="L535">
        <v>1374642000</v>
      </c>
      <c r="M535" s="10">
        <f t="shared" si="34"/>
        <v>41479.208333333336</v>
      </c>
      <c r="N535">
        <v>1377752400</v>
      </c>
      <c r="O535" s="10">
        <f t="shared" si="35"/>
        <v>41515.208333333336</v>
      </c>
      <c r="P535" t="b">
        <v>0</v>
      </c>
      <c r="Q535" t="b">
        <v>0</v>
      </c>
      <c r="R535" s="7" t="s">
        <v>2009</v>
      </c>
      <c r="S535" t="s">
        <v>2019</v>
      </c>
    </row>
    <row r="536" spans="1:19" x14ac:dyDescent="0.5">
      <c r="A536">
        <v>534</v>
      </c>
      <c r="B536" t="s">
        <v>1089</v>
      </c>
      <c r="C536" s="3" t="s">
        <v>1090</v>
      </c>
      <c r="D536">
        <v>89100</v>
      </c>
      <c r="E536">
        <v>13385</v>
      </c>
      <c r="F536" s="5">
        <f t="shared" si="32"/>
        <v>15.022446689113355</v>
      </c>
      <c r="G536" t="s">
        <v>14</v>
      </c>
      <c r="H536">
        <v>243</v>
      </c>
      <c r="I536">
        <f t="shared" si="33"/>
        <v>55.08230452674897</v>
      </c>
      <c r="J536" t="s">
        <v>20</v>
      </c>
      <c r="K536" t="s">
        <v>21</v>
      </c>
      <c r="L536">
        <v>1534482000</v>
      </c>
      <c r="M536" s="10">
        <f t="shared" si="34"/>
        <v>43329.208333333328</v>
      </c>
      <c r="N536">
        <v>1534568400</v>
      </c>
      <c r="O536" s="10">
        <f t="shared" si="35"/>
        <v>43330.208333333328</v>
      </c>
      <c r="P536" t="b">
        <v>0</v>
      </c>
      <c r="Q536" t="b">
        <v>1</v>
      </c>
      <c r="R536" s="7" t="s">
        <v>2015</v>
      </c>
      <c r="S536" t="s">
        <v>2018</v>
      </c>
    </row>
    <row r="537" spans="1:19" x14ac:dyDescent="0.5">
      <c r="A537">
        <v>535</v>
      </c>
      <c r="B537" t="s">
        <v>1091</v>
      </c>
      <c r="C537" s="3" t="s">
        <v>1092</v>
      </c>
      <c r="D537">
        <v>2600</v>
      </c>
      <c r="E537">
        <v>12533</v>
      </c>
      <c r="F537" s="5">
        <f t="shared" si="32"/>
        <v>482.03846153846155</v>
      </c>
      <c r="G537" t="s">
        <v>19</v>
      </c>
      <c r="H537">
        <v>202</v>
      </c>
      <c r="I537">
        <f t="shared" si="33"/>
        <v>62.044554455445542</v>
      </c>
      <c r="J537" t="s">
        <v>94</v>
      </c>
      <c r="K537" t="s">
        <v>95</v>
      </c>
      <c r="L537">
        <v>1528434000</v>
      </c>
      <c r="M537" s="10">
        <f t="shared" si="34"/>
        <v>43259.208333333328</v>
      </c>
      <c r="N537">
        <v>1528606800</v>
      </c>
      <c r="O537" s="10">
        <f t="shared" si="35"/>
        <v>43261.208333333328</v>
      </c>
      <c r="P537" t="b">
        <v>0</v>
      </c>
      <c r="Q537" t="b">
        <v>1</v>
      </c>
      <c r="R537" s="7" t="s">
        <v>2013</v>
      </c>
      <c r="S537" t="s">
        <v>2014</v>
      </c>
    </row>
    <row r="538" spans="1:19" x14ac:dyDescent="0.5">
      <c r="A538">
        <v>536</v>
      </c>
      <c r="B538" t="s">
        <v>1093</v>
      </c>
      <c r="C538" s="3" t="s">
        <v>1094</v>
      </c>
      <c r="D538">
        <v>9800</v>
      </c>
      <c r="E538">
        <v>14697</v>
      </c>
      <c r="F538" s="5">
        <f t="shared" si="32"/>
        <v>149.96938775510205</v>
      </c>
      <c r="G538" t="s">
        <v>19</v>
      </c>
      <c r="H538">
        <v>140</v>
      </c>
      <c r="I538">
        <f t="shared" si="33"/>
        <v>104.97857142857143</v>
      </c>
      <c r="J538" t="s">
        <v>94</v>
      </c>
      <c r="K538" t="s">
        <v>95</v>
      </c>
      <c r="L538">
        <v>1282626000</v>
      </c>
      <c r="M538" s="10">
        <f t="shared" si="34"/>
        <v>40414.208333333336</v>
      </c>
      <c r="N538">
        <v>1284872400</v>
      </c>
      <c r="O538" s="10">
        <f t="shared" si="35"/>
        <v>40440.208333333336</v>
      </c>
      <c r="P538" t="b">
        <v>0</v>
      </c>
      <c r="Q538" t="b">
        <v>0</v>
      </c>
      <c r="R538" s="7" t="s">
        <v>2021</v>
      </c>
      <c r="S538" t="s">
        <v>2027</v>
      </c>
    </row>
    <row r="539" spans="1:19" x14ac:dyDescent="0.5">
      <c r="A539">
        <v>537</v>
      </c>
      <c r="B539" t="s">
        <v>1095</v>
      </c>
      <c r="C539" s="3" t="s">
        <v>1096</v>
      </c>
      <c r="D539">
        <v>84400</v>
      </c>
      <c r="E539">
        <v>98935</v>
      </c>
      <c r="F539" s="5">
        <f t="shared" si="32"/>
        <v>117.22156398104265</v>
      </c>
      <c r="G539" t="s">
        <v>19</v>
      </c>
      <c r="H539">
        <v>1052</v>
      </c>
      <c r="I539">
        <f t="shared" si="33"/>
        <v>94.044676806083643</v>
      </c>
      <c r="J539" t="s">
        <v>32</v>
      </c>
      <c r="K539" t="s">
        <v>33</v>
      </c>
      <c r="L539">
        <v>1535605200</v>
      </c>
      <c r="M539" s="10">
        <f t="shared" si="34"/>
        <v>43342.208333333328</v>
      </c>
      <c r="N539">
        <v>1537592400</v>
      </c>
      <c r="O539" s="10">
        <f t="shared" si="35"/>
        <v>43365.208333333328</v>
      </c>
      <c r="P539" t="b">
        <v>1</v>
      </c>
      <c r="Q539" t="b">
        <v>1</v>
      </c>
      <c r="R539" s="7" t="s">
        <v>2015</v>
      </c>
      <c r="S539" t="s">
        <v>2016</v>
      </c>
    </row>
    <row r="540" spans="1:19" x14ac:dyDescent="0.5">
      <c r="A540">
        <v>538</v>
      </c>
      <c r="B540" t="s">
        <v>1097</v>
      </c>
      <c r="C540" s="3" t="s">
        <v>1098</v>
      </c>
      <c r="D540">
        <v>151300</v>
      </c>
      <c r="E540">
        <v>57034</v>
      </c>
      <c r="F540" s="5">
        <f t="shared" si="32"/>
        <v>37.695968274950431</v>
      </c>
      <c r="G540" t="s">
        <v>14</v>
      </c>
      <c r="H540">
        <v>1296</v>
      </c>
      <c r="I540">
        <f t="shared" si="33"/>
        <v>44.007716049382715</v>
      </c>
      <c r="J540" t="s">
        <v>20</v>
      </c>
      <c r="K540" t="s">
        <v>21</v>
      </c>
      <c r="L540">
        <v>1379826000</v>
      </c>
      <c r="M540" s="10">
        <f t="shared" si="34"/>
        <v>41539.208333333336</v>
      </c>
      <c r="N540">
        <v>1381208400</v>
      </c>
      <c r="O540" s="10">
        <f t="shared" si="35"/>
        <v>41555.208333333336</v>
      </c>
      <c r="P540" t="b">
        <v>0</v>
      </c>
      <c r="Q540" t="b">
        <v>0</v>
      </c>
      <c r="R540" s="7" t="s">
        <v>2024</v>
      </c>
      <c r="S540" t="s">
        <v>2035</v>
      </c>
    </row>
    <row r="541" spans="1:19" x14ac:dyDescent="0.5">
      <c r="A541">
        <v>539</v>
      </c>
      <c r="B541" t="s">
        <v>1099</v>
      </c>
      <c r="C541" s="3" t="s">
        <v>1100</v>
      </c>
      <c r="D541">
        <v>9800</v>
      </c>
      <c r="E541">
        <v>7120</v>
      </c>
      <c r="F541" s="5">
        <f t="shared" si="32"/>
        <v>72.65306122448979</v>
      </c>
      <c r="G541" t="s">
        <v>14</v>
      </c>
      <c r="H541">
        <v>77</v>
      </c>
      <c r="I541">
        <f t="shared" si="33"/>
        <v>92.467532467532465</v>
      </c>
      <c r="J541" t="s">
        <v>20</v>
      </c>
      <c r="K541" t="s">
        <v>21</v>
      </c>
      <c r="L541">
        <v>1561957200</v>
      </c>
      <c r="M541" s="10">
        <f t="shared" si="34"/>
        <v>43647.208333333328</v>
      </c>
      <c r="N541">
        <v>1562475600</v>
      </c>
      <c r="O541" s="10">
        <f t="shared" si="35"/>
        <v>43653.208333333328</v>
      </c>
      <c r="P541" t="b">
        <v>0</v>
      </c>
      <c r="Q541" t="b">
        <v>1</v>
      </c>
      <c r="R541" s="7" t="s">
        <v>2007</v>
      </c>
      <c r="S541" t="s">
        <v>2008</v>
      </c>
    </row>
    <row r="542" spans="1:19" x14ac:dyDescent="0.5">
      <c r="A542">
        <v>540</v>
      </c>
      <c r="B542" t="s">
        <v>1101</v>
      </c>
      <c r="C542" s="3" t="s">
        <v>1102</v>
      </c>
      <c r="D542">
        <v>5300</v>
      </c>
      <c r="E542">
        <v>14097</v>
      </c>
      <c r="F542" s="5">
        <f t="shared" si="32"/>
        <v>265.98113207547169</v>
      </c>
      <c r="G542" t="s">
        <v>19</v>
      </c>
      <c r="H542">
        <v>247</v>
      </c>
      <c r="I542">
        <f t="shared" si="33"/>
        <v>57.072874493927124</v>
      </c>
      <c r="J542" t="s">
        <v>20</v>
      </c>
      <c r="K542" t="s">
        <v>21</v>
      </c>
      <c r="L542">
        <v>1525496400</v>
      </c>
      <c r="M542" s="10">
        <f t="shared" si="34"/>
        <v>43225.208333333328</v>
      </c>
      <c r="N542">
        <v>1527397200</v>
      </c>
      <c r="O542" s="10">
        <f t="shared" si="35"/>
        <v>43247.208333333328</v>
      </c>
      <c r="P542" t="b">
        <v>0</v>
      </c>
      <c r="Q542" t="b">
        <v>0</v>
      </c>
      <c r="R542" s="7" t="s">
        <v>2028</v>
      </c>
      <c r="S542" t="s">
        <v>2029</v>
      </c>
    </row>
    <row r="543" spans="1:19" x14ac:dyDescent="0.5">
      <c r="A543">
        <v>541</v>
      </c>
      <c r="B543" t="s">
        <v>1103</v>
      </c>
      <c r="C543" s="3" t="s">
        <v>1104</v>
      </c>
      <c r="D543">
        <v>178000</v>
      </c>
      <c r="E543">
        <v>43086</v>
      </c>
      <c r="F543" s="5">
        <f t="shared" si="32"/>
        <v>24.205617977528089</v>
      </c>
      <c r="G543" t="s">
        <v>14</v>
      </c>
      <c r="H543">
        <v>395</v>
      </c>
      <c r="I543">
        <f t="shared" si="33"/>
        <v>109.07848101265823</v>
      </c>
      <c r="J543" t="s">
        <v>94</v>
      </c>
      <c r="K543" t="s">
        <v>95</v>
      </c>
      <c r="L543">
        <v>1433912400</v>
      </c>
      <c r="M543" s="10">
        <f t="shared" si="34"/>
        <v>42165.208333333328</v>
      </c>
      <c r="N543">
        <v>1436158800</v>
      </c>
      <c r="O543" s="10">
        <f t="shared" si="35"/>
        <v>42191.208333333328</v>
      </c>
      <c r="P543" t="b">
        <v>0</v>
      </c>
      <c r="Q543" t="b">
        <v>0</v>
      </c>
      <c r="R543" s="7" t="s">
        <v>2024</v>
      </c>
      <c r="S543" t="s">
        <v>2035</v>
      </c>
    </row>
    <row r="544" spans="1:19" x14ac:dyDescent="0.5">
      <c r="A544">
        <v>542</v>
      </c>
      <c r="B544" t="s">
        <v>1105</v>
      </c>
      <c r="C544" s="3" t="s">
        <v>1106</v>
      </c>
      <c r="D544">
        <v>77000</v>
      </c>
      <c r="E544">
        <v>1930</v>
      </c>
      <c r="F544" s="5">
        <f t="shared" si="32"/>
        <v>2.5064935064935066</v>
      </c>
      <c r="G544" t="s">
        <v>14</v>
      </c>
      <c r="H544">
        <v>49</v>
      </c>
      <c r="I544">
        <f t="shared" si="33"/>
        <v>39.387755102040813</v>
      </c>
      <c r="J544" t="s">
        <v>36</v>
      </c>
      <c r="K544" t="s">
        <v>37</v>
      </c>
      <c r="L544">
        <v>1453442400</v>
      </c>
      <c r="M544" s="10">
        <f t="shared" si="34"/>
        <v>42391.25</v>
      </c>
      <c r="N544">
        <v>1456034400</v>
      </c>
      <c r="O544" s="10">
        <f t="shared" si="35"/>
        <v>42421.25</v>
      </c>
      <c r="P544" t="b">
        <v>0</v>
      </c>
      <c r="Q544" t="b">
        <v>0</v>
      </c>
      <c r="R544" s="7" t="s">
        <v>2009</v>
      </c>
      <c r="S544" t="s">
        <v>2019</v>
      </c>
    </row>
    <row r="545" spans="1:19" x14ac:dyDescent="0.5">
      <c r="A545">
        <v>543</v>
      </c>
      <c r="B545" t="s">
        <v>1107</v>
      </c>
      <c r="C545" s="3" t="s">
        <v>1108</v>
      </c>
      <c r="D545">
        <v>84900</v>
      </c>
      <c r="E545">
        <v>13864</v>
      </c>
      <c r="F545" s="5">
        <f t="shared" si="32"/>
        <v>16.329799764428738</v>
      </c>
      <c r="G545" t="s">
        <v>14</v>
      </c>
      <c r="H545">
        <v>180</v>
      </c>
      <c r="I545">
        <f t="shared" si="33"/>
        <v>77.022222222222226</v>
      </c>
      <c r="J545" t="s">
        <v>20</v>
      </c>
      <c r="K545" t="s">
        <v>21</v>
      </c>
      <c r="L545">
        <v>1378875600</v>
      </c>
      <c r="M545" s="10">
        <f t="shared" si="34"/>
        <v>41528.208333333336</v>
      </c>
      <c r="N545">
        <v>1380171600</v>
      </c>
      <c r="O545" s="10">
        <f t="shared" si="35"/>
        <v>41543.208333333336</v>
      </c>
      <c r="P545" t="b">
        <v>0</v>
      </c>
      <c r="Q545" t="b">
        <v>0</v>
      </c>
      <c r="R545" s="7" t="s">
        <v>2024</v>
      </c>
      <c r="S545" t="s">
        <v>2025</v>
      </c>
    </row>
    <row r="546" spans="1:19" ht="31.5" x14ac:dyDescent="0.5">
      <c r="A546">
        <v>544</v>
      </c>
      <c r="B546" t="s">
        <v>1109</v>
      </c>
      <c r="C546" s="3" t="s">
        <v>1110</v>
      </c>
      <c r="D546">
        <v>2800</v>
      </c>
      <c r="E546">
        <v>7742</v>
      </c>
      <c r="F546" s="5">
        <f t="shared" si="32"/>
        <v>276.5</v>
      </c>
      <c r="G546" t="s">
        <v>19</v>
      </c>
      <c r="H546">
        <v>84</v>
      </c>
      <c r="I546">
        <f t="shared" si="33"/>
        <v>92.166666666666671</v>
      </c>
      <c r="J546" t="s">
        <v>20</v>
      </c>
      <c r="K546" t="s">
        <v>21</v>
      </c>
      <c r="L546">
        <v>1452232800</v>
      </c>
      <c r="M546" s="10">
        <f t="shared" si="34"/>
        <v>42377.25</v>
      </c>
      <c r="N546">
        <v>1453356000</v>
      </c>
      <c r="O546" s="10">
        <f t="shared" si="35"/>
        <v>42390.25</v>
      </c>
      <c r="P546" t="b">
        <v>0</v>
      </c>
      <c r="Q546" t="b">
        <v>0</v>
      </c>
      <c r="R546" s="7" t="s">
        <v>2009</v>
      </c>
      <c r="S546" t="s">
        <v>2010</v>
      </c>
    </row>
    <row r="547" spans="1:19" x14ac:dyDescent="0.5">
      <c r="A547">
        <v>545</v>
      </c>
      <c r="B547" t="s">
        <v>1111</v>
      </c>
      <c r="C547" s="3" t="s">
        <v>1112</v>
      </c>
      <c r="D547">
        <v>184800</v>
      </c>
      <c r="E547">
        <v>164109</v>
      </c>
      <c r="F547" s="5">
        <f t="shared" si="32"/>
        <v>88.803571428571431</v>
      </c>
      <c r="G547" t="s">
        <v>14</v>
      </c>
      <c r="H547">
        <v>2690</v>
      </c>
      <c r="I547">
        <f t="shared" si="33"/>
        <v>61.007063197026021</v>
      </c>
      <c r="J547" t="s">
        <v>20</v>
      </c>
      <c r="K547" t="s">
        <v>21</v>
      </c>
      <c r="L547">
        <v>1577253600</v>
      </c>
      <c r="M547" s="10">
        <f t="shared" si="34"/>
        <v>43824.25</v>
      </c>
      <c r="N547">
        <v>1578981600</v>
      </c>
      <c r="O547" s="10">
        <f t="shared" si="35"/>
        <v>43844.25</v>
      </c>
      <c r="P547" t="b">
        <v>0</v>
      </c>
      <c r="Q547" t="b">
        <v>0</v>
      </c>
      <c r="R547" s="7" t="s">
        <v>2013</v>
      </c>
      <c r="S547" t="s">
        <v>2014</v>
      </c>
    </row>
    <row r="548" spans="1:19" x14ac:dyDescent="0.5">
      <c r="A548">
        <v>546</v>
      </c>
      <c r="B548" t="s">
        <v>1113</v>
      </c>
      <c r="C548" s="3" t="s">
        <v>1114</v>
      </c>
      <c r="D548">
        <v>4200</v>
      </c>
      <c r="E548">
        <v>6870</v>
      </c>
      <c r="F548" s="5">
        <f t="shared" si="32"/>
        <v>163.57142857142858</v>
      </c>
      <c r="G548" t="s">
        <v>19</v>
      </c>
      <c r="H548">
        <v>88</v>
      </c>
      <c r="I548">
        <f t="shared" si="33"/>
        <v>78.068181818181813</v>
      </c>
      <c r="J548" t="s">
        <v>20</v>
      </c>
      <c r="K548" t="s">
        <v>21</v>
      </c>
      <c r="L548">
        <v>1537160400</v>
      </c>
      <c r="M548" s="10">
        <f t="shared" si="34"/>
        <v>43360.208333333328</v>
      </c>
      <c r="N548">
        <v>1537419600</v>
      </c>
      <c r="O548" s="10">
        <f t="shared" si="35"/>
        <v>43363.208333333328</v>
      </c>
      <c r="P548" t="b">
        <v>0</v>
      </c>
      <c r="Q548" t="b">
        <v>1</v>
      </c>
      <c r="R548" s="7" t="s">
        <v>2013</v>
      </c>
      <c r="S548" t="s">
        <v>2014</v>
      </c>
    </row>
    <row r="549" spans="1:19" x14ac:dyDescent="0.5">
      <c r="A549">
        <v>547</v>
      </c>
      <c r="B549" t="s">
        <v>1115</v>
      </c>
      <c r="C549" s="3" t="s">
        <v>1116</v>
      </c>
      <c r="D549">
        <v>1300</v>
      </c>
      <c r="E549">
        <v>12597</v>
      </c>
      <c r="F549" s="5">
        <f t="shared" si="32"/>
        <v>969</v>
      </c>
      <c r="G549" t="s">
        <v>19</v>
      </c>
      <c r="H549">
        <v>156</v>
      </c>
      <c r="I549">
        <f t="shared" si="33"/>
        <v>80.75</v>
      </c>
      <c r="J549" t="s">
        <v>20</v>
      </c>
      <c r="K549" t="s">
        <v>21</v>
      </c>
      <c r="L549">
        <v>1422165600</v>
      </c>
      <c r="M549" s="10">
        <f t="shared" si="34"/>
        <v>42029.25</v>
      </c>
      <c r="N549">
        <v>1423202400</v>
      </c>
      <c r="O549" s="10">
        <f t="shared" si="35"/>
        <v>42041.25</v>
      </c>
      <c r="P549" t="b">
        <v>0</v>
      </c>
      <c r="Q549" t="b">
        <v>0</v>
      </c>
      <c r="R549" s="7" t="s">
        <v>2015</v>
      </c>
      <c r="S549" t="s">
        <v>2018</v>
      </c>
    </row>
    <row r="550" spans="1:19" x14ac:dyDescent="0.5">
      <c r="A550">
        <v>548</v>
      </c>
      <c r="B550" t="s">
        <v>1117</v>
      </c>
      <c r="C550" s="3" t="s">
        <v>1118</v>
      </c>
      <c r="D550">
        <v>66100</v>
      </c>
      <c r="E550">
        <v>179074</v>
      </c>
      <c r="F550" s="5">
        <f t="shared" si="32"/>
        <v>270.91376701966715</v>
      </c>
      <c r="G550" t="s">
        <v>19</v>
      </c>
      <c r="H550">
        <v>2985</v>
      </c>
      <c r="I550">
        <f t="shared" si="33"/>
        <v>59.991289782244557</v>
      </c>
      <c r="J550" t="s">
        <v>20</v>
      </c>
      <c r="K550" t="s">
        <v>21</v>
      </c>
      <c r="L550">
        <v>1459486800</v>
      </c>
      <c r="M550" s="10">
        <f t="shared" si="34"/>
        <v>42461.208333333328</v>
      </c>
      <c r="N550">
        <v>1460610000</v>
      </c>
      <c r="O550" s="10">
        <f t="shared" si="35"/>
        <v>42474.208333333328</v>
      </c>
      <c r="P550" t="b">
        <v>0</v>
      </c>
      <c r="Q550" t="b">
        <v>0</v>
      </c>
      <c r="R550" s="7" t="s">
        <v>2013</v>
      </c>
      <c r="S550" t="s">
        <v>2014</v>
      </c>
    </row>
    <row r="551" spans="1:19" ht="31.5" x14ac:dyDescent="0.5">
      <c r="A551">
        <v>549</v>
      </c>
      <c r="B551" t="s">
        <v>1119</v>
      </c>
      <c r="C551" s="3" t="s">
        <v>1120</v>
      </c>
      <c r="D551">
        <v>29500</v>
      </c>
      <c r="E551">
        <v>83843</v>
      </c>
      <c r="F551" s="5">
        <f t="shared" si="32"/>
        <v>284.21355932203392</v>
      </c>
      <c r="G551" t="s">
        <v>19</v>
      </c>
      <c r="H551">
        <v>762</v>
      </c>
      <c r="I551">
        <f t="shared" si="33"/>
        <v>110.03018372703411</v>
      </c>
      <c r="J551" t="s">
        <v>20</v>
      </c>
      <c r="K551" t="s">
        <v>21</v>
      </c>
      <c r="L551">
        <v>1369717200</v>
      </c>
      <c r="M551" s="10">
        <f t="shared" si="34"/>
        <v>41422.208333333336</v>
      </c>
      <c r="N551">
        <v>1370494800</v>
      </c>
      <c r="O551" s="10">
        <f t="shared" si="35"/>
        <v>41431.208333333336</v>
      </c>
      <c r="P551" t="b">
        <v>0</v>
      </c>
      <c r="Q551" t="b">
        <v>0</v>
      </c>
      <c r="R551" s="7" t="s">
        <v>2011</v>
      </c>
      <c r="S551" t="s">
        <v>2020</v>
      </c>
    </row>
    <row r="552" spans="1:19" ht="31.5" x14ac:dyDescent="0.5">
      <c r="A552">
        <v>550</v>
      </c>
      <c r="B552" t="s">
        <v>1121</v>
      </c>
      <c r="C552" s="3" t="s">
        <v>1122</v>
      </c>
      <c r="D552">
        <v>100</v>
      </c>
      <c r="E552">
        <v>4</v>
      </c>
      <c r="F552" s="5">
        <f t="shared" si="32"/>
        <v>4</v>
      </c>
      <c r="G552" t="s">
        <v>63</v>
      </c>
      <c r="H552">
        <v>1</v>
      </c>
      <c r="I552">
        <f t="shared" si="33"/>
        <v>4</v>
      </c>
      <c r="J552" t="s">
        <v>86</v>
      </c>
      <c r="K552" t="s">
        <v>87</v>
      </c>
      <c r="L552">
        <v>1330495200</v>
      </c>
      <c r="M552" s="10">
        <f t="shared" si="34"/>
        <v>40968.25</v>
      </c>
      <c r="N552">
        <v>1332306000</v>
      </c>
      <c r="O552" s="10">
        <f t="shared" si="35"/>
        <v>40989.208333333336</v>
      </c>
      <c r="P552" t="b">
        <v>0</v>
      </c>
      <c r="Q552" t="b">
        <v>0</v>
      </c>
      <c r="R552" s="7" t="s">
        <v>2009</v>
      </c>
      <c r="S552" t="s">
        <v>2019</v>
      </c>
    </row>
    <row r="553" spans="1:19" x14ac:dyDescent="0.5">
      <c r="A553">
        <v>551</v>
      </c>
      <c r="B553" t="s">
        <v>1123</v>
      </c>
      <c r="C553" s="3" t="s">
        <v>1124</v>
      </c>
      <c r="D553">
        <v>180100</v>
      </c>
      <c r="E553">
        <v>105598</v>
      </c>
      <c r="F553" s="5">
        <f t="shared" si="32"/>
        <v>58.6329816768462</v>
      </c>
      <c r="G553" t="s">
        <v>14</v>
      </c>
      <c r="H553">
        <v>2779</v>
      </c>
      <c r="I553">
        <f t="shared" si="33"/>
        <v>37.99856063332134</v>
      </c>
      <c r="J553" t="s">
        <v>24</v>
      </c>
      <c r="K553" t="s">
        <v>25</v>
      </c>
      <c r="L553">
        <v>1419055200</v>
      </c>
      <c r="M553" s="10">
        <f t="shared" si="34"/>
        <v>41993.25</v>
      </c>
      <c r="N553">
        <v>1422511200</v>
      </c>
      <c r="O553" s="10">
        <f t="shared" si="35"/>
        <v>42033.25</v>
      </c>
      <c r="P553" t="b">
        <v>0</v>
      </c>
      <c r="Q553" t="b">
        <v>1</v>
      </c>
      <c r="R553" s="7" t="s">
        <v>2011</v>
      </c>
      <c r="S553" t="s">
        <v>2012</v>
      </c>
    </row>
    <row r="554" spans="1:19" x14ac:dyDescent="0.5">
      <c r="A554">
        <v>552</v>
      </c>
      <c r="B554" t="s">
        <v>1125</v>
      </c>
      <c r="C554" s="3" t="s">
        <v>1126</v>
      </c>
      <c r="D554">
        <v>9000</v>
      </c>
      <c r="E554">
        <v>8866</v>
      </c>
      <c r="F554" s="5">
        <f t="shared" si="32"/>
        <v>98.511111111111106</v>
      </c>
      <c r="G554" t="s">
        <v>14</v>
      </c>
      <c r="H554">
        <v>92</v>
      </c>
      <c r="I554">
        <f t="shared" si="33"/>
        <v>96.369565217391298</v>
      </c>
      <c r="J554" t="s">
        <v>20</v>
      </c>
      <c r="K554" t="s">
        <v>21</v>
      </c>
      <c r="L554">
        <v>1480140000</v>
      </c>
      <c r="M554" s="10">
        <f t="shared" si="34"/>
        <v>42700.25</v>
      </c>
      <c r="N554">
        <v>1480312800</v>
      </c>
      <c r="O554" s="10">
        <f t="shared" si="35"/>
        <v>42702.25</v>
      </c>
      <c r="P554" t="b">
        <v>0</v>
      </c>
      <c r="Q554" t="b">
        <v>0</v>
      </c>
      <c r="R554" s="7" t="s">
        <v>2013</v>
      </c>
      <c r="S554" t="s">
        <v>2014</v>
      </c>
    </row>
    <row r="555" spans="1:19" ht="31.5" x14ac:dyDescent="0.5">
      <c r="A555">
        <v>553</v>
      </c>
      <c r="B555" t="s">
        <v>1127</v>
      </c>
      <c r="C555" s="3" t="s">
        <v>1128</v>
      </c>
      <c r="D555">
        <v>170600</v>
      </c>
      <c r="E555">
        <v>75022</v>
      </c>
      <c r="F555" s="5">
        <f t="shared" si="32"/>
        <v>43.975381008206334</v>
      </c>
      <c r="G555" t="s">
        <v>14</v>
      </c>
      <c r="H555">
        <v>1028</v>
      </c>
      <c r="I555">
        <f t="shared" si="33"/>
        <v>72.978599221789878</v>
      </c>
      <c r="J555" t="s">
        <v>20</v>
      </c>
      <c r="K555" t="s">
        <v>21</v>
      </c>
      <c r="L555">
        <v>1293948000</v>
      </c>
      <c r="M555" s="10">
        <f t="shared" si="34"/>
        <v>40545.25</v>
      </c>
      <c r="N555">
        <v>1294034400</v>
      </c>
      <c r="O555" s="10">
        <f t="shared" si="35"/>
        <v>40546.25</v>
      </c>
      <c r="P555" t="b">
        <v>0</v>
      </c>
      <c r="Q555" t="b">
        <v>0</v>
      </c>
      <c r="R555" s="7" t="s">
        <v>2009</v>
      </c>
      <c r="S555" t="s">
        <v>2010</v>
      </c>
    </row>
    <row r="556" spans="1:19" ht="31.5" x14ac:dyDescent="0.5">
      <c r="A556">
        <v>554</v>
      </c>
      <c r="B556" t="s">
        <v>1129</v>
      </c>
      <c r="C556" s="3" t="s">
        <v>1130</v>
      </c>
      <c r="D556">
        <v>9500</v>
      </c>
      <c r="E556">
        <v>14408</v>
      </c>
      <c r="F556" s="5">
        <f t="shared" si="32"/>
        <v>151.66315789473686</v>
      </c>
      <c r="G556" t="s">
        <v>19</v>
      </c>
      <c r="H556">
        <v>554</v>
      </c>
      <c r="I556">
        <f t="shared" si="33"/>
        <v>26.007220216606498</v>
      </c>
      <c r="J556" t="s">
        <v>15</v>
      </c>
      <c r="K556" t="s">
        <v>16</v>
      </c>
      <c r="L556">
        <v>1482127200</v>
      </c>
      <c r="M556" s="10">
        <f t="shared" si="34"/>
        <v>42723.25</v>
      </c>
      <c r="N556">
        <v>1482645600</v>
      </c>
      <c r="O556" s="10">
        <f t="shared" si="35"/>
        <v>42729.25</v>
      </c>
      <c r="P556" t="b">
        <v>0</v>
      </c>
      <c r="Q556" t="b">
        <v>0</v>
      </c>
      <c r="R556" s="7" t="s">
        <v>2009</v>
      </c>
      <c r="S556" t="s">
        <v>2019</v>
      </c>
    </row>
    <row r="557" spans="1:19" x14ac:dyDescent="0.5">
      <c r="A557">
        <v>555</v>
      </c>
      <c r="B557" t="s">
        <v>1131</v>
      </c>
      <c r="C557" s="3" t="s">
        <v>1132</v>
      </c>
      <c r="D557">
        <v>6300</v>
      </c>
      <c r="E557">
        <v>14089</v>
      </c>
      <c r="F557" s="5">
        <f t="shared" si="32"/>
        <v>223.63492063492063</v>
      </c>
      <c r="G557" t="s">
        <v>19</v>
      </c>
      <c r="H557">
        <v>135</v>
      </c>
      <c r="I557">
        <f t="shared" si="33"/>
        <v>104.36296296296297</v>
      </c>
      <c r="J557" t="s">
        <v>32</v>
      </c>
      <c r="K557" t="s">
        <v>33</v>
      </c>
      <c r="L557">
        <v>1396414800</v>
      </c>
      <c r="M557" s="10">
        <f t="shared" si="34"/>
        <v>41731.208333333336</v>
      </c>
      <c r="N557">
        <v>1399093200</v>
      </c>
      <c r="O557" s="10">
        <f t="shared" si="35"/>
        <v>41762.208333333336</v>
      </c>
      <c r="P557" t="b">
        <v>0</v>
      </c>
      <c r="Q557" t="b">
        <v>0</v>
      </c>
      <c r="R557" s="7" t="s">
        <v>2009</v>
      </c>
      <c r="S557" t="s">
        <v>2010</v>
      </c>
    </row>
    <row r="558" spans="1:19" x14ac:dyDescent="0.5">
      <c r="A558">
        <v>556</v>
      </c>
      <c r="B558" t="s">
        <v>420</v>
      </c>
      <c r="C558" s="3" t="s">
        <v>1133</v>
      </c>
      <c r="D558">
        <v>5200</v>
      </c>
      <c r="E558">
        <v>12467</v>
      </c>
      <c r="F558" s="5">
        <f t="shared" si="32"/>
        <v>239.75</v>
      </c>
      <c r="G558" t="s">
        <v>19</v>
      </c>
      <c r="H558">
        <v>122</v>
      </c>
      <c r="I558">
        <f t="shared" si="33"/>
        <v>102.18852459016394</v>
      </c>
      <c r="J558" t="s">
        <v>20</v>
      </c>
      <c r="K558" t="s">
        <v>21</v>
      </c>
      <c r="L558">
        <v>1315285200</v>
      </c>
      <c r="M558" s="10">
        <f t="shared" si="34"/>
        <v>40792.208333333336</v>
      </c>
      <c r="N558">
        <v>1315890000</v>
      </c>
      <c r="O558" s="10">
        <f t="shared" si="35"/>
        <v>40799.208333333336</v>
      </c>
      <c r="P558" t="b">
        <v>0</v>
      </c>
      <c r="Q558" t="b">
        <v>1</v>
      </c>
      <c r="R558" s="7" t="s">
        <v>2021</v>
      </c>
      <c r="S558" t="s">
        <v>2033</v>
      </c>
    </row>
    <row r="559" spans="1:19" x14ac:dyDescent="0.5">
      <c r="A559">
        <v>557</v>
      </c>
      <c r="B559" t="s">
        <v>1134</v>
      </c>
      <c r="C559" s="3" t="s">
        <v>1135</v>
      </c>
      <c r="D559">
        <v>6000</v>
      </c>
      <c r="E559">
        <v>11960</v>
      </c>
      <c r="F559" s="5">
        <f t="shared" si="32"/>
        <v>199.33333333333334</v>
      </c>
      <c r="G559" t="s">
        <v>19</v>
      </c>
      <c r="H559">
        <v>221</v>
      </c>
      <c r="I559">
        <f t="shared" si="33"/>
        <v>54.117647058823529</v>
      </c>
      <c r="J559" t="s">
        <v>20</v>
      </c>
      <c r="K559" t="s">
        <v>21</v>
      </c>
      <c r="L559">
        <v>1443762000</v>
      </c>
      <c r="M559" s="10">
        <f t="shared" si="34"/>
        <v>42279.208333333328</v>
      </c>
      <c r="N559">
        <v>1444021200</v>
      </c>
      <c r="O559" s="10">
        <f t="shared" si="35"/>
        <v>42282.208333333328</v>
      </c>
      <c r="P559" t="b">
        <v>0</v>
      </c>
      <c r="Q559" t="b">
        <v>1</v>
      </c>
      <c r="R559" s="7" t="s">
        <v>2015</v>
      </c>
      <c r="S559" t="s">
        <v>2037</v>
      </c>
    </row>
    <row r="560" spans="1:19" x14ac:dyDescent="0.5">
      <c r="A560">
        <v>558</v>
      </c>
      <c r="B560" t="s">
        <v>1136</v>
      </c>
      <c r="C560" s="3" t="s">
        <v>1137</v>
      </c>
      <c r="D560">
        <v>5800</v>
      </c>
      <c r="E560">
        <v>7966</v>
      </c>
      <c r="F560" s="5">
        <f t="shared" si="32"/>
        <v>137.34482758620689</v>
      </c>
      <c r="G560" t="s">
        <v>19</v>
      </c>
      <c r="H560">
        <v>126</v>
      </c>
      <c r="I560">
        <f t="shared" si="33"/>
        <v>63.222222222222221</v>
      </c>
      <c r="J560" t="s">
        <v>20</v>
      </c>
      <c r="K560" t="s">
        <v>21</v>
      </c>
      <c r="L560">
        <v>1456293600</v>
      </c>
      <c r="M560" s="10">
        <f t="shared" si="34"/>
        <v>42424.25</v>
      </c>
      <c r="N560">
        <v>1460005200</v>
      </c>
      <c r="O560" s="10">
        <f t="shared" si="35"/>
        <v>42467.208333333328</v>
      </c>
      <c r="P560" t="b">
        <v>0</v>
      </c>
      <c r="Q560" t="b">
        <v>0</v>
      </c>
      <c r="R560" s="7" t="s">
        <v>2013</v>
      </c>
      <c r="S560" t="s">
        <v>2014</v>
      </c>
    </row>
    <row r="561" spans="1:19" x14ac:dyDescent="0.5">
      <c r="A561">
        <v>559</v>
      </c>
      <c r="B561" t="s">
        <v>1138</v>
      </c>
      <c r="C561" s="3" t="s">
        <v>1139</v>
      </c>
      <c r="D561">
        <v>105300</v>
      </c>
      <c r="E561">
        <v>106321</v>
      </c>
      <c r="F561" s="5">
        <f t="shared" si="32"/>
        <v>100.96961063627731</v>
      </c>
      <c r="G561" t="s">
        <v>19</v>
      </c>
      <c r="H561">
        <v>1022</v>
      </c>
      <c r="I561">
        <f t="shared" si="33"/>
        <v>104.03228962818004</v>
      </c>
      <c r="J561" t="s">
        <v>20</v>
      </c>
      <c r="K561" t="s">
        <v>21</v>
      </c>
      <c r="L561">
        <v>1470114000</v>
      </c>
      <c r="M561" s="10">
        <f t="shared" si="34"/>
        <v>42584.208333333328</v>
      </c>
      <c r="N561">
        <v>1470718800</v>
      </c>
      <c r="O561" s="10">
        <f t="shared" si="35"/>
        <v>42591.208333333328</v>
      </c>
      <c r="P561" t="b">
        <v>0</v>
      </c>
      <c r="Q561" t="b">
        <v>0</v>
      </c>
      <c r="R561" s="7" t="s">
        <v>2013</v>
      </c>
      <c r="S561" t="s">
        <v>2014</v>
      </c>
    </row>
    <row r="562" spans="1:19" x14ac:dyDescent="0.5">
      <c r="A562">
        <v>560</v>
      </c>
      <c r="B562" t="s">
        <v>1140</v>
      </c>
      <c r="C562" s="3" t="s">
        <v>1141</v>
      </c>
      <c r="D562">
        <v>20000</v>
      </c>
      <c r="E562">
        <v>158832</v>
      </c>
      <c r="F562" s="5">
        <f t="shared" si="32"/>
        <v>794.16</v>
      </c>
      <c r="G562" t="s">
        <v>19</v>
      </c>
      <c r="H562">
        <v>3177</v>
      </c>
      <c r="I562">
        <f t="shared" si="33"/>
        <v>49.994334277620396</v>
      </c>
      <c r="J562" t="s">
        <v>20</v>
      </c>
      <c r="K562" t="s">
        <v>21</v>
      </c>
      <c r="L562">
        <v>1321596000</v>
      </c>
      <c r="M562" s="10">
        <f t="shared" si="34"/>
        <v>40865.25</v>
      </c>
      <c r="N562">
        <v>1325052000</v>
      </c>
      <c r="O562" s="10">
        <f t="shared" si="35"/>
        <v>40905.25</v>
      </c>
      <c r="P562" t="b">
        <v>0</v>
      </c>
      <c r="Q562" t="b">
        <v>0</v>
      </c>
      <c r="R562" s="7" t="s">
        <v>2015</v>
      </c>
      <c r="S562" t="s">
        <v>2023</v>
      </c>
    </row>
    <row r="563" spans="1:19" x14ac:dyDescent="0.5">
      <c r="A563">
        <v>561</v>
      </c>
      <c r="B563" t="s">
        <v>1142</v>
      </c>
      <c r="C563" s="3" t="s">
        <v>1143</v>
      </c>
      <c r="D563">
        <v>3000</v>
      </c>
      <c r="E563">
        <v>11091</v>
      </c>
      <c r="F563" s="5">
        <f t="shared" si="32"/>
        <v>369.7</v>
      </c>
      <c r="G563" t="s">
        <v>19</v>
      </c>
      <c r="H563">
        <v>198</v>
      </c>
      <c r="I563">
        <f t="shared" si="33"/>
        <v>56.015151515151516</v>
      </c>
      <c r="J563" t="s">
        <v>86</v>
      </c>
      <c r="K563" t="s">
        <v>87</v>
      </c>
      <c r="L563">
        <v>1318827600</v>
      </c>
      <c r="M563" s="10">
        <f t="shared" si="34"/>
        <v>40833.208333333336</v>
      </c>
      <c r="N563">
        <v>1319000400</v>
      </c>
      <c r="O563" s="10">
        <f t="shared" si="35"/>
        <v>40835.208333333336</v>
      </c>
      <c r="P563" t="b">
        <v>0</v>
      </c>
      <c r="Q563" t="b">
        <v>0</v>
      </c>
      <c r="R563" s="7" t="s">
        <v>2013</v>
      </c>
      <c r="S563" t="s">
        <v>2014</v>
      </c>
    </row>
    <row r="564" spans="1:19" ht="31.5" x14ac:dyDescent="0.5">
      <c r="A564">
        <v>562</v>
      </c>
      <c r="B564" t="s">
        <v>1144</v>
      </c>
      <c r="C564" s="3" t="s">
        <v>1145</v>
      </c>
      <c r="D564">
        <v>9900</v>
      </c>
      <c r="E564">
        <v>1269</v>
      </c>
      <c r="F564" s="5">
        <f t="shared" si="32"/>
        <v>12.818181818181818</v>
      </c>
      <c r="G564" t="s">
        <v>14</v>
      </c>
      <c r="H564">
        <v>26</v>
      </c>
      <c r="I564">
        <f t="shared" si="33"/>
        <v>48.807692307692307</v>
      </c>
      <c r="J564" t="s">
        <v>86</v>
      </c>
      <c r="K564" t="s">
        <v>87</v>
      </c>
      <c r="L564">
        <v>1552366800</v>
      </c>
      <c r="M564" s="10">
        <f t="shared" si="34"/>
        <v>43536.208333333328</v>
      </c>
      <c r="N564">
        <v>1552539600</v>
      </c>
      <c r="O564" s="10">
        <f t="shared" si="35"/>
        <v>43538.208333333328</v>
      </c>
      <c r="P564" t="b">
        <v>0</v>
      </c>
      <c r="Q564" t="b">
        <v>0</v>
      </c>
      <c r="R564" s="7" t="s">
        <v>2009</v>
      </c>
      <c r="S564" t="s">
        <v>2010</v>
      </c>
    </row>
    <row r="565" spans="1:19" x14ac:dyDescent="0.5">
      <c r="A565">
        <v>563</v>
      </c>
      <c r="B565" t="s">
        <v>1146</v>
      </c>
      <c r="C565" s="3" t="s">
        <v>1147</v>
      </c>
      <c r="D565">
        <v>3700</v>
      </c>
      <c r="E565">
        <v>5107</v>
      </c>
      <c r="F565" s="5">
        <f t="shared" si="32"/>
        <v>138.02702702702703</v>
      </c>
      <c r="G565" t="s">
        <v>19</v>
      </c>
      <c r="H565">
        <v>85</v>
      </c>
      <c r="I565">
        <f t="shared" si="33"/>
        <v>60.082352941176474</v>
      </c>
      <c r="J565" t="s">
        <v>24</v>
      </c>
      <c r="K565" t="s">
        <v>25</v>
      </c>
      <c r="L565">
        <v>1542088800</v>
      </c>
      <c r="M565" s="10">
        <f t="shared" si="34"/>
        <v>43417.25</v>
      </c>
      <c r="N565">
        <v>1543816800</v>
      </c>
      <c r="O565" s="10">
        <f t="shared" si="35"/>
        <v>43437.25</v>
      </c>
      <c r="P565" t="b">
        <v>0</v>
      </c>
      <c r="Q565" t="b">
        <v>0</v>
      </c>
      <c r="R565" s="7" t="s">
        <v>2015</v>
      </c>
      <c r="S565" t="s">
        <v>2016</v>
      </c>
    </row>
    <row r="566" spans="1:19" x14ac:dyDescent="0.5">
      <c r="A566">
        <v>564</v>
      </c>
      <c r="B566" t="s">
        <v>1148</v>
      </c>
      <c r="C566" s="3" t="s">
        <v>1149</v>
      </c>
      <c r="D566">
        <v>168700</v>
      </c>
      <c r="E566">
        <v>141393</v>
      </c>
      <c r="F566" s="5">
        <f t="shared" si="32"/>
        <v>83.813278008298752</v>
      </c>
      <c r="G566" t="s">
        <v>14</v>
      </c>
      <c r="H566">
        <v>1790</v>
      </c>
      <c r="I566">
        <f t="shared" si="33"/>
        <v>78.990502793296088</v>
      </c>
      <c r="J566" t="s">
        <v>20</v>
      </c>
      <c r="K566" t="s">
        <v>21</v>
      </c>
      <c r="L566">
        <v>1426395600</v>
      </c>
      <c r="M566" s="10">
        <f t="shared" si="34"/>
        <v>42078.208333333328</v>
      </c>
      <c r="N566">
        <v>1427086800</v>
      </c>
      <c r="O566" s="10">
        <f t="shared" si="35"/>
        <v>42086.208333333328</v>
      </c>
      <c r="P566" t="b">
        <v>0</v>
      </c>
      <c r="Q566" t="b">
        <v>0</v>
      </c>
      <c r="R566" s="7" t="s">
        <v>2013</v>
      </c>
      <c r="S566" t="s">
        <v>2014</v>
      </c>
    </row>
    <row r="567" spans="1:19" x14ac:dyDescent="0.5">
      <c r="A567">
        <v>565</v>
      </c>
      <c r="B567" t="s">
        <v>1150</v>
      </c>
      <c r="C567" s="3" t="s">
        <v>1151</v>
      </c>
      <c r="D567">
        <v>94900</v>
      </c>
      <c r="E567">
        <v>194166</v>
      </c>
      <c r="F567" s="5">
        <f t="shared" si="32"/>
        <v>204.60063224446787</v>
      </c>
      <c r="G567" t="s">
        <v>19</v>
      </c>
      <c r="H567">
        <v>3596</v>
      </c>
      <c r="I567">
        <f t="shared" si="33"/>
        <v>53.99499443826474</v>
      </c>
      <c r="J567" t="s">
        <v>20</v>
      </c>
      <c r="K567" t="s">
        <v>21</v>
      </c>
      <c r="L567">
        <v>1321336800</v>
      </c>
      <c r="M567" s="10">
        <f t="shared" si="34"/>
        <v>40862.25</v>
      </c>
      <c r="N567">
        <v>1323064800</v>
      </c>
      <c r="O567" s="10">
        <f t="shared" si="35"/>
        <v>40882.25</v>
      </c>
      <c r="P567" t="b">
        <v>0</v>
      </c>
      <c r="Q567" t="b">
        <v>0</v>
      </c>
      <c r="R567" s="7" t="s">
        <v>2013</v>
      </c>
      <c r="S567" t="s">
        <v>2014</v>
      </c>
    </row>
    <row r="568" spans="1:19" x14ac:dyDescent="0.5">
      <c r="A568">
        <v>566</v>
      </c>
      <c r="B568" t="s">
        <v>1152</v>
      </c>
      <c r="C568" s="3" t="s">
        <v>1153</v>
      </c>
      <c r="D568">
        <v>9300</v>
      </c>
      <c r="E568">
        <v>4124</v>
      </c>
      <c r="F568" s="5">
        <f t="shared" si="32"/>
        <v>44.344086021505376</v>
      </c>
      <c r="G568" t="s">
        <v>14</v>
      </c>
      <c r="H568">
        <v>37</v>
      </c>
      <c r="I568">
        <f t="shared" si="33"/>
        <v>111.45945945945945</v>
      </c>
      <c r="J568" t="s">
        <v>20</v>
      </c>
      <c r="K568" t="s">
        <v>21</v>
      </c>
      <c r="L568">
        <v>1456293600</v>
      </c>
      <c r="M568" s="10">
        <f t="shared" si="34"/>
        <v>42424.25</v>
      </c>
      <c r="N568">
        <v>1458277200</v>
      </c>
      <c r="O568" s="10">
        <f t="shared" si="35"/>
        <v>42447.208333333328</v>
      </c>
      <c r="P568" t="b">
        <v>0</v>
      </c>
      <c r="Q568" t="b">
        <v>1</v>
      </c>
      <c r="R568" s="7" t="s">
        <v>2009</v>
      </c>
      <c r="S568" t="s">
        <v>2017</v>
      </c>
    </row>
    <row r="569" spans="1:19" ht="31.5" x14ac:dyDescent="0.5">
      <c r="A569">
        <v>567</v>
      </c>
      <c r="B569" t="s">
        <v>1154</v>
      </c>
      <c r="C569" s="3" t="s">
        <v>1155</v>
      </c>
      <c r="D569">
        <v>6800</v>
      </c>
      <c r="E569">
        <v>14865</v>
      </c>
      <c r="F569" s="5">
        <f t="shared" si="32"/>
        <v>218.60294117647058</v>
      </c>
      <c r="G569" t="s">
        <v>19</v>
      </c>
      <c r="H569">
        <v>244</v>
      </c>
      <c r="I569">
        <f t="shared" si="33"/>
        <v>60.922131147540981</v>
      </c>
      <c r="J569" t="s">
        <v>20</v>
      </c>
      <c r="K569" t="s">
        <v>21</v>
      </c>
      <c r="L569">
        <v>1404968400</v>
      </c>
      <c r="M569" s="10">
        <f t="shared" si="34"/>
        <v>41830.208333333336</v>
      </c>
      <c r="N569">
        <v>1405141200</v>
      </c>
      <c r="O569" s="10">
        <f t="shared" si="35"/>
        <v>41832.208333333336</v>
      </c>
      <c r="P569" t="b">
        <v>0</v>
      </c>
      <c r="Q569" t="b">
        <v>0</v>
      </c>
      <c r="R569" s="7" t="s">
        <v>2009</v>
      </c>
      <c r="S569" t="s">
        <v>2010</v>
      </c>
    </row>
    <row r="570" spans="1:19" x14ac:dyDescent="0.5">
      <c r="A570">
        <v>568</v>
      </c>
      <c r="B570" t="s">
        <v>1156</v>
      </c>
      <c r="C570" s="3" t="s">
        <v>1157</v>
      </c>
      <c r="D570">
        <v>72400</v>
      </c>
      <c r="E570">
        <v>134688</v>
      </c>
      <c r="F570" s="5">
        <f t="shared" si="32"/>
        <v>186.03314917127071</v>
      </c>
      <c r="G570" t="s">
        <v>19</v>
      </c>
      <c r="H570">
        <v>5180</v>
      </c>
      <c r="I570">
        <f t="shared" si="33"/>
        <v>26.0015444015444</v>
      </c>
      <c r="J570" t="s">
        <v>20</v>
      </c>
      <c r="K570" t="s">
        <v>21</v>
      </c>
      <c r="L570">
        <v>1279170000</v>
      </c>
      <c r="M570" s="10">
        <f t="shared" si="34"/>
        <v>40374.208333333336</v>
      </c>
      <c r="N570">
        <v>1283058000</v>
      </c>
      <c r="O570" s="10">
        <f t="shared" si="35"/>
        <v>40419.208333333336</v>
      </c>
      <c r="P570" t="b">
        <v>0</v>
      </c>
      <c r="Q570" t="b">
        <v>0</v>
      </c>
      <c r="R570" s="7" t="s">
        <v>2013</v>
      </c>
      <c r="S570" t="s">
        <v>2014</v>
      </c>
    </row>
    <row r="571" spans="1:19" x14ac:dyDescent="0.5">
      <c r="A571">
        <v>569</v>
      </c>
      <c r="B571" t="s">
        <v>1158</v>
      </c>
      <c r="C571" s="3" t="s">
        <v>1159</v>
      </c>
      <c r="D571">
        <v>20100</v>
      </c>
      <c r="E571">
        <v>47705</v>
      </c>
      <c r="F571" s="5">
        <f t="shared" si="32"/>
        <v>237.33830845771143</v>
      </c>
      <c r="G571" t="s">
        <v>19</v>
      </c>
      <c r="H571">
        <v>589</v>
      </c>
      <c r="I571">
        <f t="shared" si="33"/>
        <v>80.993208828522924</v>
      </c>
      <c r="J571" t="s">
        <v>94</v>
      </c>
      <c r="K571" t="s">
        <v>95</v>
      </c>
      <c r="L571">
        <v>1294725600</v>
      </c>
      <c r="M571" s="10">
        <f t="shared" si="34"/>
        <v>40554.25</v>
      </c>
      <c r="N571">
        <v>1295762400</v>
      </c>
      <c r="O571" s="10">
        <f t="shared" si="35"/>
        <v>40566.25</v>
      </c>
      <c r="P571" t="b">
        <v>0</v>
      </c>
      <c r="Q571" t="b">
        <v>0</v>
      </c>
      <c r="R571" s="7" t="s">
        <v>2015</v>
      </c>
      <c r="S571" t="s">
        <v>2023</v>
      </c>
    </row>
    <row r="572" spans="1:19" x14ac:dyDescent="0.5">
      <c r="A572">
        <v>570</v>
      </c>
      <c r="B572" t="s">
        <v>1160</v>
      </c>
      <c r="C572" s="3" t="s">
        <v>1161</v>
      </c>
      <c r="D572">
        <v>31200</v>
      </c>
      <c r="E572">
        <v>95364</v>
      </c>
      <c r="F572" s="5">
        <f t="shared" si="32"/>
        <v>305.65384615384613</v>
      </c>
      <c r="G572" t="s">
        <v>19</v>
      </c>
      <c r="H572">
        <v>2725</v>
      </c>
      <c r="I572">
        <f t="shared" si="33"/>
        <v>34.995963302752294</v>
      </c>
      <c r="J572" t="s">
        <v>20</v>
      </c>
      <c r="K572" t="s">
        <v>21</v>
      </c>
      <c r="L572">
        <v>1419055200</v>
      </c>
      <c r="M572" s="10">
        <f t="shared" si="34"/>
        <v>41993.25</v>
      </c>
      <c r="N572">
        <v>1419573600</v>
      </c>
      <c r="O572" s="10">
        <f t="shared" si="35"/>
        <v>41999.25</v>
      </c>
      <c r="P572" t="b">
        <v>0</v>
      </c>
      <c r="Q572" t="b">
        <v>1</v>
      </c>
      <c r="R572" s="7" t="s">
        <v>2009</v>
      </c>
      <c r="S572" t="s">
        <v>2010</v>
      </c>
    </row>
    <row r="573" spans="1:19" x14ac:dyDescent="0.5">
      <c r="A573">
        <v>571</v>
      </c>
      <c r="B573" t="s">
        <v>1162</v>
      </c>
      <c r="C573" s="3" t="s">
        <v>1163</v>
      </c>
      <c r="D573">
        <v>3500</v>
      </c>
      <c r="E573">
        <v>3295</v>
      </c>
      <c r="F573" s="5">
        <f t="shared" si="32"/>
        <v>94.142857142857139</v>
      </c>
      <c r="G573" t="s">
        <v>14</v>
      </c>
      <c r="H573">
        <v>35</v>
      </c>
      <c r="I573">
        <f t="shared" si="33"/>
        <v>94.142857142857139</v>
      </c>
      <c r="J573" t="s">
        <v>94</v>
      </c>
      <c r="K573" t="s">
        <v>95</v>
      </c>
      <c r="L573">
        <v>1434690000</v>
      </c>
      <c r="M573" s="10">
        <f t="shared" si="34"/>
        <v>42174.208333333328</v>
      </c>
      <c r="N573">
        <v>1438750800</v>
      </c>
      <c r="O573" s="10">
        <f t="shared" si="35"/>
        <v>42221.208333333328</v>
      </c>
      <c r="P573" t="b">
        <v>0</v>
      </c>
      <c r="Q573" t="b">
        <v>0</v>
      </c>
      <c r="R573" s="7" t="s">
        <v>2015</v>
      </c>
      <c r="S573" t="s">
        <v>2026</v>
      </c>
    </row>
    <row r="574" spans="1:19" x14ac:dyDescent="0.5">
      <c r="A574">
        <v>572</v>
      </c>
      <c r="B574" t="s">
        <v>1164</v>
      </c>
      <c r="C574" s="3" t="s">
        <v>1165</v>
      </c>
      <c r="D574">
        <v>9000</v>
      </c>
      <c r="E574">
        <v>4896</v>
      </c>
      <c r="F574" s="5">
        <f t="shared" si="32"/>
        <v>54.4</v>
      </c>
      <c r="G574" t="s">
        <v>63</v>
      </c>
      <c r="H574">
        <v>94</v>
      </c>
      <c r="I574">
        <f t="shared" si="33"/>
        <v>52.085106382978722</v>
      </c>
      <c r="J574" t="s">
        <v>20</v>
      </c>
      <c r="K574" t="s">
        <v>21</v>
      </c>
      <c r="L574">
        <v>1443416400</v>
      </c>
      <c r="M574" s="10">
        <f t="shared" si="34"/>
        <v>42275.208333333328</v>
      </c>
      <c r="N574">
        <v>1444798800</v>
      </c>
      <c r="O574" s="10">
        <f t="shared" si="35"/>
        <v>42291.208333333328</v>
      </c>
      <c r="P574" t="b">
        <v>0</v>
      </c>
      <c r="Q574" t="b">
        <v>1</v>
      </c>
      <c r="R574" s="7" t="s">
        <v>2009</v>
      </c>
      <c r="S574" t="s">
        <v>2010</v>
      </c>
    </row>
    <row r="575" spans="1:19" x14ac:dyDescent="0.5">
      <c r="A575">
        <v>573</v>
      </c>
      <c r="B575" t="s">
        <v>1166</v>
      </c>
      <c r="C575" s="3" t="s">
        <v>1167</v>
      </c>
      <c r="D575">
        <v>6700</v>
      </c>
      <c r="E575">
        <v>7496</v>
      </c>
      <c r="F575" s="5">
        <f t="shared" si="32"/>
        <v>111.88059701492537</v>
      </c>
      <c r="G575" t="s">
        <v>19</v>
      </c>
      <c r="H575">
        <v>300</v>
      </c>
      <c r="I575">
        <f t="shared" si="33"/>
        <v>24.986666666666668</v>
      </c>
      <c r="J575" t="s">
        <v>20</v>
      </c>
      <c r="K575" t="s">
        <v>21</v>
      </c>
      <c r="L575">
        <v>1399006800</v>
      </c>
      <c r="M575" s="10">
        <f t="shared" si="34"/>
        <v>41761.208333333336</v>
      </c>
      <c r="N575">
        <v>1399179600</v>
      </c>
      <c r="O575" s="10">
        <f t="shared" si="35"/>
        <v>41763.208333333336</v>
      </c>
      <c r="P575" t="b">
        <v>0</v>
      </c>
      <c r="Q575" t="b">
        <v>0</v>
      </c>
      <c r="R575" s="7" t="s">
        <v>2038</v>
      </c>
      <c r="S575" t="s">
        <v>2039</v>
      </c>
    </row>
    <row r="576" spans="1:19" x14ac:dyDescent="0.5">
      <c r="A576">
        <v>574</v>
      </c>
      <c r="B576" t="s">
        <v>1168</v>
      </c>
      <c r="C576" s="3" t="s">
        <v>1169</v>
      </c>
      <c r="D576">
        <v>2700</v>
      </c>
      <c r="E576">
        <v>9967</v>
      </c>
      <c r="F576" s="5">
        <f t="shared" si="32"/>
        <v>369.14814814814815</v>
      </c>
      <c r="G576" t="s">
        <v>19</v>
      </c>
      <c r="H576">
        <v>144</v>
      </c>
      <c r="I576">
        <f t="shared" si="33"/>
        <v>69.215277777777771</v>
      </c>
      <c r="J576" t="s">
        <v>20</v>
      </c>
      <c r="K576" t="s">
        <v>21</v>
      </c>
      <c r="L576">
        <v>1575698400</v>
      </c>
      <c r="M576" s="10">
        <f t="shared" si="34"/>
        <v>43806.25</v>
      </c>
      <c r="N576">
        <v>1576562400</v>
      </c>
      <c r="O576" s="10">
        <f t="shared" si="35"/>
        <v>43816.25</v>
      </c>
      <c r="P576" t="b">
        <v>0</v>
      </c>
      <c r="Q576" t="b">
        <v>1</v>
      </c>
      <c r="R576" s="7" t="s">
        <v>2007</v>
      </c>
      <c r="S576" t="s">
        <v>2008</v>
      </c>
    </row>
    <row r="577" spans="1:19" x14ac:dyDescent="0.5">
      <c r="A577">
        <v>575</v>
      </c>
      <c r="B577" t="s">
        <v>1170</v>
      </c>
      <c r="C577" s="3" t="s">
        <v>1171</v>
      </c>
      <c r="D577">
        <v>83300</v>
      </c>
      <c r="E577">
        <v>52421</v>
      </c>
      <c r="F577" s="5">
        <f t="shared" si="32"/>
        <v>62.930372148859547</v>
      </c>
      <c r="G577" t="s">
        <v>14</v>
      </c>
      <c r="H577">
        <v>558</v>
      </c>
      <c r="I577">
        <f t="shared" si="33"/>
        <v>93.944444444444443</v>
      </c>
      <c r="J577" t="s">
        <v>20</v>
      </c>
      <c r="K577" t="s">
        <v>21</v>
      </c>
      <c r="L577">
        <v>1400562000</v>
      </c>
      <c r="M577" s="10">
        <f t="shared" si="34"/>
        <v>41779.208333333336</v>
      </c>
      <c r="N577">
        <v>1400821200</v>
      </c>
      <c r="O577" s="10">
        <f t="shared" si="35"/>
        <v>41782.208333333336</v>
      </c>
      <c r="P577" t="b">
        <v>0</v>
      </c>
      <c r="Q577" t="b">
        <v>1</v>
      </c>
      <c r="R577" s="7" t="s">
        <v>2013</v>
      </c>
      <c r="S577" t="s">
        <v>2014</v>
      </c>
    </row>
    <row r="578" spans="1:19" ht="31.5" x14ac:dyDescent="0.5">
      <c r="A578">
        <v>576</v>
      </c>
      <c r="B578" t="s">
        <v>1172</v>
      </c>
      <c r="C578" s="3" t="s">
        <v>1173</v>
      </c>
      <c r="D578">
        <v>9700</v>
      </c>
      <c r="E578">
        <v>6298</v>
      </c>
      <c r="F578" s="5">
        <f t="shared" si="32"/>
        <v>64.927835051546396</v>
      </c>
      <c r="G578" t="s">
        <v>14</v>
      </c>
      <c r="H578">
        <v>64</v>
      </c>
      <c r="I578">
        <f t="shared" si="33"/>
        <v>98.40625</v>
      </c>
      <c r="J578" t="s">
        <v>20</v>
      </c>
      <c r="K578" t="s">
        <v>21</v>
      </c>
      <c r="L578">
        <v>1509512400</v>
      </c>
      <c r="M578" s="10">
        <f t="shared" si="34"/>
        <v>43040.208333333328</v>
      </c>
      <c r="N578">
        <v>1510984800</v>
      </c>
      <c r="O578" s="10">
        <f t="shared" si="35"/>
        <v>43057.25</v>
      </c>
      <c r="P578" t="b">
        <v>0</v>
      </c>
      <c r="Q578" t="b">
        <v>0</v>
      </c>
      <c r="R578" s="7" t="s">
        <v>2013</v>
      </c>
      <c r="S578" t="s">
        <v>2014</v>
      </c>
    </row>
    <row r="579" spans="1:19" x14ac:dyDescent="0.5">
      <c r="A579">
        <v>577</v>
      </c>
      <c r="B579" t="s">
        <v>1174</v>
      </c>
      <c r="C579" s="3" t="s">
        <v>1175</v>
      </c>
      <c r="D579">
        <v>8200</v>
      </c>
      <c r="E579">
        <v>1546</v>
      </c>
      <c r="F579" s="5">
        <f t="shared" ref="F579:F642" si="36">E579*100/D579</f>
        <v>18.853658536585368</v>
      </c>
      <c r="G579" t="s">
        <v>63</v>
      </c>
      <c r="H579">
        <v>37</v>
      </c>
      <c r="I579">
        <f t="shared" ref="I579:I642" si="37">E579/H579</f>
        <v>41.783783783783782</v>
      </c>
      <c r="J579" t="s">
        <v>20</v>
      </c>
      <c r="K579" t="s">
        <v>21</v>
      </c>
      <c r="L579">
        <v>1299823200</v>
      </c>
      <c r="M579" s="10">
        <f t="shared" ref="M579:M642" si="38">(((L579/60)/60)/24)+DATE(1970,1,1)</f>
        <v>40613.25</v>
      </c>
      <c r="N579">
        <v>1302066000</v>
      </c>
      <c r="O579" s="10">
        <f t="shared" ref="O579:O642" si="39">(((N579/60)/60)/24)+DATE(1970,1,1)</f>
        <v>40639.208333333336</v>
      </c>
      <c r="P579" t="b">
        <v>0</v>
      </c>
      <c r="Q579" t="b">
        <v>0</v>
      </c>
      <c r="R579" s="7" t="s">
        <v>2009</v>
      </c>
      <c r="S579" t="s">
        <v>2032</v>
      </c>
    </row>
    <row r="580" spans="1:19" x14ac:dyDescent="0.5">
      <c r="A580">
        <v>578</v>
      </c>
      <c r="B580" t="s">
        <v>1176</v>
      </c>
      <c r="C580" s="3" t="s">
        <v>1177</v>
      </c>
      <c r="D580">
        <v>96500</v>
      </c>
      <c r="E580">
        <v>16168</v>
      </c>
      <c r="F580" s="5">
        <f t="shared" si="36"/>
        <v>16.754404145077721</v>
      </c>
      <c r="G580" t="s">
        <v>14</v>
      </c>
      <c r="H580">
        <v>245</v>
      </c>
      <c r="I580">
        <f t="shared" si="37"/>
        <v>65.991836734693877</v>
      </c>
      <c r="J580" t="s">
        <v>20</v>
      </c>
      <c r="K580" t="s">
        <v>21</v>
      </c>
      <c r="L580">
        <v>1322719200</v>
      </c>
      <c r="M580" s="10">
        <f t="shared" si="38"/>
        <v>40878.25</v>
      </c>
      <c r="N580">
        <v>1322978400</v>
      </c>
      <c r="O580" s="10">
        <f t="shared" si="39"/>
        <v>40881.25</v>
      </c>
      <c r="P580" t="b">
        <v>0</v>
      </c>
      <c r="Q580" t="b">
        <v>0</v>
      </c>
      <c r="R580" s="7" t="s">
        <v>2015</v>
      </c>
      <c r="S580" t="s">
        <v>2037</v>
      </c>
    </row>
    <row r="581" spans="1:19" x14ac:dyDescent="0.5">
      <c r="A581">
        <v>579</v>
      </c>
      <c r="B581" t="s">
        <v>1178</v>
      </c>
      <c r="C581" s="3" t="s">
        <v>1179</v>
      </c>
      <c r="D581">
        <v>6200</v>
      </c>
      <c r="E581">
        <v>6269</v>
      </c>
      <c r="F581" s="5">
        <f t="shared" si="36"/>
        <v>101.11290322580645</v>
      </c>
      <c r="G581" t="s">
        <v>19</v>
      </c>
      <c r="H581">
        <v>87</v>
      </c>
      <c r="I581">
        <f t="shared" si="37"/>
        <v>72.05747126436782</v>
      </c>
      <c r="J581" t="s">
        <v>20</v>
      </c>
      <c r="K581" t="s">
        <v>21</v>
      </c>
      <c r="L581">
        <v>1312693200</v>
      </c>
      <c r="M581" s="10">
        <f t="shared" si="38"/>
        <v>40762.208333333336</v>
      </c>
      <c r="N581">
        <v>1313730000</v>
      </c>
      <c r="O581" s="10">
        <f t="shared" si="39"/>
        <v>40774.208333333336</v>
      </c>
      <c r="P581" t="b">
        <v>0</v>
      </c>
      <c r="Q581" t="b">
        <v>0</v>
      </c>
      <c r="R581" s="7" t="s">
        <v>2009</v>
      </c>
      <c r="S581" t="s">
        <v>2032</v>
      </c>
    </row>
    <row r="582" spans="1:19" x14ac:dyDescent="0.5">
      <c r="A582">
        <v>580</v>
      </c>
      <c r="B582" t="s">
        <v>533</v>
      </c>
      <c r="C582" s="3" t="s">
        <v>1180</v>
      </c>
      <c r="D582">
        <v>43800</v>
      </c>
      <c r="E582">
        <v>149578</v>
      </c>
      <c r="F582" s="5">
        <f t="shared" si="36"/>
        <v>341.50228310502285</v>
      </c>
      <c r="G582" t="s">
        <v>19</v>
      </c>
      <c r="H582">
        <v>3116</v>
      </c>
      <c r="I582">
        <f t="shared" si="37"/>
        <v>48.003209242618745</v>
      </c>
      <c r="J582" t="s">
        <v>20</v>
      </c>
      <c r="K582" t="s">
        <v>21</v>
      </c>
      <c r="L582">
        <v>1393394400</v>
      </c>
      <c r="M582" s="10">
        <f t="shared" si="38"/>
        <v>41696.25</v>
      </c>
      <c r="N582">
        <v>1394085600</v>
      </c>
      <c r="O582" s="10">
        <f t="shared" si="39"/>
        <v>41704.25</v>
      </c>
      <c r="P582" t="b">
        <v>0</v>
      </c>
      <c r="Q582" t="b">
        <v>0</v>
      </c>
      <c r="R582" s="7" t="s">
        <v>2013</v>
      </c>
      <c r="S582" t="s">
        <v>2014</v>
      </c>
    </row>
    <row r="583" spans="1:19" x14ac:dyDescent="0.5">
      <c r="A583">
        <v>581</v>
      </c>
      <c r="B583" t="s">
        <v>1181</v>
      </c>
      <c r="C583" s="3" t="s">
        <v>1182</v>
      </c>
      <c r="D583">
        <v>6000</v>
      </c>
      <c r="E583">
        <v>3841</v>
      </c>
      <c r="F583" s="5">
        <f t="shared" si="36"/>
        <v>64.016666666666666</v>
      </c>
      <c r="G583" t="s">
        <v>14</v>
      </c>
      <c r="H583">
        <v>71</v>
      </c>
      <c r="I583">
        <f t="shared" si="37"/>
        <v>54.098591549295776</v>
      </c>
      <c r="J583" t="s">
        <v>20</v>
      </c>
      <c r="K583" t="s">
        <v>21</v>
      </c>
      <c r="L583">
        <v>1304053200</v>
      </c>
      <c r="M583" s="10">
        <f t="shared" si="38"/>
        <v>40662.208333333336</v>
      </c>
      <c r="N583">
        <v>1305349200</v>
      </c>
      <c r="O583" s="10">
        <f t="shared" si="39"/>
        <v>40677.208333333336</v>
      </c>
      <c r="P583" t="b">
        <v>0</v>
      </c>
      <c r="Q583" t="b">
        <v>0</v>
      </c>
      <c r="R583" s="7" t="s">
        <v>2011</v>
      </c>
      <c r="S583" t="s">
        <v>2012</v>
      </c>
    </row>
    <row r="584" spans="1:19" x14ac:dyDescent="0.5">
      <c r="A584">
        <v>582</v>
      </c>
      <c r="B584" t="s">
        <v>1183</v>
      </c>
      <c r="C584" s="3" t="s">
        <v>1184</v>
      </c>
      <c r="D584">
        <v>8700</v>
      </c>
      <c r="E584">
        <v>4531</v>
      </c>
      <c r="F584" s="5">
        <f t="shared" si="36"/>
        <v>52.080459770114942</v>
      </c>
      <c r="G584" t="s">
        <v>14</v>
      </c>
      <c r="H584">
        <v>42</v>
      </c>
      <c r="I584">
        <f t="shared" si="37"/>
        <v>107.88095238095238</v>
      </c>
      <c r="J584" t="s">
        <v>20</v>
      </c>
      <c r="K584" t="s">
        <v>21</v>
      </c>
      <c r="L584">
        <v>1433912400</v>
      </c>
      <c r="M584" s="10">
        <f t="shared" si="38"/>
        <v>42165.208333333328</v>
      </c>
      <c r="N584">
        <v>1434344400</v>
      </c>
      <c r="O584" s="10">
        <f t="shared" si="39"/>
        <v>42170.208333333328</v>
      </c>
      <c r="P584" t="b">
        <v>0</v>
      </c>
      <c r="Q584" t="b">
        <v>1</v>
      </c>
      <c r="R584" s="7" t="s">
        <v>2024</v>
      </c>
      <c r="S584" t="s">
        <v>2025</v>
      </c>
    </row>
    <row r="585" spans="1:19" ht="31.5" x14ac:dyDescent="0.5">
      <c r="A585">
        <v>583</v>
      </c>
      <c r="B585" t="s">
        <v>1185</v>
      </c>
      <c r="C585" s="3" t="s">
        <v>1186</v>
      </c>
      <c r="D585">
        <v>18900</v>
      </c>
      <c r="E585">
        <v>60934</v>
      </c>
      <c r="F585" s="5">
        <f t="shared" si="36"/>
        <v>322.40211640211641</v>
      </c>
      <c r="G585" t="s">
        <v>19</v>
      </c>
      <c r="H585">
        <v>909</v>
      </c>
      <c r="I585">
        <f t="shared" si="37"/>
        <v>67.034103410341032</v>
      </c>
      <c r="J585" t="s">
        <v>20</v>
      </c>
      <c r="K585" t="s">
        <v>21</v>
      </c>
      <c r="L585">
        <v>1329717600</v>
      </c>
      <c r="M585" s="10">
        <f t="shared" si="38"/>
        <v>40959.25</v>
      </c>
      <c r="N585">
        <v>1331186400</v>
      </c>
      <c r="O585" s="10">
        <f t="shared" si="39"/>
        <v>40976.25</v>
      </c>
      <c r="P585" t="b">
        <v>0</v>
      </c>
      <c r="Q585" t="b">
        <v>0</v>
      </c>
      <c r="R585" s="7" t="s">
        <v>2015</v>
      </c>
      <c r="S585" t="s">
        <v>2016</v>
      </c>
    </row>
    <row r="586" spans="1:19" x14ac:dyDescent="0.5">
      <c r="A586">
        <v>584</v>
      </c>
      <c r="B586" t="s">
        <v>40</v>
      </c>
      <c r="C586" s="3" t="s">
        <v>1187</v>
      </c>
      <c r="D586">
        <v>86400</v>
      </c>
      <c r="E586">
        <v>103255</v>
      </c>
      <c r="F586" s="5">
        <f t="shared" si="36"/>
        <v>119.50810185185185</v>
      </c>
      <c r="G586" t="s">
        <v>19</v>
      </c>
      <c r="H586">
        <v>1613</v>
      </c>
      <c r="I586">
        <f t="shared" si="37"/>
        <v>64.01425914445133</v>
      </c>
      <c r="J586" t="s">
        <v>20</v>
      </c>
      <c r="K586" t="s">
        <v>21</v>
      </c>
      <c r="L586">
        <v>1335330000</v>
      </c>
      <c r="M586" s="10">
        <f t="shared" si="38"/>
        <v>41024.208333333336</v>
      </c>
      <c r="N586">
        <v>1336539600</v>
      </c>
      <c r="O586" s="10">
        <f t="shared" si="39"/>
        <v>41038.208333333336</v>
      </c>
      <c r="P586" t="b">
        <v>0</v>
      </c>
      <c r="Q586" t="b">
        <v>0</v>
      </c>
      <c r="R586" s="7" t="s">
        <v>2011</v>
      </c>
      <c r="S586" t="s">
        <v>2012</v>
      </c>
    </row>
    <row r="587" spans="1:19" x14ac:dyDescent="0.5">
      <c r="A587">
        <v>585</v>
      </c>
      <c r="B587" t="s">
        <v>1188</v>
      </c>
      <c r="C587" s="3" t="s">
        <v>1189</v>
      </c>
      <c r="D587">
        <v>8900</v>
      </c>
      <c r="E587">
        <v>13065</v>
      </c>
      <c r="F587" s="5">
        <f t="shared" si="36"/>
        <v>146.79775280898878</v>
      </c>
      <c r="G587" t="s">
        <v>19</v>
      </c>
      <c r="H587">
        <v>136</v>
      </c>
      <c r="I587">
        <f t="shared" si="37"/>
        <v>96.066176470588232</v>
      </c>
      <c r="J587" t="s">
        <v>20</v>
      </c>
      <c r="K587" t="s">
        <v>21</v>
      </c>
      <c r="L587">
        <v>1268888400</v>
      </c>
      <c r="M587" s="10">
        <f t="shared" si="38"/>
        <v>40255.208333333336</v>
      </c>
      <c r="N587">
        <v>1269752400</v>
      </c>
      <c r="O587" s="10">
        <f t="shared" si="39"/>
        <v>40265.208333333336</v>
      </c>
      <c r="P587" t="b">
        <v>0</v>
      </c>
      <c r="Q587" t="b">
        <v>0</v>
      </c>
      <c r="R587" s="7" t="s">
        <v>2021</v>
      </c>
      <c r="S587" t="s">
        <v>2033</v>
      </c>
    </row>
    <row r="588" spans="1:19" x14ac:dyDescent="0.5">
      <c r="A588">
        <v>586</v>
      </c>
      <c r="B588" t="s">
        <v>1190</v>
      </c>
      <c r="C588" s="3" t="s">
        <v>1191</v>
      </c>
      <c r="D588">
        <v>700</v>
      </c>
      <c r="E588">
        <v>6654</v>
      </c>
      <c r="F588" s="5">
        <f t="shared" si="36"/>
        <v>950.57142857142856</v>
      </c>
      <c r="G588" t="s">
        <v>19</v>
      </c>
      <c r="H588">
        <v>130</v>
      </c>
      <c r="I588">
        <f t="shared" si="37"/>
        <v>51.184615384615384</v>
      </c>
      <c r="J588" t="s">
        <v>20</v>
      </c>
      <c r="K588" t="s">
        <v>21</v>
      </c>
      <c r="L588">
        <v>1289973600</v>
      </c>
      <c r="M588" s="10">
        <f t="shared" si="38"/>
        <v>40499.25</v>
      </c>
      <c r="N588">
        <v>1291615200</v>
      </c>
      <c r="O588" s="10">
        <f t="shared" si="39"/>
        <v>40518.25</v>
      </c>
      <c r="P588" t="b">
        <v>0</v>
      </c>
      <c r="Q588" t="b">
        <v>0</v>
      </c>
      <c r="R588" s="7" t="s">
        <v>2009</v>
      </c>
      <c r="S588" t="s">
        <v>2010</v>
      </c>
    </row>
    <row r="589" spans="1:19" x14ac:dyDescent="0.5">
      <c r="A589">
        <v>587</v>
      </c>
      <c r="B589" t="s">
        <v>1192</v>
      </c>
      <c r="C589" s="3" t="s">
        <v>1193</v>
      </c>
      <c r="D589">
        <v>9400</v>
      </c>
      <c r="E589">
        <v>6852</v>
      </c>
      <c r="F589" s="5">
        <f t="shared" si="36"/>
        <v>72.893617021276597</v>
      </c>
      <c r="G589" t="s">
        <v>14</v>
      </c>
      <c r="H589">
        <v>156</v>
      </c>
      <c r="I589">
        <f t="shared" si="37"/>
        <v>43.92307692307692</v>
      </c>
      <c r="J589" t="s">
        <v>15</v>
      </c>
      <c r="K589" t="s">
        <v>16</v>
      </c>
      <c r="L589">
        <v>1547877600</v>
      </c>
      <c r="M589" s="10">
        <f t="shared" si="38"/>
        <v>43484.25</v>
      </c>
      <c r="N589">
        <v>1552366800</v>
      </c>
      <c r="O589" s="10">
        <f t="shared" si="39"/>
        <v>43536.208333333328</v>
      </c>
      <c r="P589" t="b">
        <v>0</v>
      </c>
      <c r="Q589" t="b">
        <v>1</v>
      </c>
      <c r="R589" s="7" t="s">
        <v>2007</v>
      </c>
      <c r="S589" t="s">
        <v>2008</v>
      </c>
    </row>
    <row r="590" spans="1:19" x14ac:dyDescent="0.5">
      <c r="A590">
        <v>588</v>
      </c>
      <c r="B590" t="s">
        <v>1194</v>
      </c>
      <c r="C590" s="3" t="s">
        <v>1195</v>
      </c>
      <c r="D590">
        <v>157600</v>
      </c>
      <c r="E590">
        <v>124517</v>
      </c>
      <c r="F590" s="5">
        <f t="shared" si="36"/>
        <v>79.008248730964468</v>
      </c>
      <c r="G590" t="s">
        <v>14</v>
      </c>
      <c r="H590">
        <v>1368</v>
      </c>
      <c r="I590">
        <f t="shared" si="37"/>
        <v>91.021198830409361</v>
      </c>
      <c r="J590" t="s">
        <v>36</v>
      </c>
      <c r="K590" t="s">
        <v>37</v>
      </c>
      <c r="L590">
        <v>1269493200</v>
      </c>
      <c r="M590" s="10">
        <f t="shared" si="38"/>
        <v>40262.208333333336</v>
      </c>
      <c r="N590">
        <v>1272171600</v>
      </c>
      <c r="O590" s="10">
        <f t="shared" si="39"/>
        <v>40293.208333333336</v>
      </c>
      <c r="P590" t="b">
        <v>0</v>
      </c>
      <c r="Q590" t="b">
        <v>0</v>
      </c>
      <c r="R590" s="7" t="s">
        <v>2013</v>
      </c>
      <c r="S590" t="s">
        <v>2014</v>
      </c>
    </row>
    <row r="591" spans="1:19" x14ac:dyDescent="0.5">
      <c r="A591">
        <v>589</v>
      </c>
      <c r="B591" t="s">
        <v>1196</v>
      </c>
      <c r="C591" s="3" t="s">
        <v>1197</v>
      </c>
      <c r="D591">
        <v>7900</v>
      </c>
      <c r="E591">
        <v>5113</v>
      </c>
      <c r="F591" s="5">
        <f t="shared" si="36"/>
        <v>64.721518987341767</v>
      </c>
      <c r="G591" t="s">
        <v>14</v>
      </c>
      <c r="H591">
        <v>102</v>
      </c>
      <c r="I591">
        <f t="shared" si="37"/>
        <v>50.127450980392155</v>
      </c>
      <c r="J591" t="s">
        <v>20</v>
      </c>
      <c r="K591" t="s">
        <v>21</v>
      </c>
      <c r="L591">
        <v>1436072400</v>
      </c>
      <c r="M591" s="10">
        <f t="shared" si="38"/>
        <v>42190.208333333328</v>
      </c>
      <c r="N591">
        <v>1436677200</v>
      </c>
      <c r="O591" s="10">
        <f t="shared" si="39"/>
        <v>42197.208333333328</v>
      </c>
      <c r="P591" t="b">
        <v>0</v>
      </c>
      <c r="Q591" t="b">
        <v>0</v>
      </c>
      <c r="R591" s="7" t="s">
        <v>2015</v>
      </c>
      <c r="S591" t="s">
        <v>2016</v>
      </c>
    </row>
    <row r="592" spans="1:19" ht="31.5" x14ac:dyDescent="0.5">
      <c r="A592">
        <v>590</v>
      </c>
      <c r="B592" t="s">
        <v>1198</v>
      </c>
      <c r="C592" s="3" t="s">
        <v>1199</v>
      </c>
      <c r="D592">
        <v>7100</v>
      </c>
      <c r="E592">
        <v>5824</v>
      </c>
      <c r="F592" s="5">
        <f t="shared" si="36"/>
        <v>82.028169014084511</v>
      </c>
      <c r="G592" t="s">
        <v>14</v>
      </c>
      <c r="H592">
        <v>86</v>
      </c>
      <c r="I592">
        <f t="shared" si="37"/>
        <v>67.720930232558146</v>
      </c>
      <c r="J592" t="s">
        <v>24</v>
      </c>
      <c r="K592" t="s">
        <v>25</v>
      </c>
      <c r="L592">
        <v>1419141600</v>
      </c>
      <c r="M592" s="10">
        <f t="shared" si="38"/>
        <v>41994.25</v>
      </c>
      <c r="N592">
        <v>1420092000</v>
      </c>
      <c r="O592" s="10">
        <f t="shared" si="39"/>
        <v>42005.25</v>
      </c>
      <c r="P592" t="b">
        <v>0</v>
      </c>
      <c r="Q592" t="b">
        <v>0</v>
      </c>
      <c r="R592" s="7" t="s">
        <v>2021</v>
      </c>
      <c r="S592" t="s">
        <v>2030</v>
      </c>
    </row>
    <row r="593" spans="1:19" x14ac:dyDescent="0.5">
      <c r="A593">
        <v>591</v>
      </c>
      <c r="B593" t="s">
        <v>1200</v>
      </c>
      <c r="C593" s="3" t="s">
        <v>1201</v>
      </c>
      <c r="D593">
        <v>600</v>
      </c>
      <c r="E593">
        <v>6226</v>
      </c>
      <c r="F593" s="5">
        <f t="shared" si="36"/>
        <v>1037.6666666666667</v>
      </c>
      <c r="G593" t="s">
        <v>19</v>
      </c>
      <c r="H593">
        <v>102</v>
      </c>
      <c r="I593">
        <f t="shared" si="37"/>
        <v>61.03921568627451</v>
      </c>
      <c r="J593" t="s">
        <v>20</v>
      </c>
      <c r="K593" t="s">
        <v>21</v>
      </c>
      <c r="L593">
        <v>1279083600</v>
      </c>
      <c r="M593" s="10">
        <f t="shared" si="38"/>
        <v>40373.208333333336</v>
      </c>
      <c r="N593">
        <v>1279947600</v>
      </c>
      <c r="O593" s="10">
        <f t="shared" si="39"/>
        <v>40383.208333333336</v>
      </c>
      <c r="P593" t="b">
        <v>0</v>
      </c>
      <c r="Q593" t="b">
        <v>0</v>
      </c>
      <c r="R593" s="7" t="s">
        <v>2024</v>
      </c>
      <c r="S593" t="s">
        <v>2025</v>
      </c>
    </row>
    <row r="594" spans="1:19" ht="31.5" x14ac:dyDescent="0.5">
      <c r="A594">
        <v>592</v>
      </c>
      <c r="B594" t="s">
        <v>1202</v>
      </c>
      <c r="C594" s="3" t="s">
        <v>1203</v>
      </c>
      <c r="D594">
        <v>156800</v>
      </c>
      <c r="E594">
        <v>20243</v>
      </c>
      <c r="F594" s="5">
        <f t="shared" si="36"/>
        <v>12.910076530612244</v>
      </c>
      <c r="G594" t="s">
        <v>14</v>
      </c>
      <c r="H594">
        <v>253</v>
      </c>
      <c r="I594">
        <f t="shared" si="37"/>
        <v>80.011857707509876</v>
      </c>
      <c r="J594" t="s">
        <v>20</v>
      </c>
      <c r="K594" t="s">
        <v>21</v>
      </c>
      <c r="L594">
        <v>1401426000</v>
      </c>
      <c r="M594" s="10">
        <f t="shared" si="38"/>
        <v>41789.208333333336</v>
      </c>
      <c r="N594">
        <v>1402203600</v>
      </c>
      <c r="O594" s="10">
        <f t="shared" si="39"/>
        <v>41798.208333333336</v>
      </c>
      <c r="P594" t="b">
        <v>0</v>
      </c>
      <c r="Q594" t="b">
        <v>0</v>
      </c>
      <c r="R594" s="7" t="s">
        <v>2013</v>
      </c>
      <c r="S594" t="s">
        <v>2014</v>
      </c>
    </row>
    <row r="595" spans="1:19" x14ac:dyDescent="0.5">
      <c r="A595">
        <v>593</v>
      </c>
      <c r="B595" t="s">
        <v>1204</v>
      </c>
      <c r="C595" s="3" t="s">
        <v>1205</v>
      </c>
      <c r="D595">
        <v>121600</v>
      </c>
      <c r="E595">
        <v>188288</v>
      </c>
      <c r="F595" s="5">
        <f t="shared" si="36"/>
        <v>154.84210526315789</v>
      </c>
      <c r="G595" t="s">
        <v>19</v>
      </c>
      <c r="H595">
        <v>4006</v>
      </c>
      <c r="I595">
        <f t="shared" si="37"/>
        <v>47.001497753369947</v>
      </c>
      <c r="J595" t="s">
        <v>20</v>
      </c>
      <c r="K595" t="s">
        <v>21</v>
      </c>
      <c r="L595">
        <v>1395810000</v>
      </c>
      <c r="M595" s="10">
        <f t="shared" si="38"/>
        <v>41724.208333333336</v>
      </c>
      <c r="N595">
        <v>1396933200</v>
      </c>
      <c r="O595" s="10">
        <f t="shared" si="39"/>
        <v>41737.208333333336</v>
      </c>
      <c r="P595" t="b">
        <v>0</v>
      </c>
      <c r="Q595" t="b">
        <v>0</v>
      </c>
      <c r="R595" s="7" t="s">
        <v>2015</v>
      </c>
      <c r="S595" t="s">
        <v>2023</v>
      </c>
    </row>
    <row r="596" spans="1:19" ht="31.5" x14ac:dyDescent="0.5">
      <c r="A596">
        <v>594</v>
      </c>
      <c r="B596" t="s">
        <v>1206</v>
      </c>
      <c r="C596" s="3" t="s">
        <v>1207</v>
      </c>
      <c r="D596">
        <v>157300</v>
      </c>
      <c r="E596">
        <v>11167</v>
      </c>
      <c r="F596" s="5">
        <f t="shared" si="36"/>
        <v>7.0991735537190079</v>
      </c>
      <c r="G596" t="s">
        <v>14</v>
      </c>
      <c r="H596">
        <v>157</v>
      </c>
      <c r="I596">
        <f t="shared" si="37"/>
        <v>71.127388535031841</v>
      </c>
      <c r="J596" t="s">
        <v>20</v>
      </c>
      <c r="K596" t="s">
        <v>21</v>
      </c>
      <c r="L596">
        <v>1467003600</v>
      </c>
      <c r="M596" s="10">
        <f t="shared" si="38"/>
        <v>42548.208333333328</v>
      </c>
      <c r="N596">
        <v>1467262800</v>
      </c>
      <c r="O596" s="10">
        <f t="shared" si="39"/>
        <v>42551.208333333328</v>
      </c>
      <c r="P596" t="b">
        <v>0</v>
      </c>
      <c r="Q596" t="b">
        <v>1</v>
      </c>
      <c r="R596" s="7" t="s">
        <v>2013</v>
      </c>
      <c r="S596" t="s">
        <v>2014</v>
      </c>
    </row>
    <row r="597" spans="1:19" ht="31.5" x14ac:dyDescent="0.5">
      <c r="A597">
        <v>595</v>
      </c>
      <c r="B597" t="s">
        <v>1208</v>
      </c>
      <c r="C597" s="3" t="s">
        <v>1209</v>
      </c>
      <c r="D597">
        <v>70300</v>
      </c>
      <c r="E597">
        <v>146595</v>
      </c>
      <c r="F597" s="5">
        <f t="shared" si="36"/>
        <v>208.52773826458036</v>
      </c>
      <c r="G597" t="s">
        <v>19</v>
      </c>
      <c r="H597">
        <v>1629</v>
      </c>
      <c r="I597">
        <f t="shared" si="37"/>
        <v>89.99079189686924</v>
      </c>
      <c r="J597" t="s">
        <v>20</v>
      </c>
      <c r="K597" t="s">
        <v>21</v>
      </c>
      <c r="L597">
        <v>1268715600</v>
      </c>
      <c r="M597" s="10">
        <f t="shared" si="38"/>
        <v>40253.208333333336</v>
      </c>
      <c r="N597">
        <v>1270530000</v>
      </c>
      <c r="O597" s="10">
        <f t="shared" si="39"/>
        <v>40274.208333333336</v>
      </c>
      <c r="P597" t="b">
        <v>0</v>
      </c>
      <c r="Q597" t="b">
        <v>1</v>
      </c>
      <c r="R597" s="7" t="s">
        <v>2013</v>
      </c>
      <c r="S597" t="s">
        <v>2014</v>
      </c>
    </row>
    <row r="598" spans="1:19" x14ac:dyDescent="0.5">
      <c r="A598">
        <v>596</v>
      </c>
      <c r="B598" t="s">
        <v>1210</v>
      </c>
      <c r="C598" s="3" t="s">
        <v>1211</v>
      </c>
      <c r="D598">
        <v>7900</v>
      </c>
      <c r="E598">
        <v>7875</v>
      </c>
      <c r="F598" s="5">
        <f t="shared" si="36"/>
        <v>99.683544303797461</v>
      </c>
      <c r="G598" t="s">
        <v>14</v>
      </c>
      <c r="H598">
        <v>183</v>
      </c>
      <c r="I598">
        <f t="shared" si="37"/>
        <v>43.032786885245905</v>
      </c>
      <c r="J598" t="s">
        <v>20</v>
      </c>
      <c r="K598" t="s">
        <v>21</v>
      </c>
      <c r="L598">
        <v>1457157600</v>
      </c>
      <c r="M598" s="10">
        <f t="shared" si="38"/>
        <v>42434.25</v>
      </c>
      <c r="N598">
        <v>1457762400</v>
      </c>
      <c r="O598" s="10">
        <f t="shared" si="39"/>
        <v>42441.25</v>
      </c>
      <c r="P598" t="b">
        <v>0</v>
      </c>
      <c r="Q598" t="b">
        <v>1</v>
      </c>
      <c r="R598" s="7" t="s">
        <v>2015</v>
      </c>
      <c r="S598" t="s">
        <v>2018</v>
      </c>
    </row>
    <row r="599" spans="1:19" x14ac:dyDescent="0.5">
      <c r="A599">
        <v>597</v>
      </c>
      <c r="B599" t="s">
        <v>1212</v>
      </c>
      <c r="C599" s="3" t="s">
        <v>1213</v>
      </c>
      <c r="D599">
        <v>73800</v>
      </c>
      <c r="E599">
        <v>148779</v>
      </c>
      <c r="F599" s="5">
        <f t="shared" si="36"/>
        <v>201.59756097560975</v>
      </c>
      <c r="G599" t="s">
        <v>19</v>
      </c>
      <c r="H599">
        <v>2188</v>
      </c>
      <c r="I599">
        <f t="shared" si="37"/>
        <v>67.997714808043881</v>
      </c>
      <c r="J599" t="s">
        <v>20</v>
      </c>
      <c r="K599" t="s">
        <v>21</v>
      </c>
      <c r="L599">
        <v>1573970400</v>
      </c>
      <c r="M599" s="10">
        <f t="shared" si="38"/>
        <v>43786.25</v>
      </c>
      <c r="N599">
        <v>1575525600</v>
      </c>
      <c r="O599" s="10">
        <f t="shared" si="39"/>
        <v>43804.25</v>
      </c>
      <c r="P599" t="b">
        <v>0</v>
      </c>
      <c r="Q599" t="b">
        <v>0</v>
      </c>
      <c r="R599" s="7" t="s">
        <v>2013</v>
      </c>
      <c r="S599" t="s">
        <v>2014</v>
      </c>
    </row>
    <row r="600" spans="1:19" x14ac:dyDescent="0.5">
      <c r="A600">
        <v>598</v>
      </c>
      <c r="B600" t="s">
        <v>1214</v>
      </c>
      <c r="C600" s="3" t="s">
        <v>1215</v>
      </c>
      <c r="D600">
        <v>108500</v>
      </c>
      <c r="E600">
        <v>175868</v>
      </c>
      <c r="F600" s="5">
        <f t="shared" si="36"/>
        <v>162.09032258064516</v>
      </c>
      <c r="G600" t="s">
        <v>19</v>
      </c>
      <c r="H600">
        <v>2409</v>
      </c>
      <c r="I600">
        <f t="shared" si="37"/>
        <v>73.004566210045667</v>
      </c>
      <c r="J600" t="s">
        <v>94</v>
      </c>
      <c r="K600" t="s">
        <v>95</v>
      </c>
      <c r="L600">
        <v>1276578000</v>
      </c>
      <c r="M600" s="10">
        <f t="shared" si="38"/>
        <v>40344.208333333336</v>
      </c>
      <c r="N600">
        <v>1279083600</v>
      </c>
      <c r="O600" s="10">
        <f t="shared" si="39"/>
        <v>40373.208333333336</v>
      </c>
      <c r="P600" t="b">
        <v>0</v>
      </c>
      <c r="Q600" t="b">
        <v>0</v>
      </c>
      <c r="R600" s="7" t="s">
        <v>2009</v>
      </c>
      <c r="S600" t="s">
        <v>2010</v>
      </c>
    </row>
    <row r="601" spans="1:19" ht="31.5" x14ac:dyDescent="0.5">
      <c r="A601">
        <v>599</v>
      </c>
      <c r="B601" t="s">
        <v>1216</v>
      </c>
      <c r="C601" s="3" t="s">
        <v>1217</v>
      </c>
      <c r="D601">
        <v>140300</v>
      </c>
      <c r="E601">
        <v>5112</v>
      </c>
      <c r="F601" s="5">
        <f t="shared" si="36"/>
        <v>3.6436208125445475</v>
      </c>
      <c r="G601" t="s">
        <v>14</v>
      </c>
      <c r="H601">
        <v>82</v>
      </c>
      <c r="I601">
        <f t="shared" si="37"/>
        <v>62.341463414634148</v>
      </c>
      <c r="J601" t="s">
        <v>32</v>
      </c>
      <c r="K601" t="s">
        <v>33</v>
      </c>
      <c r="L601">
        <v>1423720800</v>
      </c>
      <c r="M601" s="10">
        <f t="shared" si="38"/>
        <v>42047.25</v>
      </c>
      <c r="N601">
        <v>1424412000</v>
      </c>
      <c r="O601" s="10">
        <f t="shared" si="39"/>
        <v>42055.25</v>
      </c>
      <c r="P601" t="b">
        <v>0</v>
      </c>
      <c r="Q601" t="b">
        <v>0</v>
      </c>
      <c r="R601" s="7" t="s">
        <v>2015</v>
      </c>
      <c r="S601" t="s">
        <v>2016</v>
      </c>
    </row>
    <row r="602" spans="1:19" x14ac:dyDescent="0.5">
      <c r="A602">
        <v>600</v>
      </c>
      <c r="B602" t="s">
        <v>1218</v>
      </c>
      <c r="C602" s="3" t="s">
        <v>1219</v>
      </c>
      <c r="D602">
        <v>100</v>
      </c>
      <c r="E602">
        <v>5</v>
      </c>
      <c r="F602" s="5">
        <f t="shared" si="36"/>
        <v>5</v>
      </c>
      <c r="G602" t="s">
        <v>14</v>
      </c>
      <c r="H602">
        <v>1</v>
      </c>
      <c r="I602">
        <f t="shared" si="37"/>
        <v>5</v>
      </c>
      <c r="J602" t="s">
        <v>36</v>
      </c>
      <c r="K602" t="s">
        <v>37</v>
      </c>
      <c r="L602">
        <v>1375160400</v>
      </c>
      <c r="M602" s="10">
        <f t="shared" si="38"/>
        <v>41485.208333333336</v>
      </c>
      <c r="N602">
        <v>1376197200</v>
      </c>
      <c r="O602" s="10">
        <f t="shared" si="39"/>
        <v>41497.208333333336</v>
      </c>
      <c r="P602" t="b">
        <v>0</v>
      </c>
      <c r="Q602" t="b">
        <v>0</v>
      </c>
      <c r="R602" s="7" t="s">
        <v>2007</v>
      </c>
      <c r="S602" t="s">
        <v>2008</v>
      </c>
    </row>
    <row r="603" spans="1:19" x14ac:dyDescent="0.5">
      <c r="A603">
        <v>601</v>
      </c>
      <c r="B603" t="s">
        <v>1220</v>
      </c>
      <c r="C603" s="3" t="s">
        <v>1221</v>
      </c>
      <c r="D603">
        <v>6300</v>
      </c>
      <c r="E603">
        <v>13018</v>
      </c>
      <c r="F603" s="5">
        <f t="shared" si="36"/>
        <v>206.63492063492063</v>
      </c>
      <c r="G603" t="s">
        <v>19</v>
      </c>
      <c r="H603">
        <v>194</v>
      </c>
      <c r="I603">
        <f t="shared" si="37"/>
        <v>67.103092783505161</v>
      </c>
      <c r="J603" t="s">
        <v>20</v>
      </c>
      <c r="K603" t="s">
        <v>21</v>
      </c>
      <c r="L603">
        <v>1401426000</v>
      </c>
      <c r="M603" s="10">
        <f t="shared" si="38"/>
        <v>41789.208333333336</v>
      </c>
      <c r="N603">
        <v>1402894800</v>
      </c>
      <c r="O603" s="10">
        <f t="shared" si="39"/>
        <v>41806.208333333336</v>
      </c>
      <c r="P603" t="b">
        <v>1</v>
      </c>
      <c r="Q603" t="b">
        <v>0</v>
      </c>
      <c r="R603" s="7" t="s">
        <v>2011</v>
      </c>
      <c r="S603" t="s">
        <v>2020</v>
      </c>
    </row>
    <row r="604" spans="1:19" ht="31.5" x14ac:dyDescent="0.5">
      <c r="A604">
        <v>602</v>
      </c>
      <c r="B604" t="s">
        <v>1222</v>
      </c>
      <c r="C604" s="3" t="s">
        <v>1223</v>
      </c>
      <c r="D604">
        <v>71100</v>
      </c>
      <c r="E604">
        <v>91176</v>
      </c>
      <c r="F604" s="5">
        <f t="shared" si="36"/>
        <v>128.23628691983123</v>
      </c>
      <c r="G604" t="s">
        <v>19</v>
      </c>
      <c r="H604">
        <v>1140</v>
      </c>
      <c r="I604">
        <f t="shared" si="37"/>
        <v>79.978947368421046</v>
      </c>
      <c r="J604" t="s">
        <v>20</v>
      </c>
      <c r="K604" t="s">
        <v>21</v>
      </c>
      <c r="L604">
        <v>1433480400</v>
      </c>
      <c r="M604" s="10">
        <f t="shared" si="38"/>
        <v>42160.208333333328</v>
      </c>
      <c r="N604">
        <v>1434430800</v>
      </c>
      <c r="O604" s="10">
        <f t="shared" si="39"/>
        <v>42171.208333333328</v>
      </c>
      <c r="P604" t="b">
        <v>0</v>
      </c>
      <c r="Q604" t="b">
        <v>0</v>
      </c>
      <c r="R604" s="7" t="s">
        <v>2013</v>
      </c>
      <c r="S604" t="s">
        <v>2014</v>
      </c>
    </row>
    <row r="605" spans="1:19" x14ac:dyDescent="0.5">
      <c r="A605">
        <v>603</v>
      </c>
      <c r="B605" t="s">
        <v>1224</v>
      </c>
      <c r="C605" s="3" t="s">
        <v>1225</v>
      </c>
      <c r="D605">
        <v>5300</v>
      </c>
      <c r="E605">
        <v>6342</v>
      </c>
      <c r="F605" s="5">
        <f t="shared" si="36"/>
        <v>119.66037735849056</v>
      </c>
      <c r="G605" t="s">
        <v>19</v>
      </c>
      <c r="H605">
        <v>102</v>
      </c>
      <c r="I605">
        <f t="shared" si="37"/>
        <v>62.176470588235297</v>
      </c>
      <c r="J605" t="s">
        <v>20</v>
      </c>
      <c r="K605" t="s">
        <v>21</v>
      </c>
      <c r="L605">
        <v>1555563600</v>
      </c>
      <c r="M605" s="10">
        <f t="shared" si="38"/>
        <v>43573.208333333328</v>
      </c>
      <c r="N605">
        <v>1557896400</v>
      </c>
      <c r="O605" s="10">
        <f t="shared" si="39"/>
        <v>43600.208333333328</v>
      </c>
      <c r="P605" t="b">
        <v>0</v>
      </c>
      <c r="Q605" t="b">
        <v>0</v>
      </c>
      <c r="R605" s="7" t="s">
        <v>2013</v>
      </c>
      <c r="S605" t="s">
        <v>2014</v>
      </c>
    </row>
    <row r="606" spans="1:19" x14ac:dyDescent="0.5">
      <c r="A606">
        <v>604</v>
      </c>
      <c r="B606" t="s">
        <v>1226</v>
      </c>
      <c r="C606" s="3" t="s">
        <v>1227</v>
      </c>
      <c r="D606">
        <v>88700</v>
      </c>
      <c r="E606">
        <v>151438</v>
      </c>
      <c r="F606" s="5">
        <f t="shared" si="36"/>
        <v>170.73055242390078</v>
      </c>
      <c r="G606" t="s">
        <v>19</v>
      </c>
      <c r="H606">
        <v>2857</v>
      </c>
      <c r="I606">
        <f t="shared" si="37"/>
        <v>53.005950297514879</v>
      </c>
      <c r="J606" t="s">
        <v>20</v>
      </c>
      <c r="K606" t="s">
        <v>21</v>
      </c>
      <c r="L606">
        <v>1295676000</v>
      </c>
      <c r="M606" s="10">
        <f t="shared" si="38"/>
        <v>40565.25</v>
      </c>
      <c r="N606">
        <v>1297490400</v>
      </c>
      <c r="O606" s="10">
        <f t="shared" si="39"/>
        <v>40586.25</v>
      </c>
      <c r="P606" t="b">
        <v>0</v>
      </c>
      <c r="Q606" t="b">
        <v>0</v>
      </c>
      <c r="R606" s="7" t="s">
        <v>2013</v>
      </c>
      <c r="S606" t="s">
        <v>2014</v>
      </c>
    </row>
    <row r="607" spans="1:19" x14ac:dyDescent="0.5">
      <c r="A607">
        <v>605</v>
      </c>
      <c r="B607" t="s">
        <v>1228</v>
      </c>
      <c r="C607" s="3" t="s">
        <v>1229</v>
      </c>
      <c r="D607">
        <v>3300</v>
      </c>
      <c r="E607">
        <v>6178</v>
      </c>
      <c r="F607" s="5">
        <f t="shared" si="36"/>
        <v>187.21212121212122</v>
      </c>
      <c r="G607" t="s">
        <v>19</v>
      </c>
      <c r="H607">
        <v>107</v>
      </c>
      <c r="I607">
        <f t="shared" si="37"/>
        <v>57.738317757009348</v>
      </c>
      <c r="J607" t="s">
        <v>20</v>
      </c>
      <c r="K607" t="s">
        <v>21</v>
      </c>
      <c r="L607">
        <v>1443848400</v>
      </c>
      <c r="M607" s="10">
        <f t="shared" si="38"/>
        <v>42280.208333333328</v>
      </c>
      <c r="N607">
        <v>1447394400</v>
      </c>
      <c r="O607" s="10">
        <f t="shared" si="39"/>
        <v>42321.25</v>
      </c>
      <c r="P607" t="b">
        <v>0</v>
      </c>
      <c r="Q607" t="b">
        <v>0</v>
      </c>
      <c r="R607" s="7" t="s">
        <v>2021</v>
      </c>
      <c r="S607" t="s">
        <v>2022</v>
      </c>
    </row>
    <row r="608" spans="1:19" x14ac:dyDescent="0.5">
      <c r="A608">
        <v>606</v>
      </c>
      <c r="B608" t="s">
        <v>1230</v>
      </c>
      <c r="C608" s="3" t="s">
        <v>1231</v>
      </c>
      <c r="D608">
        <v>3400</v>
      </c>
      <c r="E608">
        <v>6405</v>
      </c>
      <c r="F608" s="5">
        <f t="shared" si="36"/>
        <v>188.38235294117646</v>
      </c>
      <c r="G608" t="s">
        <v>19</v>
      </c>
      <c r="H608">
        <v>160</v>
      </c>
      <c r="I608">
        <f t="shared" si="37"/>
        <v>40.03125</v>
      </c>
      <c r="J608" t="s">
        <v>36</v>
      </c>
      <c r="K608" t="s">
        <v>37</v>
      </c>
      <c r="L608">
        <v>1457330400</v>
      </c>
      <c r="M608" s="10">
        <f t="shared" si="38"/>
        <v>42436.25</v>
      </c>
      <c r="N608">
        <v>1458277200</v>
      </c>
      <c r="O608" s="10">
        <f t="shared" si="39"/>
        <v>42447.208333333328</v>
      </c>
      <c r="P608" t="b">
        <v>0</v>
      </c>
      <c r="Q608" t="b">
        <v>0</v>
      </c>
      <c r="R608" s="7" t="s">
        <v>2009</v>
      </c>
      <c r="S608" t="s">
        <v>2010</v>
      </c>
    </row>
    <row r="609" spans="1:19" x14ac:dyDescent="0.5">
      <c r="A609">
        <v>607</v>
      </c>
      <c r="B609" t="s">
        <v>1232</v>
      </c>
      <c r="C609" s="3" t="s">
        <v>1233</v>
      </c>
      <c r="D609">
        <v>137600</v>
      </c>
      <c r="E609">
        <v>180667</v>
      </c>
      <c r="F609" s="5">
        <f t="shared" si="36"/>
        <v>131.29869186046511</v>
      </c>
      <c r="G609" t="s">
        <v>19</v>
      </c>
      <c r="H609">
        <v>2230</v>
      </c>
      <c r="I609">
        <f t="shared" si="37"/>
        <v>81.016591928251117</v>
      </c>
      <c r="J609" t="s">
        <v>20</v>
      </c>
      <c r="K609" t="s">
        <v>21</v>
      </c>
      <c r="L609">
        <v>1395550800</v>
      </c>
      <c r="M609" s="10">
        <f t="shared" si="38"/>
        <v>41721.208333333336</v>
      </c>
      <c r="N609">
        <v>1395723600</v>
      </c>
      <c r="O609" s="10">
        <f t="shared" si="39"/>
        <v>41723.208333333336</v>
      </c>
      <c r="P609" t="b">
        <v>0</v>
      </c>
      <c r="Q609" t="b">
        <v>0</v>
      </c>
      <c r="R609" s="7" t="s">
        <v>2007</v>
      </c>
      <c r="S609" t="s">
        <v>2008</v>
      </c>
    </row>
    <row r="610" spans="1:19" x14ac:dyDescent="0.5">
      <c r="A610">
        <v>608</v>
      </c>
      <c r="B610" t="s">
        <v>1234</v>
      </c>
      <c r="C610" s="3" t="s">
        <v>1235</v>
      </c>
      <c r="D610">
        <v>3900</v>
      </c>
      <c r="E610">
        <v>11075</v>
      </c>
      <c r="F610" s="5">
        <f t="shared" si="36"/>
        <v>283.97435897435895</v>
      </c>
      <c r="G610" t="s">
        <v>19</v>
      </c>
      <c r="H610">
        <v>316</v>
      </c>
      <c r="I610">
        <f t="shared" si="37"/>
        <v>35.047468354430379</v>
      </c>
      <c r="J610" t="s">
        <v>20</v>
      </c>
      <c r="K610" t="s">
        <v>21</v>
      </c>
      <c r="L610">
        <v>1551852000</v>
      </c>
      <c r="M610" s="10">
        <f t="shared" si="38"/>
        <v>43530.25</v>
      </c>
      <c r="N610">
        <v>1552197600</v>
      </c>
      <c r="O610" s="10">
        <f t="shared" si="39"/>
        <v>43534.25</v>
      </c>
      <c r="P610" t="b">
        <v>0</v>
      </c>
      <c r="Q610" t="b">
        <v>1</v>
      </c>
      <c r="R610" s="7" t="s">
        <v>2009</v>
      </c>
      <c r="S610" t="s">
        <v>2032</v>
      </c>
    </row>
    <row r="611" spans="1:19" x14ac:dyDescent="0.5">
      <c r="A611">
        <v>609</v>
      </c>
      <c r="B611" t="s">
        <v>1236</v>
      </c>
      <c r="C611" s="3" t="s">
        <v>1237</v>
      </c>
      <c r="D611">
        <v>10000</v>
      </c>
      <c r="E611">
        <v>12042</v>
      </c>
      <c r="F611" s="5">
        <f t="shared" si="36"/>
        <v>120.42</v>
      </c>
      <c r="G611" t="s">
        <v>19</v>
      </c>
      <c r="H611">
        <v>117</v>
      </c>
      <c r="I611">
        <f t="shared" si="37"/>
        <v>102.92307692307692</v>
      </c>
      <c r="J611" t="s">
        <v>20</v>
      </c>
      <c r="K611" t="s">
        <v>21</v>
      </c>
      <c r="L611">
        <v>1547618400</v>
      </c>
      <c r="M611" s="10">
        <f t="shared" si="38"/>
        <v>43481.25</v>
      </c>
      <c r="N611">
        <v>1549087200</v>
      </c>
      <c r="O611" s="10">
        <f t="shared" si="39"/>
        <v>43498.25</v>
      </c>
      <c r="P611" t="b">
        <v>0</v>
      </c>
      <c r="Q611" t="b">
        <v>0</v>
      </c>
      <c r="R611" s="7" t="s">
        <v>2015</v>
      </c>
      <c r="S611" t="s">
        <v>2037</v>
      </c>
    </row>
    <row r="612" spans="1:19" ht="31.5" x14ac:dyDescent="0.5">
      <c r="A612">
        <v>610</v>
      </c>
      <c r="B612" t="s">
        <v>1238</v>
      </c>
      <c r="C612" s="3" t="s">
        <v>1239</v>
      </c>
      <c r="D612">
        <v>42800</v>
      </c>
      <c r="E612">
        <v>179356</v>
      </c>
      <c r="F612" s="5">
        <f t="shared" si="36"/>
        <v>419.05607476635515</v>
      </c>
      <c r="G612" t="s">
        <v>19</v>
      </c>
      <c r="H612">
        <v>6406</v>
      </c>
      <c r="I612">
        <f t="shared" si="37"/>
        <v>27.998126756166094</v>
      </c>
      <c r="J612" t="s">
        <v>20</v>
      </c>
      <c r="K612" t="s">
        <v>21</v>
      </c>
      <c r="L612">
        <v>1355637600</v>
      </c>
      <c r="M612" s="10">
        <f t="shared" si="38"/>
        <v>41259.25</v>
      </c>
      <c r="N612">
        <v>1356847200</v>
      </c>
      <c r="O612" s="10">
        <f t="shared" si="39"/>
        <v>41273.25</v>
      </c>
      <c r="P612" t="b">
        <v>0</v>
      </c>
      <c r="Q612" t="b">
        <v>0</v>
      </c>
      <c r="R612" s="7" t="s">
        <v>2013</v>
      </c>
      <c r="S612" t="s">
        <v>2014</v>
      </c>
    </row>
    <row r="613" spans="1:19" x14ac:dyDescent="0.5">
      <c r="A613">
        <v>611</v>
      </c>
      <c r="B613" t="s">
        <v>1240</v>
      </c>
      <c r="C613" s="3" t="s">
        <v>1241</v>
      </c>
      <c r="D613">
        <v>8200</v>
      </c>
      <c r="E613">
        <v>1136</v>
      </c>
      <c r="F613" s="5">
        <f t="shared" si="36"/>
        <v>13.853658536585366</v>
      </c>
      <c r="G613" t="s">
        <v>63</v>
      </c>
      <c r="H613">
        <v>15</v>
      </c>
      <c r="I613">
        <f t="shared" si="37"/>
        <v>75.733333333333334</v>
      </c>
      <c r="J613" t="s">
        <v>20</v>
      </c>
      <c r="K613" t="s">
        <v>21</v>
      </c>
      <c r="L613">
        <v>1374728400</v>
      </c>
      <c r="M613" s="10">
        <f t="shared" si="38"/>
        <v>41480.208333333336</v>
      </c>
      <c r="N613">
        <v>1375765200</v>
      </c>
      <c r="O613" s="10">
        <f t="shared" si="39"/>
        <v>41492.208333333336</v>
      </c>
      <c r="P613" t="b">
        <v>0</v>
      </c>
      <c r="Q613" t="b">
        <v>0</v>
      </c>
      <c r="R613" s="7" t="s">
        <v>2013</v>
      </c>
      <c r="S613" t="s">
        <v>2014</v>
      </c>
    </row>
    <row r="614" spans="1:19" x14ac:dyDescent="0.5">
      <c r="A614">
        <v>612</v>
      </c>
      <c r="B614" t="s">
        <v>1242</v>
      </c>
      <c r="C614" s="3" t="s">
        <v>1243</v>
      </c>
      <c r="D614">
        <v>6200</v>
      </c>
      <c r="E614">
        <v>8645</v>
      </c>
      <c r="F614" s="5">
        <f t="shared" si="36"/>
        <v>139.43548387096774</v>
      </c>
      <c r="G614" t="s">
        <v>19</v>
      </c>
      <c r="H614">
        <v>192</v>
      </c>
      <c r="I614">
        <f t="shared" si="37"/>
        <v>45.026041666666664</v>
      </c>
      <c r="J614" t="s">
        <v>20</v>
      </c>
      <c r="K614" t="s">
        <v>21</v>
      </c>
      <c r="L614">
        <v>1287810000</v>
      </c>
      <c r="M614" s="10">
        <f t="shared" si="38"/>
        <v>40474.208333333336</v>
      </c>
      <c r="N614">
        <v>1289800800</v>
      </c>
      <c r="O614" s="10">
        <f t="shared" si="39"/>
        <v>40497.25</v>
      </c>
      <c r="P614" t="b">
        <v>0</v>
      </c>
      <c r="Q614" t="b">
        <v>0</v>
      </c>
      <c r="R614" s="7" t="s">
        <v>2009</v>
      </c>
      <c r="S614" t="s">
        <v>2017</v>
      </c>
    </row>
    <row r="615" spans="1:19" x14ac:dyDescent="0.5">
      <c r="A615">
        <v>613</v>
      </c>
      <c r="B615" t="s">
        <v>1244</v>
      </c>
      <c r="C615" s="3" t="s">
        <v>1245</v>
      </c>
      <c r="D615">
        <v>1100</v>
      </c>
      <c r="E615">
        <v>1914</v>
      </c>
      <c r="F615" s="5">
        <f t="shared" si="36"/>
        <v>174</v>
      </c>
      <c r="G615" t="s">
        <v>19</v>
      </c>
      <c r="H615">
        <v>26</v>
      </c>
      <c r="I615">
        <f t="shared" si="37"/>
        <v>73.615384615384613</v>
      </c>
      <c r="J615" t="s">
        <v>15</v>
      </c>
      <c r="K615" t="s">
        <v>16</v>
      </c>
      <c r="L615">
        <v>1503723600</v>
      </c>
      <c r="M615" s="10">
        <f t="shared" si="38"/>
        <v>42973.208333333328</v>
      </c>
      <c r="N615">
        <v>1504501200</v>
      </c>
      <c r="O615" s="10">
        <f t="shared" si="39"/>
        <v>42982.208333333328</v>
      </c>
      <c r="P615" t="b">
        <v>0</v>
      </c>
      <c r="Q615" t="b">
        <v>0</v>
      </c>
      <c r="R615" s="7" t="s">
        <v>2013</v>
      </c>
      <c r="S615" t="s">
        <v>2014</v>
      </c>
    </row>
    <row r="616" spans="1:19" ht="31.5" x14ac:dyDescent="0.5">
      <c r="A616">
        <v>614</v>
      </c>
      <c r="B616" t="s">
        <v>1246</v>
      </c>
      <c r="C616" s="3" t="s">
        <v>1247</v>
      </c>
      <c r="D616">
        <v>26500</v>
      </c>
      <c r="E616">
        <v>41205</v>
      </c>
      <c r="F616" s="5">
        <f t="shared" si="36"/>
        <v>155.49056603773585</v>
      </c>
      <c r="G616" t="s">
        <v>19</v>
      </c>
      <c r="H616">
        <v>723</v>
      </c>
      <c r="I616">
        <f t="shared" si="37"/>
        <v>56.991701244813278</v>
      </c>
      <c r="J616" t="s">
        <v>20</v>
      </c>
      <c r="K616" t="s">
        <v>21</v>
      </c>
      <c r="L616">
        <v>1484114400</v>
      </c>
      <c r="M616" s="10">
        <f t="shared" si="38"/>
        <v>42746.25</v>
      </c>
      <c r="N616">
        <v>1485669600</v>
      </c>
      <c r="O616" s="10">
        <f t="shared" si="39"/>
        <v>42764.25</v>
      </c>
      <c r="P616" t="b">
        <v>0</v>
      </c>
      <c r="Q616" t="b">
        <v>0</v>
      </c>
      <c r="R616" s="7" t="s">
        <v>2013</v>
      </c>
      <c r="S616" t="s">
        <v>2014</v>
      </c>
    </row>
    <row r="617" spans="1:19" x14ac:dyDescent="0.5">
      <c r="A617">
        <v>615</v>
      </c>
      <c r="B617" t="s">
        <v>1248</v>
      </c>
      <c r="C617" s="3" t="s">
        <v>1249</v>
      </c>
      <c r="D617">
        <v>8500</v>
      </c>
      <c r="E617">
        <v>14488</v>
      </c>
      <c r="F617" s="5">
        <f t="shared" si="36"/>
        <v>170.4470588235294</v>
      </c>
      <c r="G617" t="s">
        <v>19</v>
      </c>
      <c r="H617">
        <v>170</v>
      </c>
      <c r="I617">
        <f t="shared" si="37"/>
        <v>85.223529411764702</v>
      </c>
      <c r="J617" t="s">
        <v>94</v>
      </c>
      <c r="K617" t="s">
        <v>95</v>
      </c>
      <c r="L617">
        <v>1461906000</v>
      </c>
      <c r="M617" s="10">
        <f t="shared" si="38"/>
        <v>42489.208333333328</v>
      </c>
      <c r="N617">
        <v>1462770000</v>
      </c>
      <c r="O617" s="10">
        <f t="shared" si="39"/>
        <v>42499.208333333328</v>
      </c>
      <c r="P617" t="b">
        <v>0</v>
      </c>
      <c r="Q617" t="b">
        <v>0</v>
      </c>
      <c r="R617" s="7" t="s">
        <v>2013</v>
      </c>
      <c r="S617" t="s">
        <v>2014</v>
      </c>
    </row>
    <row r="618" spans="1:19" x14ac:dyDescent="0.5">
      <c r="A618">
        <v>616</v>
      </c>
      <c r="B618" t="s">
        <v>1250</v>
      </c>
      <c r="C618" s="3" t="s">
        <v>1251</v>
      </c>
      <c r="D618">
        <v>6400</v>
      </c>
      <c r="E618">
        <v>12129</v>
      </c>
      <c r="F618" s="5">
        <f t="shared" si="36"/>
        <v>189.515625</v>
      </c>
      <c r="G618" t="s">
        <v>19</v>
      </c>
      <c r="H618">
        <v>238</v>
      </c>
      <c r="I618">
        <f t="shared" si="37"/>
        <v>50.962184873949582</v>
      </c>
      <c r="J618" t="s">
        <v>36</v>
      </c>
      <c r="K618" t="s">
        <v>37</v>
      </c>
      <c r="L618">
        <v>1379653200</v>
      </c>
      <c r="M618" s="10">
        <f t="shared" si="38"/>
        <v>41537.208333333336</v>
      </c>
      <c r="N618">
        <v>1379739600</v>
      </c>
      <c r="O618" s="10">
        <f t="shared" si="39"/>
        <v>41538.208333333336</v>
      </c>
      <c r="P618" t="b">
        <v>0</v>
      </c>
      <c r="Q618" t="b">
        <v>1</v>
      </c>
      <c r="R618" s="7" t="s">
        <v>2009</v>
      </c>
      <c r="S618" t="s">
        <v>2019</v>
      </c>
    </row>
    <row r="619" spans="1:19" x14ac:dyDescent="0.5">
      <c r="A619">
        <v>617</v>
      </c>
      <c r="B619" t="s">
        <v>1252</v>
      </c>
      <c r="C619" s="3" t="s">
        <v>1253</v>
      </c>
      <c r="D619">
        <v>1400</v>
      </c>
      <c r="E619">
        <v>3496</v>
      </c>
      <c r="F619" s="5">
        <f t="shared" si="36"/>
        <v>249.71428571428572</v>
      </c>
      <c r="G619" t="s">
        <v>19</v>
      </c>
      <c r="H619">
        <v>55</v>
      </c>
      <c r="I619">
        <f t="shared" si="37"/>
        <v>63.563636363636363</v>
      </c>
      <c r="J619" t="s">
        <v>20</v>
      </c>
      <c r="K619" t="s">
        <v>21</v>
      </c>
      <c r="L619">
        <v>1401858000</v>
      </c>
      <c r="M619" s="10">
        <f t="shared" si="38"/>
        <v>41794.208333333336</v>
      </c>
      <c r="N619">
        <v>1402722000</v>
      </c>
      <c r="O619" s="10">
        <f t="shared" si="39"/>
        <v>41804.208333333336</v>
      </c>
      <c r="P619" t="b">
        <v>0</v>
      </c>
      <c r="Q619" t="b">
        <v>0</v>
      </c>
      <c r="R619" s="7" t="s">
        <v>2013</v>
      </c>
      <c r="S619" t="s">
        <v>2014</v>
      </c>
    </row>
    <row r="620" spans="1:19" x14ac:dyDescent="0.5">
      <c r="A620">
        <v>618</v>
      </c>
      <c r="B620" t="s">
        <v>1254</v>
      </c>
      <c r="C620" s="3" t="s">
        <v>1255</v>
      </c>
      <c r="D620">
        <v>198600</v>
      </c>
      <c r="E620">
        <v>97037</v>
      </c>
      <c r="F620" s="5">
        <f t="shared" si="36"/>
        <v>48.86052366565962</v>
      </c>
      <c r="G620" t="s">
        <v>14</v>
      </c>
      <c r="H620">
        <v>1198</v>
      </c>
      <c r="I620">
        <f t="shared" si="37"/>
        <v>80.999165275459092</v>
      </c>
      <c r="J620" t="s">
        <v>20</v>
      </c>
      <c r="K620" t="s">
        <v>21</v>
      </c>
      <c r="L620">
        <v>1367470800</v>
      </c>
      <c r="M620" s="10">
        <f t="shared" si="38"/>
        <v>41396.208333333336</v>
      </c>
      <c r="N620">
        <v>1369285200</v>
      </c>
      <c r="O620" s="10">
        <f t="shared" si="39"/>
        <v>41417.208333333336</v>
      </c>
      <c r="P620" t="b">
        <v>0</v>
      </c>
      <c r="Q620" t="b">
        <v>0</v>
      </c>
      <c r="R620" s="7" t="s">
        <v>2021</v>
      </c>
      <c r="S620" t="s">
        <v>2022</v>
      </c>
    </row>
    <row r="621" spans="1:19" x14ac:dyDescent="0.5">
      <c r="A621">
        <v>619</v>
      </c>
      <c r="B621" t="s">
        <v>1256</v>
      </c>
      <c r="C621" s="3" t="s">
        <v>1257</v>
      </c>
      <c r="D621">
        <v>195900</v>
      </c>
      <c r="E621">
        <v>55757</v>
      </c>
      <c r="F621" s="5">
        <f t="shared" si="36"/>
        <v>28.461970393057683</v>
      </c>
      <c r="G621" t="s">
        <v>14</v>
      </c>
      <c r="H621">
        <v>648</v>
      </c>
      <c r="I621">
        <f t="shared" si="37"/>
        <v>86.044753086419746</v>
      </c>
      <c r="J621" t="s">
        <v>20</v>
      </c>
      <c r="K621" t="s">
        <v>21</v>
      </c>
      <c r="L621">
        <v>1304658000</v>
      </c>
      <c r="M621" s="10">
        <f t="shared" si="38"/>
        <v>40669.208333333336</v>
      </c>
      <c r="N621">
        <v>1304744400</v>
      </c>
      <c r="O621" s="10">
        <f t="shared" si="39"/>
        <v>40670.208333333336</v>
      </c>
      <c r="P621" t="b">
        <v>1</v>
      </c>
      <c r="Q621" t="b">
        <v>1</v>
      </c>
      <c r="R621" s="7" t="s">
        <v>2013</v>
      </c>
      <c r="S621" t="s">
        <v>2014</v>
      </c>
    </row>
    <row r="622" spans="1:19" x14ac:dyDescent="0.5">
      <c r="A622">
        <v>620</v>
      </c>
      <c r="B622" t="s">
        <v>1258</v>
      </c>
      <c r="C622" s="3" t="s">
        <v>1259</v>
      </c>
      <c r="D622">
        <v>4300</v>
      </c>
      <c r="E622">
        <v>11525</v>
      </c>
      <c r="F622" s="5">
        <f t="shared" si="36"/>
        <v>268.02325581395348</v>
      </c>
      <c r="G622" t="s">
        <v>19</v>
      </c>
      <c r="H622">
        <v>128</v>
      </c>
      <c r="I622">
        <f t="shared" si="37"/>
        <v>90.0390625</v>
      </c>
      <c r="J622" t="s">
        <v>24</v>
      </c>
      <c r="K622" t="s">
        <v>25</v>
      </c>
      <c r="L622">
        <v>1467954000</v>
      </c>
      <c r="M622" s="10">
        <f t="shared" si="38"/>
        <v>42559.208333333328</v>
      </c>
      <c r="N622">
        <v>1468299600</v>
      </c>
      <c r="O622" s="10">
        <f t="shared" si="39"/>
        <v>42563.208333333328</v>
      </c>
      <c r="P622" t="b">
        <v>0</v>
      </c>
      <c r="Q622" t="b">
        <v>0</v>
      </c>
      <c r="R622" s="7" t="s">
        <v>2028</v>
      </c>
      <c r="S622" t="s">
        <v>2029</v>
      </c>
    </row>
    <row r="623" spans="1:19" x14ac:dyDescent="0.5">
      <c r="A623">
        <v>621</v>
      </c>
      <c r="B623" t="s">
        <v>1260</v>
      </c>
      <c r="C623" s="3" t="s">
        <v>1261</v>
      </c>
      <c r="D623">
        <v>25600</v>
      </c>
      <c r="E623">
        <v>158669</v>
      </c>
      <c r="F623" s="5">
        <f t="shared" si="36"/>
        <v>619.80078125</v>
      </c>
      <c r="G623" t="s">
        <v>19</v>
      </c>
      <c r="H623">
        <v>2144</v>
      </c>
      <c r="I623">
        <f t="shared" si="37"/>
        <v>74.006063432835816</v>
      </c>
      <c r="J623" t="s">
        <v>20</v>
      </c>
      <c r="K623" t="s">
        <v>21</v>
      </c>
      <c r="L623">
        <v>1473742800</v>
      </c>
      <c r="M623" s="10">
        <f t="shared" si="38"/>
        <v>42626.208333333328</v>
      </c>
      <c r="N623">
        <v>1474174800</v>
      </c>
      <c r="O623" s="10">
        <f t="shared" si="39"/>
        <v>42631.208333333328</v>
      </c>
      <c r="P623" t="b">
        <v>0</v>
      </c>
      <c r="Q623" t="b">
        <v>0</v>
      </c>
      <c r="R623" s="7" t="s">
        <v>2013</v>
      </c>
      <c r="S623" t="s">
        <v>2014</v>
      </c>
    </row>
    <row r="624" spans="1:19" x14ac:dyDescent="0.5">
      <c r="A624">
        <v>622</v>
      </c>
      <c r="B624" t="s">
        <v>1262</v>
      </c>
      <c r="C624" s="3" t="s">
        <v>1263</v>
      </c>
      <c r="D624">
        <v>189000</v>
      </c>
      <c r="E624">
        <v>5916</v>
      </c>
      <c r="F624" s="5">
        <f t="shared" si="36"/>
        <v>3.1301587301587301</v>
      </c>
      <c r="G624" t="s">
        <v>14</v>
      </c>
      <c r="H624">
        <v>64</v>
      </c>
      <c r="I624">
        <f t="shared" si="37"/>
        <v>92.4375</v>
      </c>
      <c r="J624" t="s">
        <v>20</v>
      </c>
      <c r="K624" t="s">
        <v>21</v>
      </c>
      <c r="L624">
        <v>1523768400</v>
      </c>
      <c r="M624" s="10">
        <f t="shared" si="38"/>
        <v>43205.208333333328</v>
      </c>
      <c r="N624">
        <v>1526014800</v>
      </c>
      <c r="O624" s="10">
        <f t="shared" si="39"/>
        <v>43231.208333333328</v>
      </c>
      <c r="P624" t="b">
        <v>0</v>
      </c>
      <c r="Q624" t="b">
        <v>0</v>
      </c>
      <c r="R624" s="7" t="s">
        <v>2009</v>
      </c>
      <c r="S624" t="s">
        <v>2019</v>
      </c>
    </row>
    <row r="625" spans="1:19" x14ac:dyDescent="0.5">
      <c r="A625">
        <v>623</v>
      </c>
      <c r="B625" t="s">
        <v>1264</v>
      </c>
      <c r="C625" s="3" t="s">
        <v>1265</v>
      </c>
      <c r="D625">
        <v>94300</v>
      </c>
      <c r="E625">
        <v>150806</v>
      </c>
      <c r="F625" s="5">
        <f t="shared" si="36"/>
        <v>159.92152704135736</v>
      </c>
      <c r="G625" t="s">
        <v>19</v>
      </c>
      <c r="H625">
        <v>2693</v>
      </c>
      <c r="I625">
        <f t="shared" si="37"/>
        <v>55.999257333828446</v>
      </c>
      <c r="J625" t="s">
        <v>36</v>
      </c>
      <c r="K625" t="s">
        <v>37</v>
      </c>
      <c r="L625">
        <v>1437022800</v>
      </c>
      <c r="M625" s="10">
        <f t="shared" si="38"/>
        <v>42201.208333333328</v>
      </c>
      <c r="N625">
        <v>1437454800</v>
      </c>
      <c r="O625" s="10">
        <f t="shared" si="39"/>
        <v>42206.208333333328</v>
      </c>
      <c r="P625" t="b">
        <v>0</v>
      </c>
      <c r="Q625" t="b">
        <v>0</v>
      </c>
      <c r="R625" s="7" t="s">
        <v>2013</v>
      </c>
      <c r="S625" t="s">
        <v>2014</v>
      </c>
    </row>
    <row r="626" spans="1:19" x14ac:dyDescent="0.5">
      <c r="A626">
        <v>624</v>
      </c>
      <c r="B626" t="s">
        <v>1266</v>
      </c>
      <c r="C626" s="3" t="s">
        <v>1267</v>
      </c>
      <c r="D626">
        <v>5100</v>
      </c>
      <c r="E626">
        <v>14249</v>
      </c>
      <c r="F626" s="5">
        <f t="shared" si="36"/>
        <v>279.39215686274508</v>
      </c>
      <c r="G626" t="s">
        <v>19</v>
      </c>
      <c r="H626">
        <v>432</v>
      </c>
      <c r="I626">
        <f t="shared" si="37"/>
        <v>32.983796296296298</v>
      </c>
      <c r="J626" t="s">
        <v>20</v>
      </c>
      <c r="K626" t="s">
        <v>21</v>
      </c>
      <c r="L626">
        <v>1422165600</v>
      </c>
      <c r="M626" s="10">
        <f t="shared" si="38"/>
        <v>42029.25</v>
      </c>
      <c r="N626">
        <v>1422684000</v>
      </c>
      <c r="O626" s="10">
        <f t="shared" si="39"/>
        <v>42035.25</v>
      </c>
      <c r="P626" t="b">
        <v>0</v>
      </c>
      <c r="Q626" t="b">
        <v>0</v>
      </c>
      <c r="R626" s="7" t="s">
        <v>2028</v>
      </c>
      <c r="S626" t="s">
        <v>2029</v>
      </c>
    </row>
    <row r="627" spans="1:19" ht="31.5" x14ac:dyDescent="0.5">
      <c r="A627">
        <v>625</v>
      </c>
      <c r="B627" t="s">
        <v>1268</v>
      </c>
      <c r="C627" s="3" t="s">
        <v>1269</v>
      </c>
      <c r="D627">
        <v>7500</v>
      </c>
      <c r="E627">
        <v>5803</v>
      </c>
      <c r="F627" s="5">
        <f t="shared" si="36"/>
        <v>77.373333333333335</v>
      </c>
      <c r="G627" t="s">
        <v>14</v>
      </c>
      <c r="H627">
        <v>62</v>
      </c>
      <c r="I627">
        <f t="shared" si="37"/>
        <v>93.596774193548384</v>
      </c>
      <c r="J627" t="s">
        <v>20</v>
      </c>
      <c r="K627" t="s">
        <v>21</v>
      </c>
      <c r="L627">
        <v>1580104800</v>
      </c>
      <c r="M627" s="10">
        <f t="shared" si="38"/>
        <v>43857.25</v>
      </c>
      <c r="N627">
        <v>1581314400</v>
      </c>
      <c r="O627" s="10">
        <f t="shared" si="39"/>
        <v>43871.25</v>
      </c>
      <c r="P627" t="b">
        <v>0</v>
      </c>
      <c r="Q627" t="b">
        <v>0</v>
      </c>
      <c r="R627" s="7" t="s">
        <v>2013</v>
      </c>
      <c r="S627" t="s">
        <v>2014</v>
      </c>
    </row>
    <row r="628" spans="1:19" ht="31.5" x14ac:dyDescent="0.5">
      <c r="A628">
        <v>626</v>
      </c>
      <c r="B628" t="s">
        <v>1270</v>
      </c>
      <c r="C628" s="3" t="s">
        <v>1271</v>
      </c>
      <c r="D628">
        <v>6400</v>
      </c>
      <c r="E628">
        <v>13205</v>
      </c>
      <c r="F628" s="5">
        <f t="shared" si="36"/>
        <v>206.328125</v>
      </c>
      <c r="G628" t="s">
        <v>19</v>
      </c>
      <c r="H628">
        <v>189</v>
      </c>
      <c r="I628">
        <f t="shared" si="37"/>
        <v>69.867724867724874</v>
      </c>
      <c r="J628" t="s">
        <v>20</v>
      </c>
      <c r="K628" t="s">
        <v>21</v>
      </c>
      <c r="L628">
        <v>1285650000</v>
      </c>
      <c r="M628" s="10">
        <f t="shared" si="38"/>
        <v>40449.208333333336</v>
      </c>
      <c r="N628">
        <v>1286427600</v>
      </c>
      <c r="O628" s="10">
        <f t="shared" si="39"/>
        <v>40458.208333333336</v>
      </c>
      <c r="P628" t="b">
        <v>0</v>
      </c>
      <c r="Q628" t="b">
        <v>1</v>
      </c>
      <c r="R628" s="7" t="s">
        <v>2013</v>
      </c>
      <c r="S628" t="s">
        <v>2014</v>
      </c>
    </row>
    <row r="629" spans="1:19" x14ac:dyDescent="0.5">
      <c r="A629">
        <v>627</v>
      </c>
      <c r="B629" t="s">
        <v>1272</v>
      </c>
      <c r="C629" s="3" t="s">
        <v>1273</v>
      </c>
      <c r="D629">
        <v>1600</v>
      </c>
      <c r="E629">
        <v>11108</v>
      </c>
      <c r="F629" s="5">
        <f t="shared" si="36"/>
        <v>694.25</v>
      </c>
      <c r="G629" t="s">
        <v>19</v>
      </c>
      <c r="H629">
        <v>154</v>
      </c>
      <c r="I629">
        <f t="shared" si="37"/>
        <v>72.129870129870127</v>
      </c>
      <c r="J629" t="s">
        <v>36</v>
      </c>
      <c r="K629" t="s">
        <v>37</v>
      </c>
      <c r="L629">
        <v>1276664400</v>
      </c>
      <c r="M629" s="10">
        <f t="shared" si="38"/>
        <v>40345.208333333336</v>
      </c>
      <c r="N629">
        <v>1278738000</v>
      </c>
      <c r="O629" s="10">
        <f t="shared" si="39"/>
        <v>40369.208333333336</v>
      </c>
      <c r="P629" t="b">
        <v>1</v>
      </c>
      <c r="Q629" t="b">
        <v>0</v>
      </c>
      <c r="R629" s="7" t="s">
        <v>2007</v>
      </c>
      <c r="S629" t="s">
        <v>2008</v>
      </c>
    </row>
    <row r="630" spans="1:19" x14ac:dyDescent="0.5">
      <c r="A630">
        <v>628</v>
      </c>
      <c r="B630" t="s">
        <v>1274</v>
      </c>
      <c r="C630" s="3" t="s">
        <v>1275</v>
      </c>
      <c r="D630">
        <v>1900</v>
      </c>
      <c r="E630">
        <v>2884</v>
      </c>
      <c r="F630" s="5">
        <f t="shared" si="36"/>
        <v>151.78947368421052</v>
      </c>
      <c r="G630" t="s">
        <v>19</v>
      </c>
      <c r="H630">
        <v>96</v>
      </c>
      <c r="I630">
        <f t="shared" si="37"/>
        <v>30.041666666666668</v>
      </c>
      <c r="J630" t="s">
        <v>20</v>
      </c>
      <c r="K630" t="s">
        <v>21</v>
      </c>
      <c r="L630">
        <v>1286168400</v>
      </c>
      <c r="M630" s="10">
        <f t="shared" si="38"/>
        <v>40455.208333333336</v>
      </c>
      <c r="N630">
        <v>1286427600</v>
      </c>
      <c r="O630" s="10">
        <f t="shared" si="39"/>
        <v>40458.208333333336</v>
      </c>
      <c r="P630" t="b">
        <v>0</v>
      </c>
      <c r="Q630" t="b">
        <v>0</v>
      </c>
      <c r="R630" s="7" t="s">
        <v>2009</v>
      </c>
      <c r="S630" t="s">
        <v>2019</v>
      </c>
    </row>
    <row r="631" spans="1:19" x14ac:dyDescent="0.5">
      <c r="A631">
        <v>629</v>
      </c>
      <c r="B631" t="s">
        <v>1276</v>
      </c>
      <c r="C631" s="3" t="s">
        <v>1277</v>
      </c>
      <c r="D631">
        <v>85900</v>
      </c>
      <c r="E631">
        <v>55476</v>
      </c>
      <c r="F631" s="5">
        <f t="shared" si="36"/>
        <v>64.582072176949936</v>
      </c>
      <c r="G631" t="s">
        <v>14</v>
      </c>
      <c r="H631">
        <v>750</v>
      </c>
      <c r="I631">
        <f t="shared" si="37"/>
        <v>73.968000000000004</v>
      </c>
      <c r="J631" t="s">
        <v>20</v>
      </c>
      <c r="K631" t="s">
        <v>21</v>
      </c>
      <c r="L631">
        <v>1467781200</v>
      </c>
      <c r="M631" s="10">
        <f t="shared" si="38"/>
        <v>42557.208333333328</v>
      </c>
      <c r="N631">
        <v>1467954000</v>
      </c>
      <c r="O631" s="10">
        <f t="shared" si="39"/>
        <v>42559.208333333328</v>
      </c>
      <c r="P631" t="b">
        <v>0</v>
      </c>
      <c r="Q631" t="b">
        <v>1</v>
      </c>
      <c r="R631" s="7" t="s">
        <v>2013</v>
      </c>
      <c r="S631" t="s">
        <v>2014</v>
      </c>
    </row>
    <row r="632" spans="1:19" x14ac:dyDescent="0.5">
      <c r="A632">
        <v>630</v>
      </c>
      <c r="B632" t="s">
        <v>1278</v>
      </c>
      <c r="C632" s="3" t="s">
        <v>1279</v>
      </c>
      <c r="D632">
        <v>9500</v>
      </c>
      <c r="E632">
        <v>5973</v>
      </c>
      <c r="F632" s="5">
        <f t="shared" si="36"/>
        <v>62.873684210526314</v>
      </c>
      <c r="G632" t="s">
        <v>63</v>
      </c>
      <c r="H632">
        <v>87</v>
      </c>
      <c r="I632">
        <f t="shared" si="37"/>
        <v>68.65517241379311</v>
      </c>
      <c r="J632" t="s">
        <v>20</v>
      </c>
      <c r="K632" t="s">
        <v>21</v>
      </c>
      <c r="L632">
        <v>1556686800</v>
      </c>
      <c r="M632" s="10">
        <f t="shared" si="38"/>
        <v>43586.208333333328</v>
      </c>
      <c r="N632">
        <v>1557637200</v>
      </c>
      <c r="O632" s="10">
        <f t="shared" si="39"/>
        <v>43597.208333333328</v>
      </c>
      <c r="P632" t="b">
        <v>0</v>
      </c>
      <c r="Q632" t="b">
        <v>1</v>
      </c>
      <c r="R632" s="7" t="s">
        <v>2013</v>
      </c>
      <c r="S632" t="s">
        <v>2014</v>
      </c>
    </row>
    <row r="633" spans="1:19" x14ac:dyDescent="0.5">
      <c r="A633">
        <v>631</v>
      </c>
      <c r="B633" t="s">
        <v>1280</v>
      </c>
      <c r="C633" s="3" t="s">
        <v>1281</v>
      </c>
      <c r="D633">
        <v>59200</v>
      </c>
      <c r="E633">
        <v>183756</v>
      </c>
      <c r="F633" s="5">
        <f t="shared" si="36"/>
        <v>310.39864864864865</v>
      </c>
      <c r="G633" t="s">
        <v>19</v>
      </c>
      <c r="H633">
        <v>3063</v>
      </c>
      <c r="I633">
        <f t="shared" si="37"/>
        <v>59.992164544564154</v>
      </c>
      <c r="J633" t="s">
        <v>20</v>
      </c>
      <c r="K633" t="s">
        <v>21</v>
      </c>
      <c r="L633">
        <v>1553576400</v>
      </c>
      <c r="M633" s="10">
        <f t="shared" si="38"/>
        <v>43550.208333333328</v>
      </c>
      <c r="N633">
        <v>1553922000</v>
      </c>
      <c r="O633" s="10">
        <f t="shared" si="39"/>
        <v>43554.208333333328</v>
      </c>
      <c r="P633" t="b">
        <v>0</v>
      </c>
      <c r="Q633" t="b">
        <v>0</v>
      </c>
      <c r="R633" s="7" t="s">
        <v>2013</v>
      </c>
      <c r="S633" t="s">
        <v>2014</v>
      </c>
    </row>
    <row r="634" spans="1:19" x14ac:dyDescent="0.5">
      <c r="A634">
        <v>632</v>
      </c>
      <c r="B634" t="s">
        <v>1282</v>
      </c>
      <c r="C634" s="3" t="s">
        <v>1283</v>
      </c>
      <c r="D634">
        <v>72100</v>
      </c>
      <c r="E634">
        <v>30902</v>
      </c>
      <c r="F634" s="5">
        <f t="shared" si="36"/>
        <v>42.859916782246877</v>
      </c>
      <c r="G634" t="s">
        <v>42</v>
      </c>
      <c r="H634">
        <v>278</v>
      </c>
      <c r="I634">
        <f t="shared" si="37"/>
        <v>111.15827338129496</v>
      </c>
      <c r="J634" t="s">
        <v>20</v>
      </c>
      <c r="K634" t="s">
        <v>21</v>
      </c>
      <c r="L634">
        <v>1414904400</v>
      </c>
      <c r="M634" s="10">
        <f t="shared" si="38"/>
        <v>41945.208333333336</v>
      </c>
      <c r="N634">
        <v>1416463200</v>
      </c>
      <c r="O634" s="10">
        <f t="shared" si="39"/>
        <v>41963.25</v>
      </c>
      <c r="P634" t="b">
        <v>0</v>
      </c>
      <c r="Q634" t="b">
        <v>0</v>
      </c>
      <c r="R634" s="7" t="s">
        <v>2013</v>
      </c>
      <c r="S634" t="s">
        <v>2014</v>
      </c>
    </row>
    <row r="635" spans="1:19" x14ac:dyDescent="0.5">
      <c r="A635">
        <v>633</v>
      </c>
      <c r="B635" t="s">
        <v>1284</v>
      </c>
      <c r="C635" s="3" t="s">
        <v>1285</v>
      </c>
      <c r="D635">
        <v>6700</v>
      </c>
      <c r="E635">
        <v>5569</v>
      </c>
      <c r="F635" s="5">
        <f t="shared" si="36"/>
        <v>83.119402985074629</v>
      </c>
      <c r="G635" t="s">
        <v>14</v>
      </c>
      <c r="H635">
        <v>105</v>
      </c>
      <c r="I635">
        <f t="shared" si="37"/>
        <v>53.038095238095238</v>
      </c>
      <c r="J635" t="s">
        <v>20</v>
      </c>
      <c r="K635" t="s">
        <v>21</v>
      </c>
      <c r="L635">
        <v>1446876000</v>
      </c>
      <c r="M635" s="10">
        <f t="shared" si="38"/>
        <v>42315.25</v>
      </c>
      <c r="N635">
        <v>1447221600</v>
      </c>
      <c r="O635" s="10">
        <f t="shared" si="39"/>
        <v>42319.25</v>
      </c>
      <c r="P635" t="b">
        <v>0</v>
      </c>
      <c r="Q635" t="b">
        <v>0</v>
      </c>
      <c r="R635" s="7" t="s">
        <v>2015</v>
      </c>
      <c r="S635" t="s">
        <v>2023</v>
      </c>
    </row>
    <row r="636" spans="1:19" x14ac:dyDescent="0.5">
      <c r="A636">
        <v>634</v>
      </c>
      <c r="B636" t="s">
        <v>1286</v>
      </c>
      <c r="C636" s="3" t="s">
        <v>1287</v>
      </c>
      <c r="D636">
        <v>118200</v>
      </c>
      <c r="E636">
        <v>92824</v>
      </c>
      <c r="F636" s="5">
        <f t="shared" si="36"/>
        <v>78.531302876480538</v>
      </c>
      <c r="G636" t="s">
        <v>63</v>
      </c>
      <c r="H636">
        <v>1658</v>
      </c>
      <c r="I636">
        <f t="shared" si="37"/>
        <v>55.985524728588658</v>
      </c>
      <c r="J636" t="s">
        <v>20</v>
      </c>
      <c r="K636" t="s">
        <v>21</v>
      </c>
      <c r="L636">
        <v>1490418000</v>
      </c>
      <c r="M636" s="10">
        <f t="shared" si="38"/>
        <v>42819.208333333328</v>
      </c>
      <c r="N636">
        <v>1491627600</v>
      </c>
      <c r="O636" s="10">
        <f t="shared" si="39"/>
        <v>42833.208333333328</v>
      </c>
      <c r="P636" t="b">
        <v>0</v>
      </c>
      <c r="Q636" t="b">
        <v>0</v>
      </c>
      <c r="R636" s="7" t="s">
        <v>2015</v>
      </c>
      <c r="S636" t="s">
        <v>2034</v>
      </c>
    </row>
    <row r="637" spans="1:19" x14ac:dyDescent="0.5">
      <c r="A637">
        <v>635</v>
      </c>
      <c r="B637" t="s">
        <v>1288</v>
      </c>
      <c r="C637" s="3" t="s">
        <v>1289</v>
      </c>
      <c r="D637">
        <v>139000</v>
      </c>
      <c r="E637">
        <v>158590</v>
      </c>
      <c r="F637" s="5">
        <f t="shared" si="36"/>
        <v>114.09352517985612</v>
      </c>
      <c r="G637" t="s">
        <v>19</v>
      </c>
      <c r="H637">
        <v>2266</v>
      </c>
      <c r="I637">
        <f t="shared" si="37"/>
        <v>69.986760812003524</v>
      </c>
      <c r="J637" t="s">
        <v>20</v>
      </c>
      <c r="K637" t="s">
        <v>21</v>
      </c>
      <c r="L637">
        <v>1360389600</v>
      </c>
      <c r="M637" s="10">
        <f t="shared" si="38"/>
        <v>41314.25</v>
      </c>
      <c r="N637">
        <v>1363150800</v>
      </c>
      <c r="O637" s="10">
        <f t="shared" si="39"/>
        <v>41346.208333333336</v>
      </c>
      <c r="P637" t="b">
        <v>0</v>
      </c>
      <c r="Q637" t="b">
        <v>0</v>
      </c>
      <c r="R637" s="7" t="s">
        <v>2015</v>
      </c>
      <c r="S637" t="s">
        <v>2034</v>
      </c>
    </row>
    <row r="638" spans="1:19" x14ac:dyDescent="0.5">
      <c r="A638">
        <v>636</v>
      </c>
      <c r="B638" t="s">
        <v>1290</v>
      </c>
      <c r="C638" s="3" t="s">
        <v>1291</v>
      </c>
      <c r="D638">
        <v>197700</v>
      </c>
      <c r="E638">
        <v>127591</v>
      </c>
      <c r="F638" s="5">
        <f t="shared" si="36"/>
        <v>64.537683358624179</v>
      </c>
      <c r="G638" t="s">
        <v>14</v>
      </c>
      <c r="H638">
        <v>2604</v>
      </c>
      <c r="I638">
        <f t="shared" si="37"/>
        <v>48.998079877112133</v>
      </c>
      <c r="J638" t="s">
        <v>32</v>
      </c>
      <c r="K638" t="s">
        <v>33</v>
      </c>
      <c r="L638">
        <v>1326866400</v>
      </c>
      <c r="M638" s="10">
        <f t="shared" si="38"/>
        <v>40926.25</v>
      </c>
      <c r="N638">
        <v>1330754400</v>
      </c>
      <c r="O638" s="10">
        <f t="shared" si="39"/>
        <v>40971.25</v>
      </c>
      <c r="P638" t="b">
        <v>0</v>
      </c>
      <c r="Q638" t="b">
        <v>1</v>
      </c>
      <c r="R638" s="7" t="s">
        <v>2015</v>
      </c>
      <c r="S638" t="s">
        <v>2023</v>
      </c>
    </row>
    <row r="639" spans="1:19" x14ac:dyDescent="0.5">
      <c r="A639">
        <v>637</v>
      </c>
      <c r="B639" t="s">
        <v>1292</v>
      </c>
      <c r="C639" s="3" t="s">
        <v>1293</v>
      </c>
      <c r="D639">
        <v>8500</v>
      </c>
      <c r="E639">
        <v>6750</v>
      </c>
      <c r="F639" s="5">
        <f t="shared" si="36"/>
        <v>79.411764705882348</v>
      </c>
      <c r="G639" t="s">
        <v>14</v>
      </c>
      <c r="H639">
        <v>65</v>
      </c>
      <c r="I639">
        <f t="shared" si="37"/>
        <v>103.84615384615384</v>
      </c>
      <c r="J639" t="s">
        <v>20</v>
      </c>
      <c r="K639" t="s">
        <v>21</v>
      </c>
      <c r="L639">
        <v>1479103200</v>
      </c>
      <c r="M639" s="10">
        <f t="shared" si="38"/>
        <v>42688.25</v>
      </c>
      <c r="N639">
        <v>1479794400</v>
      </c>
      <c r="O639" s="10">
        <f t="shared" si="39"/>
        <v>42696.25</v>
      </c>
      <c r="P639" t="b">
        <v>0</v>
      </c>
      <c r="Q639" t="b">
        <v>0</v>
      </c>
      <c r="R639" s="7" t="s">
        <v>2013</v>
      </c>
      <c r="S639" t="s">
        <v>2014</v>
      </c>
    </row>
    <row r="640" spans="1:19" x14ac:dyDescent="0.5">
      <c r="A640">
        <v>638</v>
      </c>
      <c r="B640" t="s">
        <v>1294</v>
      </c>
      <c r="C640" s="3" t="s">
        <v>1295</v>
      </c>
      <c r="D640">
        <v>81600</v>
      </c>
      <c r="E640">
        <v>9318</v>
      </c>
      <c r="F640" s="5">
        <f t="shared" si="36"/>
        <v>11.419117647058824</v>
      </c>
      <c r="G640" t="s">
        <v>14</v>
      </c>
      <c r="H640">
        <v>94</v>
      </c>
      <c r="I640">
        <f t="shared" si="37"/>
        <v>99.127659574468083</v>
      </c>
      <c r="J640" t="s">
        <v>20</v>
      </c>
      <c r="K640" t="s">
        <v>21</v>
      </c>
      <c r="L640">
        <v>1280206800</v>
      </c>
      <c r="M640" s="10">
        <f t="shared" si="38"/>
        <v>40386.208333333336</v>
      </c>
      <c r="N640">
        <v>1281243600</v>
      </c>
      <c r="O640" s="10">
        <f t="shared" si="39"/>
        <v>40398.208333333336</v>
      </c>
      <c r="P640" t="b">
        <v>0</v>
      </c>
      <c r="Q640" t="b">
        <v>1</v>
      </c>
      <c r="R640" s="7" t="s">
        <v>2013</v>
      </c>
      <c r="S640" t="s">
        <v>2014</v>
      </c>
    </row>
    <row r="641" spans="1:19" x14ac:dyDescent="0.5">
      <c r="A641">
        <v>639</v>
      </c>
      <c r="B641" t="s">
        <v>1296</v>
      </c>
      <c r="C641" s="3" t="s">
        <v>1297</v>
      </c>
      <c r="D641">
        <v>8600</v>
      </c>
      <c r="E641">
        <v>4832</v>
      </c>
      <c r="F641" s="5">
        <f t="shared" si="36"/>
        <v>56.186046511627907</v>
      </c>
      <c r="G641" t="s">
        <v>42</v>
      </c>
      <c r="H641">
        <v>45</v>
      </c>
      <c r="I641">
        <f t="shared" si="37"/>
        <v>107.37777777777778</v>
      </c>
      <c r="J641" t="s">
        <v>20</v>
      </c>
      <c r="K641" t="s">
        <v>21</v>
      </c>
      <c r="L641">
        <v>1532754000</v>
      </c>
      <c r="M641" s="10">
        <f t="shared" si="38"/>
        <v>43309.208333333328</v>
      </c>
      <c r="N641">
        <v>1532754000</v>
      </c>
      <c r="O641" s="10">
        <f t="shared" si="39"/>
        <v>43309.208333333328</v>
      </c>
      <c r="P641" t="b">
        <v>0</v>
      </c>
      <c r="Q641" t="b">
        <v>1</v>
      </c>
      <c r="R641" s="7" t="s">
        <v>2015</v>
      </c>
      <c r="S641" t="s">
        <v>2018</v>
      </c>
    </row>
    <row r="642" spans="1:19" x14ac:dyDescent="0.5">
      <c r="A642">
        <v>640</v>
      </c>
      <c r="B642" t="s">
        <v>1298</v>
      </c>
      <c r="C642" s="3" t="s">
        <v>1299</v>
      </c>
      <c r="D642">
        <v>119800</v>
      </c>
      <c r="E642">
        <v>19769</v>
      </c>
      <c r="F642" s="5">
        <f t="shared" si="36"/>
        <v>16.501669449081803</v>
      </c>
      <c r="G642" t="s">
        <v>14</v>
      </c>
      <c r="H642">
        <v>257</v>
      </c>
      <c r="I642">
        <f t="shared" si="37"/>
        <v>76.922178988326849</v>
      </c>
      <c r="J642" t="s">
        <v>20</v>
      </c>
      <c r="K642" t="s">
        <v>21</v>
      </c>
      <c r="L642">
        <v>1453096800</v>
      </c>
      <c r="M642" s="10">
        <f t="shared" si="38"/>
        <v>42387.25</v>
      </c>
      <c r="N642">
        <v>1453356000</v>
      </c>
      <c r="O642" s="10">
        <f t="shared" si="39"/>
        <v>42390.25</v>
      </c>
      <c r="P642" t="b">
        <v>0</v>
      </c>
      <c r="Q642" t="b">
        <v>0</v>
      </c>
      <c r="R642" s="7" t="s">
        <v>2013</v>
      </c>
      <c r="S642" t="s">
        <v>2014</v>
      </c>
    </row>
    <row r="643" spans="1:19" ht="31.5" x14ac:dyDescent="0.5">
      <c r="A643">
        <v>641</v>
      </c>
      <c r="B643" t="s">
        <v>1300</v>
      </c>
      <c r="C643" s="3" t="s">
        <v>1301</v>
      </c>
      <c r="D643">
        <v>9400</v>
      </c>
      <c r="E643">
        <v>11277</v>
      </c>
      <c r="F643" s="5">
        <f t="shared" ref="F643:F706" si="40">E643*100/D643</f>
        <v>119.96808510638297</v>
      </c>
      <c r="G643" t="s">
        <v>19</v>
      </c>
      <c r="H643">
        <v>194</v>
      </c>
      <c r="I643">
        <f t="shared" ref="I643:I706" si="41">E643/H643</f>
        <v>58.128865979381445</v>
      </c>
      <c r="J643" t="s">
        <v>86</v>
      </c>
      <c r="K643" t="s">
        <v>87</v>
      </c>
      <c r="L643">
        <v>1487570400</v>
      </c>
      <c r="M643" s="10">
        <f t="shared" ref="M643:M706" si="42">(((L643/60)/60)/24)+DATE(1970,1,1)</f>
        <v>42786.25</v>
      </c>
      <c r="N643">
        <v>1489986000</v>
      </c>
      <c r="O643" s="10">
        <f t="shared" ref="O643:O706" si="43">(((N643/60)/60)/24)+DATE(1970,1,1)</f>
        <v>42814.208333333328</v>
      </c>
      <c r="P643" t="b">
        <v>0</v>
      </c>
      <c r="Q643" t="b">
        <v>0</v>
      </c>
      <c r="R643" s="7" t="s">
        <v>2013</v>
      </c>
      <c r="S643" t="s">
        <v>2014</v>
      </c>
    </row>
    <row r="644" spans="1:19" x14ac:dyDescent="0.5">
      <c r="A644">
        <v>642</v>
      </c>
      <c r="B644" t="s">
        <v>1302</v>
      </c>
      <c r="C644" s="3" t="s">
        <v>1303</v>
      </c>
      <c r="D644">
        <v>9200</v>
      </c>
      <c r="E644">
        <v>13382</v>
      </c>
      <c r="F644" s="5">
        <f t="shared" si="40"/>
        <v>145.45652173913044</v>
      </c>
      <c r="G644" t="s">
        <v>19</v>
      </c>
      <c r="H644">
        <v>129</v>
      </c>
      <c r="I644">
        <f t="shared" si="41"/>
        <v>103.73643410852713</v>
      </c>
      <c r="J644" t="s">
        <v>15</v>
      </c>
      <c r="K644" t="s">
        <v>16</v>
      </c>
      <c r="L644">
        <v>1545026400</v>
      </c>
      <c r="M644" s="10">
        <f t="shared" si="42"/>
        <v>43451.25</v>
      </c>
      <c r="N644">
        <v>1545804000</v>
      </c>
      <c r="O644" s="10">
        <f t="shared" si="43"/>
        <v>43460.25</v>
      </c>
      <c r="P644" t="b">
        <v>0</v>
      </c>
      <c r="Q644" t="b">
        <v>0</v>
      </c>
      <c r="R644" s="7" t="s">
        <v>2011</v>
      </c>
      <c r="S644" t="s">
        <v>2020</v>
      </c>
    </row>
    <row r="645" spans="1:19" x14ac:dyDescent="0.5">
      <c r="A645">
        <v>643</v>
      </c>
      <c r="B645" t="s">
        <v>1304</v>
      </c>
      <c r="C645" s="3" t="s">
        <v>1305</v>
      </c>
      <c r="D645">
        <v>14900</v>
      </c>
      <c r="E645">
        <v>32986</v>
      </c>
      <c r="F645" s="5">
        <f t="shared" si="40"/>
        <v>221.38255033557047</v>
      </c>
      <c r="G645" t="s">
        <v>19</v>
      </c>
      <c r="H645">
        <v>375</v>
      </c>
      <c r="I645">
        <f t="shared" si="41"/>
        <v>87.962666666666664</v>
      </c>
      <c r="J645" t="s">
        <v>20</v>
      </c>
      <c r="K645" t="s">
        <v>21</v>
      </c>
      <c r="L645">
        <v>1488348000</v>
      </c>
      <c r="M645" s="10">
        <f t="shared" si="42"/>
        <v>42795.25</v>
      </c>
      <c r="N645">
        <v>1489899600</v>
      </c>
      <c r="O645" s="10">
        <f t="shared" si="43"/>
        <v>42813.208333333328</v>
      </c>
      <c r="P645" t="b">
        <v>0</v>
      </c>
      <c r="Q645" t="b">
        <v>0</v>
      </c>
      <c r="R645" s="7" t="s">
        <v>2013</v>
      </c>
      <c r="S645" t="s">
        <v>2014</v>
      </c>
    </row>
    <row r="646" spans="1:19" x14ac:dyDescent="0.5">
      <c r="A646">
        <v>644</v>
      </c>
      <c r="B646" t="s">
        <v>1306</v>
      </c>
      <c r="C646" s="3" t="s">
        <v>1307</v>
      </c>
      <c r="D646">
        <v>169400</v>
      </c>
      <c r="E646">
        <v>81984</v>
      </c>
      <c r="F646" s="5">
        <f t="shared" si="40"/>
        <v>48.396694214876035</v>
      </c>
      <c r="G646" t="s">
        <v>14</v>
      </c>
      <c r="H646">
        <v>2928</v>
      </c>
      <c r="I646">
        <f t="shared" si="41"/>
        <v>28</v>
      </c>
      <c r="J646" t="s">
        <v>15</v>
      </c>
      <c r="K646" t="s">
        <v>16</v>
      </c>
      <c r="L646">
        <v>1545112800</v>
      </c>
      <c r="M646" s="10">
        <f t="shared" si="42"/>
        <v>43452.25</v>
      </c>
      <c r="N646">
        <v>1546495200</v>
      </c>
      <c r="O646" s="10">
        <f t="shared" si="43"/>
        <v>43468.25</v>
      </c>
      <c r="P646" t="b">
        <v>0</v>
      </c>
      <c r="Q646" t="b">
        <v>0</v>
      </c>
      <c r="R646" s="7" t="s">
        <v>2013</v>
      </c>
      <c r="S646" t="s">
        <v>2014</v>
      </c>
    </row>
    <row r="647" spans="1:19" x14ac:dyDescent="0.5">
      <c r="A647">
        <v>645</v>
      </c>
      <c r="B647" t="s">
        <v>1308</v>
      </c>
      <c r="C647" s="3" t="s">
        <v>1309</v>
      </c>
      <c r="D647">
        <v>192100</v>
      </c>
      <c r="E647">
        <v>178483</v>
      </c>
      <c r="F647" s="5">
        <f t="shared" si="40"/>
        <v>92.911504424778755</v>
      </c>
      <c r="G647" t="s">
        <v>14</v>
      </c>
      <c r="H647">
        <v>4697</v>
      </c>
      <c r="I647">
        <f t="shared" si="41"/>
        <v>37.999361294443261</v>
      </c>
      <c r="J647" t="s">
        <v>20</v>
      </c>
      <c r="K647" t="s">
        <v>21</v>
      </c>
      <c r="L647">
        <v>1537938000</v>
      </c>
      <c r="M647" s="10">
        <f t="shared" si="42"/>
        <v>43369.208333333328</v>
      </c>
      <c r="N647">
        <v>1539752400</v>
      </c>
      <c r="O647" s="10">
        <f t="shared" si="43"/>
        <v>43390.208333333328</v>
      </c>
      <c r="P647" t="b">
        <v>0</v>
      </c>
      <c r="Q647" t="b">
        <v>1</v>
      </c>
      <c r="R647" s="7" t="s">
        <v>2009</v>
      </c>
      <c r="S647" t="s">
        <v>2010</v>
      </c>
    </row>
    <row r="648" spans="1:19" x14ac:dyDescent="0.5">
      <c r="A648">
        <v>646</v>
      </c>
      <c r="B648" t="s">
        <v>1310</v>
      </c>
      <c r="C648" s="3" t="s">
        <v>1311</v>
      </c>
      <c r="D648">
        <v>98700</v>
      </c>
      <c r="E648">
        <v>87448</v>
      </c>
      <c r="F648" s="5">
        <f t="shared" si="40"/>
        <v>88.59979736575481</v>
      </c>
      <c r="G648" t="s">
        <v>14</v>
      </c>
      <c r="H648">
        <v>2915</v>
      </c>
      <c r="I648">
        <f t="shared" si="41"/>
        <v>29.999313893653515</v>
      </c>
      <c r="J648" t="s">
        <v>20</v>
      </c>
      <c r="K648" t="s">
        <v>21</v>
      </c>
      <c r="L648">
        <v>1363150800</v>
      </c>
      <c r="M648" s="10">
        <f t="shared" si="42"/>
        <v>41346.208333333336</v>
      </c>
      <c r="N648">
        <v>1364101200</v>
      </c>
      <c r="O648" s="10">
        <f t="shared" si="43"/>
        <v>41357.208333333336</v>
      </c>
      <c r="P648" t="b">
        <v>0</v>
      </c>
      <c r="Q648" t="b">
        <v>0</v>
      </c>
      <c r="R648" s="7" t="s">
        <v>2024</v>
      </c>
      <c r="S648" t="s">
        <v>2025</v>
      </c>
    </row>
    <row r="649" spans="1:19" x14ac:dyDescent="0.5">
      <c r="A649">
        <v>647</v>
      </c>
      <c r="B649" t="s">
        <v>1312</v>
      </c>
      <c r="C649" s="3" t="s">
        <v>1313</v>
      </c>
      <c r="D649">
        <v>4500</v>
      </c>
      <c r="E649">
        <v>1863</v>
      </c>
      <c r="F649" s="5">
        <f t="shared" si="40"/>
        <v>41.4</v>
      </c>
      <c r="G649" t="s">
        <v>14</v>
      </c>
      <c r="H649">
        <v>18</v>
      </c>
      <c r="I649">
        <f t="shared" si="41"/>
        <v>103.5</v>
      </c>
      <c r="J649" t="s">
        <v>20</v>
      </c>
      <c r="K649" t="s">
        <v>21</v>
      </c>
      <c r="L649">
        <v>1523250000</v>
      </c>
      <c r="M649" s="10">
        <f t="shared" si="42"/>
        <v>43199.208333333328</v>
      </c>
      <c r="N649">
        <v>1525323600</v>
      </c>
      <c r="O649" s="10">
        <f t="shared" si="43"/>
        <v>43223.208333333328</v>
      </c>
      <c r="P649" t="b">
        <v>0</v>
      </c>
      <c r="Q649" t="b">
        <v>0</v>
      </c>
      <c r="R649" s="7" t="s">
        <v>2021</v>
      </c>
      <c r="S649" t="s">
        <v>2033</v>
      </c>
    </row>
    <row r="650" spans="1:19" x14ac:dyDescent="0.5">
      <c r="A650">
        <v>648</v>
      </c>
      <c r="B650" t="s">
        <v>1314</v>
      </c>
      <c r="C650" s="3" t="s">
        <v>1315</v>
      </c>
      <c r="D650">
        <v>98600</v>
      </c>
      <c r="E650">
        <v>62174</v>
      </c>
      <c r="F650" s="5">
        <f t="shared" si="40"/>
        <v>63.056795131845838</v>
      </c>
      <c r="G650" t="s">
        <v>63</v>
      </c>
      <c r="H650">
        <v>723</v>
      </c>
      <c r="I650">
        <f t="shared" si="41"/>
        <v>85.994467496542185</v>
      </c>
      <c r="J650" t="s">
        <v>20</v>
      </c>
      <c r="K650" t="s">
        <v>21</v>
      </c>
      <c r="L650">
        <v>1499317200</v>
      </c>
      <c r="M650" s="10">
        <f t="shared" si="42"/>
        <v>42922.208333333328</v>
      </c>
      <c r="N650">
        <v>1500872400</v>
      </c>
      <c r="O650" s="10">
        <f t="shared" si="43"/>
        <v>42940.208333333328</v>
      </c>
      <c r="P650" t="b">
        <v>1</v>
      </c>
      <c r="Q650" t="b">
        <v>0</v>
      </c>
      <c r="R650" s="7" t="s">
        <v>2007</v>
      </c>
      <c r="S650" t="s">
        <v>2008</v>
      </c>
    </row>
    <row r="651" spans="1:19" x14ac:dyDescent="0.5">
      <c r="A651">
        <v>649</v>
      </c>
      <c r="B651" t="s">
        <v>1316</v>
      </c>
      <c r="C651" s="3" t="s">
        <v>1317</v>
      </c>
      <c r="D651">
        <v>121700</v>
      </c>
      <c r="E651">
        <v>59003</v>
      </c>
      <c r="F651" s="5">
        <f t="shared" si="40"/>
        <v>48.482333607230899</v>
      </c>
      <c r="G651" t="s">
        <v>14</v>
      </c>
      <c r="H651">
        <v>602</v>
      </c>
      <c r="I651">
        <f t="shared" si="41"/>
        <v>98.011627906976742</v>
      </c>
      <c r="J651" t="s">
        <v>86</v>
      </c>
      <c r="K651" t="s">
        <v>87</v>
      </c>
      <c r="L651">
        <v>1287550800</v>
      </c>
      <c r="M651" s="10">
        <f t="shared" si="42"/>
        <v>40471.208333333336</v>
      </c>
      <c r="N651">
        <v>1288501200</v>
      </c>
      <c r="O651" s="10">
        <f t="shared" si="43"/>
        <v>40482.208333333336</v>
      </c>
      <c r="P651" t="b">
        <v>1</v>
      </c>
      <c r="Q651" t="b">
        <v>1</v>
      </c>
      <c r="R651" s="7" t="s">
        <v>2013</v>
      </c>
      <c r="S651" t="s">
        <v>2014</v>
      </c>
    </row>
    <row r="652" spans="1:19" x14ac:dyDescent="0.5">
      <c r="A652">
        <v>650</v>
      </c>
      <c r="B652" t="s">
        <v>1318</v>
      </c>
      <c r="C652" s="3" t="s">
        <v>1319</v>
      </c>
      <c r="D652">
        <v>100</v>
      </c>
      <c r="E652">
        <v>2</v>
      </c>
      <c r="F652" s="5">
        <f t="shared" si="40"/>
        <v>2</v>
      </c>
      <c r="G652" t="s">
        <v>14</v>
      </c>
      <c r="H652">
        <v>1</v>
      </c>
      <c r="I652">
        <f t="shared" si="41"/>
        <v>2</v>
      </c>
      <c r="J652" t="s">
        <v>20</v>
      </c>
      <c r="K652" t="s">
        <v>21</v>
      </c>
      <c r="L652">
        <v>1404795600</v>
      </c>
      <c r="M652" s="10">
        <f t="shared" si="42"/>
        <v>41828.208333333336</v>
      </c>
      <c r="N652">
        <v>1407128400</v>
      </c>
      <c r="O652" s="10">
        <f t="shared" si="43"/>
        <v>41855.208333333336</v>
      </c>
      <c r="P652" t="b">
        <v>0</v>
      </c>
      <c r="Q652" t="b">
        <v>0</v>
      </c>
      <c r="R652" s="7" t="s">
        <v>2009</v>
      </c>
      <c r="S652" t="s">
        <v>2032</v>
      </c>
    </row>
    <row r="653" spans="1:19" x14ac:dyDescent="0.5">
      <c r="A653">
        <v>651</v>
      </c>
      <c r="B653" t="s">
        <v>1320</v>
      </c>
      <c r="C653" s="3" t="s">
        <v>1321</v>
      </c>
      <c r="D653">
        <v>196700</v>
      </c>
      <c r="E653">
        <v>174039</v>
      </c>
      <c r="F653" s="5">
        <f t="shared" si="40"/>
        <v>88.47941026944585</v>
      </c>
      <c r="G653" t="s">
        <v>14</v>
      </c>
      <c r="H653">
        <v>3868</v>
      </c>
      <c r="I653">
        <f t="shared" si="41"/>
        <v>44.994570837642193</v>
      </c>
      <c r="J653" t="s">
        <v>94</v>
      </c>
      <c r="K653" t="s">
        <v>95</v>
      </c>
      <c r="L653">
        <v>1393048800</v>
      </c>
      <c r="M653" s="10">
        <f t="shared" si="42"/>
        <v>41692.25</v>
      </c>
      <c r="N653">
        <v>1394344800</v>
      </c>
      <c r="O653" s="10">
        <f t="shared" si="43"/>
        <v>41707.25</v>
      </c>
      <c r="P653" t="b">
        <v>0</v>
      </c>
      <c r="Q653" t="b">
        <v>0</v>
      </c>
      <c r="R653" s="7" t="s">
        <v>2015</v>
      </c>
      <c r="S653" t="s">
        <v>2026</v>
      </c>
    </row>
    <row r="654" spans="1:19" x14ac:dyDescent="0.5">
      <c r="A654">
        <v>652</v>
      </c>
      <c r="B654" t="s">
        <v>1322</v>
      </c>
      <c r="C654" s="3" t="s">
        <v>1323</v>
      </c>
      <c r="D654">
        <v>10000</v>
      </c>
      <c r="E654">
        <v>12684</v>
      </c>
      <c r="F654" s="5">
        <f t="shared" si="40"/>
        <v>126.84</v>
      </c>
      <c r="G654" t="s">
        <v>19</v>
      </c>
      <c r="H654">
        <v>409</v>
      </c>
      <c r="I654">
        <f t="shared" si="41"/>
        <v>31.012224938875306</v>
      </c>
      <c r="J654" t="s">
        <v>20</v>
      </c>
      <c r="K654" t="s">
        <v>21</v>
      </c>
      <c r="L654">
        <v>1470373200</v>
      </c>
      <c r="M654" s="10">
        <f t="shared" si="42"/>
        <v>42587.208333333328</v>
      </c>
      <c r="N654">
        <v>1474088400</v>
      </c>
      <c r="O654" s="10">
        <f t="shared" si="43"/>
        <v>42630.208333333328</v>
      </c>
      <c r="P654" t="b">
        <v>0</v>
      </c>
      <c r="Q654" t="b">
        <v>0</v>
      </c>
      <c r="R654" s="7" t="s">
        <v>2011</v>
      </c>
      <c r="S654" t="s">
        <v>2012</v>
      </c>
    </row>
    <row r="655" spans="1:19" x14ac:dyDescent="0.5">
      <c r="A655">
        <v>653</v>
      </c>
      <c r="B655" t="s">
        <v>1324</v>
      </c>
      <c r="C655" s="3" t="s">
        <v>1325</v>
      </c>
      <c r="D655">
        <v>600</v>
      </c>
      <c r="E655">
        <v>14033</v>
      </c>
      <c r="F655" s="5">
        <f t="shared" si="40"/>
        <v>2338.8333333333335</v>
      </c>
      <c r="G655" t="s">
        <v>19</v>
      </c>
      <c r="H655">
        <v>234</v>
      </c>
      <c r="I655">
        <f t="shared" si="41"/>
        <v>59.970085470085472</v>
      </c>
      <c r="J655" t="s">
        <v>20</v>
      </c>
      <c r="K655" t="s">
        <v>21</v>
      </c>
      <c r="L655">
        <v>1460091600</v>
      </c>
      <c r="M655" s="10">
        <f t="shared" si="42"/>
        <v>42468.208333333328</v>
      </c>
      <c r="N655">
        <v>1460264400</v>
      </c>
      <c r="O655" s="10">
        <f t="shared" si="43"/>
        <v>42470.208333333328</v>
      </c>
      <c r="P655" t="b">
        <v>0</v>
      </c>
      <c r="Q655" t="b">
        <v>0</v>
      </c>
      <c r="R655" s="7" t="s">
        <v>2011</v>
      </c>
      <c r="S655" t="s">
        <v>2012</v>
      </c>
    </row>
    <row r="656" spans="1:19" x14ac:dyDescent="0.5">
      <c r="A656">
        <v>654</v>
      </c>
      <c r="B656" t="s">
        <v>1326</v>
      </c>
      <c r="C656" s="3" t="s">
        <v>1327</v>
      </c>
      <c r="D656">
        <v>35000</v>
      </c>
      <c r="E656">
        <v>177936</v>
      </c>
      <c r="F656" s="5">
        <f t="shared" si="40"/>
        <v>508.38857142857142</v>
      </c>
      <c r="G656" t="s">
        <v>19</v>
      </c>
      <c r="H656">
        <v>3016</v>
      </c>
      <c r="I656">
        <f t="shared" si="41"/>
        <v>58.9973474801061</v>
      </c>
      <c r="J656" t="s">
        <v>20</v>
      </c>
      <c r="K656" t="s">
        <v>21</v>
      </c>
      <c r="L656">
        <v>1440392400</v>
      </c>
      <c r="M656" s="10">
        <f t="shared" si="42"/>
        <v>42240.208333333328</v>
      </c>
      <c r="N656">
        <v>1440824400</v>
      </c>
      <c r="O656" s="10">
        <f t="shared" si="43"/>
        <v>42245.208333333328</v>
      </c>
      <c r="P656" t="b">
        <v>0</v>
      </c>
      <c r="Q656" t="b">
        <v>0</v>
      </c>
      <c r="R656" s="7" t="s">
        <v>2009</v>
      </c>
      <c r="S656" t="s">
        <v>2031</v>
      </c>
    </row>
    <row r="657" spans="1:19" x14ac:dyDescent="0.5">
      <c r="A657">
        <v>655</v>
      </c>
      <c r="B657" t="s">
        <v>1328</v>
      </c>
      <c r="C657" s="3" t="s">
        <v>1329</v>
      </c>
      <c r="D657">
        <v>6900</v>
      </c>
      <c r="E657">
        <v>13212</v>
      </c>
      <c r="F657" s="5">
        <f t="shared" si="40"/>
        <v>191.47826086956522</v>
      </c>
      <c r="G657" t="s">
        <v>19</v>
      </c>
      <c r="H657">
        <v>264</v>
      </c>
      <c r="I657">
        <f t="shared" si="41"/>
        <v>50.045454545454547</v>
      </c>
      <c r="J657" t="s">
        <v>20</v>
      </c>
      <c r="K657" t="s">
        <v>21</v>
      </c>
      <c r="L657">
        <v>1488434400</v>
      </c>
      <c r="M657" s="10">
        <f t="shared" si="42"/>
        <v>42796.25</v>
      </c>
      <c r="N657">
        <v>1489554000</v>
      </c>
      <c r="O657" s="10">
        <f t="shared" si="43"/>
        <v>42809.208333333328</v>
      </c>
      <c r="P657" t="b">
        <v>1</v>
      </c>
      <c r="Q657" t="b">
        <v>0</v>
      </c>
      <c r="R657" s="7" t="s">
        <v>2028</v>
      </c>
      <c r="S657" t="s">
        <v>2029</v>
      </c>
    </row>
    <row r="658" spans="1:19" ht="31.5" x14ac:dyDescent="0.5">
      <c r="A658">
        <v>656</v>
      </c>
      <c r="B658" t="s">
        <v>1330</v>
      </c>
      <c r="C658" s="3" t="s">
        <v>1331</v>
      </c>
      <c r="D658">
        <v>118400</v>
      </c>
      <c r="E658">
        <v>49879</v>
      </c>
      <c r="F658" s="5">
        <f t="shared" si="40"/>
        <v>42.127533783783782</v>
      </c>
      <c r="G658" t="s">
        <v>14</v>
      </c>
      <c r="H658">
        <v>504</v>
      </c>
      <c r="I658">
        <f t="shared" si="41"/>
        <v>98.966269841269835</v>
      </c>
      <c r="J658" t="s">
        <v>24</v>
      </c>
      <c r="K658" t="s">
        <v>25</v>
      </c>
      <c r="L658">
        <v>1514440800</v>
      </c>
      <c r="M658" s="10">
        <f t="shared" si="42"/>
        <v>43097.25</v>
      </c>
      <c r="N658">
        <v>1514872800</v>
      </c>
      <c r="O658" s="10">
        <f t="shared" si="43"/>
        <v>43102.25</v>
      </c>
      <c r="P658" t="b">
        <v>0</v>
      </c>
      <c r="Q658" t="b">
        <v>0</v>
      </c>
      <c r="R658" s="7" t="s">
        <v>2007</v>
      </c>
      <c r="S658" t="s">
        <v>2008</v>
      </c>
    </row>
    <row r="659" spans="1:19" x14ac:dyDescent="0.5">
      <c r="A659">
        <v>657</v>
      </c>
      <c r="B659" t="s">
        <v>1332</v>
      </c>
      <c r="C659" s="3" t="s">
        <v>1333</v>
      </c>
      <c r="D659">
        <v>10000</v>
      </c>
      <c r="E659">
        <v>824</v>
      </c>
      <c r="F659" s="5">
        <f t="shared" si="40"/>
        <v>8.24</v>
      </c>
      <c r="G659" t="s">
        <v>14</v>
      </c>
      <c r="H659">
        <v>14</v>
      </c>
      <c r="I659">
        <f t="shared" si="41"/>
        <v>58.857142857142854</v>
      </c>
      <c r="J659" t="s">
        <v>20</v>
      </c>
      <c r="K659" t="s">
        <v>21</v>
      </c>
      <c r="L659">
        <v>1514354400</v>
      </c>
      <c r="M659" s="10">
        <f t="shared" si="42"/>
        <v>43096.25</v>
      </c>
      <c r="N659">
        <v>1515736800</v>
      </c>
      <c r="O659" s="10">
        <f t="shared" si="43"/>
        <v>43112.25</v>
      </c>
      <c r="P659" t="b">
        <v>0</v>
      </c>
      <c r="Q659" t="b">
        <v>0</v>
      </c>
      <c r="R659" s="7" t="s">
        <v>2015</v>
      </c>
      <c r="S659" t="s">
        <v>2037</v>
      </c>
    </row>
    <row r="660" spans="1:19" x14ac:dyDescent="0.5">
      <c r="A660">
        <v>658</v>
      </c>
      <c r="B660" t="s">
        <v>1334</v>
      </c>
      <c r="C660" s="3" t="s">
        <v>1335</v>
      </c>
      <c r="D660">
        <v>52600</v>
      </c>
      <c r="E660">
        <v>31594</v>
      </c>
      <c r="F660" s="5">
        <f t="shared" si="40"/>
        <v>60.064638783269963</v>
      </c>
      <c r="G660" t="s">
        <v>63</v>
      </c>
      <c r="H660">
        <v>390</v>
      </c>
      <c r="I660">
        <f t="shared" si="41"/>
        <v>81.010256410256417</v>
      </c>
      <c r="J660" t="s">
        <v>20</v>
      </c>
      <c r="K660" t="s">
        <v>21</v>
      </c>
      <c r="L660">
        <v>1440910800</v>
      </c>
      <c r="M660" s="10">
        <f t="shared" si="42"/>
        <v>42246.208333333328</v>
      </c>
      <c r="N660">
        <v>1442898000</v>
      </c>
      <c r="O660" s="10">
        <f t="shared" si="43"/>
        <v>42269.208333333328</v>
      </c>
      <c r="P660" t="b">
        <v>0</v>
      </c>
      <c r="Q660" t="b">
        <v>0</v>
      </c>
      <c r="R660" s="7" t="s">
        <v>2009</v>
      </c>
      <c r="S660" t="s">
        <v>2010</v>
      </c>
    </row>
    <row r="661" spans="1:19" x14ac:dyDescent="0.5">
      <c r="A661">
        <v>659</v>
      </c>
      <c r="B661" t="s">
        <v>1336</v>
      </c>
      <c r="C661" s="3" t="s">
        <v>1337</v>
      </c>
      <c r="D661">
        <v>120700</v>
      </c>
      <c r="E661">
        <v>57010</v>
      </c>
      <c r="F661" s="5">
        <f t="shared" si="40"/>
        <v>47.232808616404306</v>
      </c>
      <c r="G661" t="s">
        <v>14</v>
      </c>
      <c r="H661">
        <v>750</v>
      </c>
      <c r="I661">
        <f t="shared" si="41"/>
        <v>76.013333333333335</v>
      </c>
      <c r="J661" t="s">
        <v>36</v>
      </c>
      <c r="K661" t="s">
        <v>37</v>
      </c>
      <c r="L661">
        <v>1296108000</v>
      </c>
      <c r="M661" s="10">
        <f t="shared" si="42"/>
        <v>40570.25</v>
      </c>
      <c r="N661">
        <v>1296194400</v>
      </c>
      <c r="O661" s="10">
        <f t="shared" si="43"/>
        <v>40571.25</v>
      </c>
      <c r="P661" t="b">
        <v>0</v>
      </c>
      <c r="Q661" t="b">
        <v>0</v>
      </c>
      <c r="R661" s="7" t="s">
        <v>2015</v>
      </c>
      <c r="S661" t="s">
        <v>2016</v>
      </c>
    </row>
    <row r="662" spans="1:19" x14ac:dyDescent="0.5">
      <c r="A662">
        <v>660</v>
      </c>
      <c r="B662" t="s">
        <v>1338</v>
      </c>
      <c r="C662" s="3" t="s">
        <v>1339</v>
      </c>
      <c r="D662">
        <v>9100</v>
      </c>
      <c r="E662">
        <v>7438</v>
      </c>
      <c r="F662" s="5">
        <f t="shared" si="40"/>
        <v>81.736263736263737</v>
      </c>
      <c r="G662" t="s">
        <v>14</v>
      </c>
      <c r="H662">
        <v>77</v>
      </c>
      <c r="I662">
        <f t="shared" si="41"/>
        <v>96.597402597402592</v>
      </c>
      <c r="J662" t="s">
        <v>20</v>
      </c>
      <c r="K662" t="s">
        <v>21</v>
      </c>
      <c r="L662">
        <v>1440133200</v>
      </c>
      <c r="M662" s="10">
        <f t="shared" si="42"/>
        <v>42237.208333333328</v>
      </c>
      <c r="N662">
        <v>1440910800</v>
      </c>
      <c r="O662" s="10">
        <f t="shared" si="43"/>
        <v>42246.208333333328</v>
      </c>
      <c r="P662" t="b">
        <v>1</v>
      </c>
      <c r="Q662" t="b">
        <v>0</v>
      </c>
      <c r="R662" s="7" t="s">
        <v>2013</v>
      </c>
      <c r="S662" t="s">
        <v>2014</v>
      </c>
    </row>
    <row r="663" spans="1:19" x14ac:dyDescent="0.5">
      <c r="A663">
        <v>661</v>
      </c>
      <c r="B663" t="s">
        <v>1340</v>
      </c>
      <c r="C663" s="3" t="s">
        <v>1341</v>
      </c>
      <c r="D663">
        <v>106800</v>
      </c>
      <c r="E663">
        <v>57872</v>
      </c>
      <c r="F663" s="5">
        <f t="shared" si="40"/>
        <v>54.187265917602993</v>
      </c>
      <c r="G663" t="s">
        <v>14</v>
      </c>
      <c r="H663">
        <v>752</v>
      </c>
      <c r="I663">
        <f t="shared" si="41"/>
        <v>76.957446808510639</v>
      </c>
      <c r="J663" t="s">
        <v>32</v>
      </c>
      <c r="K663" t="s">
        <v>33</v>
      </c>
      <c r="L663">
        <v>1332910800</v>
      </c>
      <c r="M663" s="10">
        <f t="shared" si="42"/>
        <v>40996.208333333336</v>
      </c>
      <c r="N663">
        <v>1335502800</v>
      </c>
      <c r="O663" s="10">
        <f t="shared" si="43"/>
        <v>41026.208333333336</v>
      </c>
      <c r="P663" t="b">
        <v>0</v>
      </c>
      <c r="Q663" t="b">
        <v>0</v>
      </c>
      <c r="R663" s="7" t="s">
        <v>2009</v>
      </c>
      <c r="S663" t="s">
        <v>2032</v>
      </c>
    </row>
    <row r="664" spans="1:19" x14ac:dyDescent="0.5">
      <c r="A664">
        <v>662</v>
      </c>
      <c r="B664" t="s">
        <v>1342</v>
      </c>
      <c r="C664" s="3" t="s">
        <v>1343</v>
      </c>
      <c r="D664">
        <v>9100</v>
      </c>
      <c r="E664">
        <v>8906</v>
      </c>
      <c r="F664" s="5">
        <f t="shared" si="40"/>
        <v>97.868131868131869</v>
      </c>
      <c r="G664" t="s">
        <v>14</v>
      </c>
      <c r="H664">
        <v>131</v>
      </c>
      <c r="I664">
        <f t="shared" si="41"/>
        <v>67.984732824427482</v>
      </c>
      <c r="J664" t="s">
        <v>20</v>
      </c>
      <c r="K664" t="s">
        <v>21</v>
      </c>
      <c r="L664">
        <v>1544335200</v>
      </c>
      <c r="M664" s="10">
        <f t="shared" si="42"/>
        <v>43443.25</v>
      </c>
      <c r="N664">
        <v>1544680800</v>
      </c>
      <c r="O664" s="10">
        <f t="shared" si="43"/>
        <v>43447.25</v>
      </c>
      <c r="P664" t="b">
        <v>0</v>
      </c>
      <c r="Q664" t="b">
        <v>0</v>
      </c>
      <c r="R664" s="7" t="s">
        <v>2013</v>
      </c>
      <c r="S664" t="s">
        <v>2014</v>
      </c>
    </row>
    <row r="665" spans="1:19" x14ac:dyDescent="0.5">
      <c r="A665">
        <v>663</v>
      </c>
      <c r="B665" t="s">
        <v>1344</v>
      </c>
      <c r="C665" s="3" t="s">
        <v>1345</v>
      </c>
      <c r="D665">
        <v>10000</v>
      </c>
      <c r="E665">
        <v>7724</v>
      </c>
      <c r="F665" s="5">
        <f t="shared" si="40"/>
        <v>77.239999999999995</v>
      </c>
      <c r="G665" t="s">
        <v>14</v>
      </c>
      <c r="H665">
        <v>87</v>
      </c>
      <c r="I665">
        <f t="shared" si="41"/>
        <v>88.781609195402297</v>
      </c>
      <c r="J665" t="s">
        <v>20</v>
      </c>
      <c r="K665" t="s">
        <v>21</v>
      </c>
      <c r="L665">
        <v>1286427600</v>
      </c>
      <c r="M665" s="10">
        <f t="shared" si="42"/>
        <v>40458.208333333336</v>
      </c>
      <c r="N665">
        <v>1288414800</v>
      </c>
      <c r="O665" s="10">
        <f t="shared" si="43"/>
        <v>40481.208333333336</v>
      </c>
      <c r="P665" t="b">
        <v>0</v>
      </c>
      <c r="Q665" t="b">
        <v>0</v>
      </c>
      <c r="R665" s="7" t="s">
        <v>2013</v>
      </c>
      <c r="S665" t="s">
        <v>2014</v>
      </c>
    </row>
    <row r="666" spans="1:19" x14ac:dyDescent="0.5">
      <c r="A666">
        <v>664</v>
      </c>
      <c r="B666" t="s">
        <v>685</v>
      </c>
      <c r="C666" s="3" t="s">
        <v>1346</v>
      </c>
      <c r="D666">
        <v>79400</v>
      </c>
      <c r="E666">
        <v>26571</v>
      </c>
      <c r="F666" s="5">
        <f t="shared" si="40"/>
        <v>33.464735516372798</v>
      </c>
      <c r="G666" t="s">
        <v>14</v>
      </c>
      <c r="H666">
        <v>1063</v>
      </c>
      <c r="I666">
        <f t="shared" si="41"/>
        <v>24.99623706491063</v>
      </c>
      <c r="J666" t="s">
        <v>20</v>
      </c>
      <c r="K666" t="s">
        <v>21</v>
      </c>
      <c r="L666">
        <v>1329717600</v>
      </c>
      <c r="M666" s="10">
        <f t="shared" si="42"/>
        <v>40959.25</v>
      </c>
      <c r="N666">
        <v>1330581600</v>
      </c>
      <c r="O666" s="10">
        <f t="shared" si="43"/>
        <v>40969.25</v>
      </c>
      <c r="P666" t="b">
        <v>0</v>
      </c>
      <c r="Q666" t="b">
        <v>0</v>
      </c>
      <c r="R666" s="7" t="s">
        <v>2009</v>
      </c>
      <c r="S666" t="s">
        <v>2032</v>
      </c>
    </row>
    <row r="667" spans="1:19" x14ac:dyDescent="0.5">
      <c r="A667">
        <v>665</v>
      </c>
      <c r="B667" t="s">
        <v>1347</v>
      </c>
      <c r="C667" s="3" t="s">
        <v>1348</v>
      </c>
      <c r="D667">
        <v>5100</v>
      </c>
      <c r="E667">
        <v>12219</v>
      </c>
      <c r="F667" s="5">
        <f t="shared" si="40"/>
        <v>239.58823529411765</v>
      </c>
      <c r="G667" t="s">
        <v>19</v>
      </c>
      <c r="H667">
        <v>272</v>
      </c>
      <c r="I667">
        <f t="shared" si="41"/>
        <v>44.922794117647058</v>
      </c>
      <c r="J667" t="s">
        <v>20</v>
      </c>
      <c r="K667" t="s">
        <v>21</v>
      </c>
      <c r="L667">
        <v>1310187600</v>
      </c>
      <c r="M667" s="10">
        <f t="shared" si="42"/>
        <v>40733.208333333336</v>
      </c>
      <c r="N667">
        <v>1311397200</v>
      </c>
      <c r="O667" s="10">
        <f t="shared" si="43"/>
        <v>40747.208333333336</v>
      </c>
      <c r="P667" t="b">
        <v>0</v>
      </c>
      <c r="Q667" t="b">
        <v>1</v>
      </c>
      <c r="R667" s="7" t="s">
        <v>2015</v>
      </c>
      <c r="S667" t="s">
        <v>2016</v>
      </c>
    </row>
    <row r="668" spans="1:19" x14ac:dyDescent="0.5">
      <c r="A668">
        <v>666</v>
      </c>
      <c r="B668" t="s">
        <v>1349</v>
      </c>
      <c r="C668" s="3" t="s">
        <v>1350</v>
      </c>
      <c r="D668">
        <v>3100</v>
      </c>
      <c r="E668">
        <v>1985</v>
      </c>
      <c r="F668" s="5">
        <f t="shared" si="40"/>
        <v>64.032258064516128</v>
      </c>
      <c r="G668" t="s">
        <v>63</v>
      </c>
      <c r="H668">
        <v>25</v>
      </c>
      <c r="I668">
        <f t="shared" si="41"/>
        <v>79.400000000000006</v>
      </c>
      <c r="J668" t="s">
        <v>20</v>
      </c>
      <c r="K668" t="s">
        <v>21</v>
      </c>
      <c r="L668">
        <v>1377838800</v>
      </c>
      <c r="M668" s="10">
        <f t="shared" si="42"/>
        <v>41516.208333333336</v>
      </c>
      <c r="N668">
        <v>1378357200</v>
      </c>
      <c r="O668" s="10">
        <f t="shared" si="43"/>
        <v>41522.208333333336</v>
      </c>
      <c r="P668" t="b">
        <v>0</v>
      </c>
      <c r="Q668" t="b">
        <v>1</v>
      </c>
      <c r="R668" s="7" t="s">
        <v>2013</v>
      </c>
      <c r="S668" t="s">
        <v>2014</v>
      </c>
    </row>
    <row r="669" spans="1:19" ht="31.5" x14ac:dyDescent="0.5">
      <c r="A669">
        <v>667</v>
      </c>
      <c r="B669" t="s">
        <v>1351</v>
      </c>
      <c r="C669" s="3" t="s">
        <v>1352</v>
      </c>
      <c r="D669">
        <v>6900</v>
      </c>
      <c r="E669">
        <v>12155</v>
      </c>
      <c r="F669" s="5">
        <f t="shared" si="40"/>
        <v>176.15942028985506</v>
      </c>
      <c r="G669" t="s">
        <v>19</v>
      </c>
      <c r="H669">
        <v>419</v>
      </c>
      <c r="I669">
        <f t="shared" si="41"/>
        <v>29.009546539379475</v>
      </c>
      <c r="J669" t="s">
        <v>20</v>
      </c>
      <c r="K669" t="s">
        <v>21</v>
      </c>
      <c r="L669">
        <v>1410325200</v>
      </c>
      <c r="M669" s="10">
        <f t="shared" si="42"/>
        <v>41892.208333333336</v>
      </c>
      <c r="N669">
        <v>1411102800</v>
      </c>
      <c r="O669" s="10">
        <f t="shared" si="43"/>
        <v>41901.208333333336</v>
      </c>
      <c r="P669" t="b">
        <v>0</v>
      </c>
      <c r="Q669" t="b">
        <v>0</v>
      </c>
      <c r="R669" s="7" t="s">
        <v>2038</v>
      </c>
      <c r="S669" t="s">
        <v>2039</v>
      </c>
    </row>
    <row r="670" spans="1:19" ht="31.5" x14ac:dyDescent="0.5">
      <c r="A670">
        <v>668</v>
      </c>
      <c r="B670" t="s">
        <v>1353</v>
      </c>
      <c r="C670" s="3" t="s">
        <v>1354</v>
      </c>
      <c r="D670">
        <v>27500</v>
      </c>
      <c r="E670">
        <v>5593</v>
      </c>
      <c r="F670" s="5">
        <f t="shared" si="40"/>
        <v>20.33818181818182</v>
      </c>
      <c r="G670" t="s">
        <v>14</v>
      </c>
      <c r="H670">
        <v>76</v>
      </c>
      <c r="I670">
        <f t="shared" si="41"/>
        <v>73.59210526315789</v>
      </c>
      <c r="J670" t="s">
        <v>20</v>
      </c>
      <c r="K670" t="s">
        <v>21</v>
      </c>
      <c r="L670">
        <v>1343797200</v>
      </c>
      <c r="M670" s="10">
        <f t="shared" si="42"/>
        <v>41122.208333333336</v>
      </c>
      <c r="N670">
        <v>1344834000</v>
      </c>
      <c r="O670" s="10">
        <f t="shared" si="43"/>
        <v>41134.208333333336</v>
      </c>
      <c r="P670" t="b">
        <v>0</v>
      </c>
      <c r="Q670" t="b">
        <v>0</v>
      </c>
      <c r="R670" s="7" t="s">
        <v>2013</v>
      </c>
      <c r="S670" t="s">
        <v>2014</v>
      </c>
    </row>
    <row r="671" spans="1:19" x14ac:dyDescent="0.5">
      <c r="A671">
        <v>669</v>
      </c>
      <c r="B671" t="s">
        <v>1355</v>
      </c>
      <c r="C671" s="3" t="s">
        <v>1356</v>
      </c>
      <c r="D671">
        <v>48800</v>
      </c>
      <c r="E671">
        <v>175020</v>
      </c>
      <c r="F671" s="5">
        <f t="shared" si="40"/>
        <v>358.64754098360658</v>
      </c>
      <c r="G671" t="s">
        <v>19</v>
      </c>
      <c r="H671">
        <v>1621</v>
      </c>
      <c r="I671">
        <f t="shared" si="41"/>
        <v>107.97038864898211</v>
      </c>
      <c r="J671" t="s">
        <v>94</v>
      </c>
      <c r="K671" t="s">
        <v>95</v>
      </c>
      <c r="L671">
        <v>1498453200</v>
      </c>
      <c r="M671" s="10">
        <f t="shared" si="42"/>
        <v>42912.208333333328</v>
      </c>
      <c r="N671">
        <v>1499230800</v>
      </c>
      <c r="O671" s="10">
        <f t="shared" si="43"/>
        <v>42921.208333333328</v>
      </c>
      <c r="P671" t="b">
        <v>0</v>
      </c>
      <c r="Q671" t="b">
        <v>0</v>
      </c>
      <c r="R671" s="7" t="s">
        <v>2013</v>
      </c>
      <c r="S671" t="s">
        <v>2014</v>
      </c>
    </row>
    <row r="672" spans="1:19" ht="31.5" x14ac:dyDescent="0.5">
      <c r="A672">
        <v>670</v>
      </c>
      <c r="B672" t="s">
        <v>1310</v>
      </c>
      <c r="C672" s="3" t="s">
        <v>1357</v>
      </c>
      <c r="D672">
        <v>16200</v>
      </c>
      <c r="E672">
        <v>75955</v>
      </c>
      <c r="F672" s="5">
        <f t="shared" si="40"/>
        <v>468.85802469135803</v>
      </c>
      <c r="G672" t="s">
        <v>19</v>
      </c>
      <c r="H672">
        <v>1101</v>
      </c>
      <c r="I672">
        <f t="shared" si="41"/>
        <v>68.987284287011803</v>
      </c>
      <c r="J672" t="s">
        <v>20</v>
      </c>
      <c r="K672" t="s">
        <v>21</v>
      </c>
      <c r="L672">
        <v>1456380000</v>
      </c>
      <c r="M672" s="10">
        <f t="shared" si="42"/>
        <v>42425.25</v>
      </c>
      <c r="N672">
        <v>1457416800</v>
      </c>
      <c r="O672" s="10">
        <f t="shared" si="43"/>
        <v>42437.25</v>
      </c>
      <c r="P672" t="b">
        <v>0</v>
      </c>
      <c r="Q672" t="b">
        <v>0</v>
      </c>
      <c r="R672" s="7" t="s">
        <v>2009</v>
      </c>
      <c r="S672" t="s">
        <v>2019</v>
      </c>
    </row>
    <row r="673" spans="1:19" ht="31.5" x14ac:dyDescent="0.5">
      <c r="A673">
        <v>671</v>
      </c>
      <c r="B673" t="s">
        <v>1358</v>
      </c>
      <c r="C673" s="3" t="s">
        <v>1359</v>
      </c>
      <c r="D673">
        <v>97600</v>
      </c>
      <c r="E673">
        <v>119127</v>
      </c>
      <c r="F673" s="5">
        <f t="shared" si="40"/>
        <v>122.0563524590164</v>
      </c>
      <c r="G673" t="s">
        <v>19</v>
      </c>
      <c r="H673">
        <v>1073</v>
      </c>
      <c r="I673">
        <f t="shared" si="41"/>
        <v>111.02236719478098</v>
      </c>
      <c r="J673" t="s">
        <v>20</v>
      </c>
      <c r="K673" t="s">
        <v>21</v>
      </c>
      <c r="L673">
        <v>1280552400</v>
      </c>
      <c r="M673" s="10">
        <f t="shared" si="42"/>
        <v>40390.208333333336</v>
      </c>
      <c r="N673">
        <v>1280898000</v>
      </c>
      <c r="O673" s="10">
        <f t="shared" si="43"/>
        <v>40394.208333333336</v>
      </c>
      <c r="P673" t="b">
        <v>0</v>
      </c>
      <c r="Q673" t="b">
        <v>1</v>
      </c>
      <c r="R673" s="7" t="s">
        <v>2013</v>
      </c>
      <c r="S673" t="s">
        <v>2014</v>
      </c>
    </row>
    <row r="674" spans="1:19" x14ac:dyDescent="0.5">
      <c r="A674">
        <v>672</v>
      </c>
      <c r="B674" t="s">
        <v>1360</v>
      </c>
      <c r="C674" s="3" t="s">
        <v>1361</v>
      </c>
      <c r="D674">
        <v>197900</v>
      </c>
      <c r="E674">
        <v>110689</v>
      </c>
      <c r="F674" s="5">
        <f t="shared" si="40"/>
        <v>55.931783729156137</v>
      </c>
      <c r="G674" t="s">
        <v>14</v>
      </c>
      <c r="H674">
        <v>4428</v>
      </c>
      <c r="I674">
        <f t="shared" si="41"/>
        <v>24.997515808491418</v>
      </c>
      <c r="J674" t="s">
        <v>24</v>
      </c>
      <c r="K674" t="s">
        <v>25</v>
      </c>
      <c r="L674">
        <v>1521608400</v>
      </c>
      <c r="M674" s="10">
        <f t="shared" si="42"/>
        <v>43180.208333333328</v>
      </c>
      <c r="N674">
        <v>1522472400</v>
      </c>
      <c r="O674" s="10">
        <f t="shared" si="43"/>
        <v>43190.208333333328</v>
      </c>
      <c r="P674" t="b">
        <v>0</v>
      </c>
      <c r="Q674" t="b">
        <v>0</v>
      </c>
      <c r="R674" s="7" t="s">
        <v>2013</v>
      </c>
      <c r="S674" t="s">
        <v>2014</v>
      </c>
    </row>
    <row r="675" spans="1:19" x14ac:dyDescent="0.5">
      <c r="A675">
        <v>673</v>
      </c>
      <c r="B675" t="s">
        <v>1362</v>
      </c>
      <c r="C675" s="3" t="s">
        <v>1363</v>
      </c>
      <c r="D675">
        <v>5600</v>
      </c>
      <c r="E675">
        <v>2445</v>
      </c>
      <c r="F675" s="5">
        <f t="shared" si="40"/>
        <v>43.660714285714285</v>
      </c>
      <c r="G675" t="s">
        <v>14</v>
      </c>
      <c r="H675">
        <v>58</v>
      </c>
      <c r="I675">
        <f t="shared" si="41"/>
        <v>42.155172413793103</v>
      </c>
      <c r="J675" t="s">
        <v>94</v>
      </c>
      <c r="K675" t="s">
        <v>95</v>
      </c>
      <c r="L675">
        <v>1460696400</v>
      </c>
      <c r="M675" s="10">
        <f t="shared" si="42"/>
        <v>42475.208333333328</v>
      </c>
      <c r="N675">
        <v>1462510800</v>
      </c>
      <c r="O675" s="10">
        <f t="shared" si="43"/>
        <v>42496.208333333328</v>
      </c>
      <c r="P675" t="b">
        <v>0</v>
      </c>
      <c r="Q675" t="b">
        <v>0</v>
      </c>
      <c r="R675" s="7" t="s">
        <v>2009</v>
      </c>
      <c r="S675" t="s">
        <v>2019</v>
      </c>
    </row>
    <row r="676" spans="1:19" x14ac:dyDescent="0.5">
      <c r="A676">
        <v>674</v>
      </c>
      <c r="B676" t="s">
        <v>1364</v>
      </c>
      <c r="C676" s="3" t="s">
        <v>1365</v>
      </c>
      <c r="D676">
        <v>170700</v>
      </c>
      <c r="E676">
        <v>57250</v>
      </c>
      <c r="F676" s="5">
        <f t="shared" si="40"/>
        <v>33.538371411833623</v>
      </c>
      <c r="G676" t="s">
        <v>63</v>
      </c>
      <c r="H676">
        <v>1218</v>
      </c>
      <c r="I676">
        <f t="shared" si="41"/>
        <v>47.003284072249592</v>
      </c>
      <c r="J676" t="s">
        <v>20</v>
      </c>
      <c r="K676" t="s">
        <v>21</v>
      </c>
      <c r="L676">
        <v>1313730000</v>
      </c>
      <c r="M676" s="10">
        <f t="shared" si="42"/>
        <v>40774.208333333336</v>
      </c>
      <c r="N676">
        <v>1317790800</v>
      </c>
      <c r="O676" s="10">
        <f t="shared" si="43"/>
        <v>40821.208333333336</v>
      </c>
      <c r="P676" t="b">
        <v>0</v>
      </c>
      <c r="Q676" t="b">
        <v>0</v>
      </c>
      <c r="R676" s="7" t="s">
        <v>2028</v>
      </c>
      <c r="S676" t="s">
        <v>2029</v>
      </c>
    </row>
    <row r="677" spans="1:19" x14ac:dyDescent="0.5">
      <c r="A677">
        <v>675</v>
      </c>
      <c r="B677" t="s">
        <v>1366</v>
      </c>
      <c r="C677" s="3" t="s">
        <v>1367</v>
      </c>
      <c r="D677">
        <v>9700</v>
      </c>
      <c r="E677">
        <v>11929</v>
      </c>
      <c r="F677" s="5">
        <f t="shared" si="40"/>
        <v>122.97938144329896</v>
      </c>
      <c r="G677" t="s">
        <v>19</v>
      </c>
      <c r="H677">
        <v>331</v>
      </c>
      <c r="I677">
        <f t="shared" si="41"/>
        <v>36.0392749244713</v>
      </c>
      <c r="J677" t="s">
        <v>20</v>
      </c>
      <c r="K677" t="s">
        <v>21</v>
      </c>
      <c r="L677">
        <v>1568178000</v>
      </c>
      <c r="M677" s="10">
        <f t="shared" si="42"/>
        <v>43719.208333333328</v>
      </c>
      <c r="N677">
        <v>1568782800</v>
      </c>
      <c r="O677" s="10">
        <f t="shared" si="43"/>
        <v>43726.208333333328</v>
      </c>
      <c r="P677" t="b">
        <v>0</v>
      </c>
      <c r="Q677" t="b">
        <v>0</v>
      </c>
      <c r="R677" s="7" t="s">
        <v>2038</v>
      </c>
      <c r="S677" t="s">
        <v>2039</v>
      </c>
    </row>
    <row r="678" spans="1:19" x14ac:dyDescent="0.5">
      <c r="A678">
        <v>676</v>
      </c>
      <c r="B678" t="s">
        <v>1368</v>
      </c>
      <c r="C678" s="3" t="s">
        <v>1369</v>
      </c>
      <c r="D678">
        <v>62300</v>
      </c>
      <c r="E678">
        <v>118214</v>
      </c>
      <c r="F678" s="5">
        <f t="shared" si="40"/>
        <v>189.74959871589084</v>
      </c>
      <c r="G678" t="s">
        <v>19</v>
      </c>
      <c r="H678">
        <v>1170</v>
      </c>
      <c r="I678">
        <f t="shared" si="41"/>
        <v>101.03760683760684</v>
      </c>
      <c r="J678" t="s">
        <v>20</v>
      </c>
      <c r="K678" t="s">
        <v>21</v>
      </c>
      <c r="L678">
        <v>1348635600</v>
      </c>
      <c r="M678" s="10">
        <f t="shared" si="42"/>
        <v>41178.208333333336</v>
      </c>
      <c r="N678">
        <v>1349413200</v>
      </c>
      <c r="O678" s="10">
        <f t="shared" si="43"/>
        <v>41187.208333333336</v>
      </c>
      <c r="P678" t="b">
        <v>0</v>
      </c>
      <c r="Q678" t="b">
        <v>0</v>
      </c>
      <c r="R678" s="7" t="s">
        <v>2028</v>
      </c>
      <c r="S678" t="s">
        <v>2029</v>
      </c>
    </row>
    <row r="679" spans="1:19" x14ac:dyDescent="0.5">
      <c r="A679">
        <v>677</v>
      </c>
      <c r="B679" t="s">
        <v>1370</v>
      </c>
      <c r="C679" s="3" t="s">
        <v>1371</v>
      </c>
      <c r="D679">
        <v>5300</v>
      </c>
      <c r="E679">
        <v>4432</v>
      </c>
      <c r="F679" s="5">
        <f t="shared" si="40"/>
        <v>83.622641509433961</v>
      </c>
      <c r="G679" t="s">
        <v>14</v>
      </c>
      <c r="H679">
        <v>111</v>
      </c>
      <c r="I679">
        <f t="shared" si="41"/>
        <v>39.927927927927925</v>
      </c>
      <c r="J679" t="s">
        <v>20</v>
      </c>
      <c r="K679" t="s">
        <v>21</v>
      </c>
      <c r="L679">
        <v>1468126800</v>
      </c>
      <c r="M679" s="10">
        <f t="shared" si="42"/>
        <v>42561.208333333328</v>
      </c>
      <c r="N679">
        <v>1472446800</v>
      </c>
      <c r="O679" s="10">
        <f t="shared" si="43"/>
        <v>42611.208333333328</v>
      </c>
      <c r="P679" t="b">
        <v>0</v>
      </c>
      <c r="Q679" t="b">
        <v>0</v>
      </c>
      <c r="R679" s="7" t="s">
        <v>2021</v>
      </c>
      <c r="S679" t="s">
        <v>2027</v>
      </c>
    </row>
    <row r="680" spans="1:19" x14ac:dyDescent="0.5">
      <c r="A680">
        <v>678</v>
      </c>
      <c r="B680" t="s">
        <v>1372</v>
      </c>
      <c r="C680" s="3" t="s">
        <v>1373</v>
      </c>
      <c r="D680">
        <v>99500</v>
      </c>
      <c r="E680">
        <v>17879</v>
      </c>
      <c r="F680" s="5">
        <f t="shared" si="40"/>
        <v>17.968844221105527</v>
      </c>
      <c r="G680" t="s">
        <v>63</v>
      </c>
      <c r="H680">
        <v>215</v>
      </c>
      <c r="I680">
        <f t="shared" si="41"/>
        <v>83.158139534883716</v>
      </c>
      <c r="J680" t="s">
        <v>20</v>
      </c>
      <c r="K680" t="s">
        <v>21</v>
      </c>
      <c r="L680">
        <v>1547877600</v>
      </c>
      <c r="M680" s="10">
        <f t="shared" si="42"/>
        <v>43484.25</v>
      </c>
      <c r="N680">
        <v>1548050400</v>
      </c>
      <c r="O680" s="10">
        <f t="shared" si="43"/>
        <v>43486.25</v>
      </c>
      <c r="P680" t="b">
        <v>0</v>
      </c>
      <c r="Q680" t="b">
        <v>0</v>
      </c>
      <c r="R680" s="7" t="s">
        <v>2015</v>
      </c>
      <c r="S680" t="s">
        <v>2018</v>
      </c>
    </row>
    <row r="681" spans="1:19" x14ac:dyDescent="0.5">
      <c r="A681">
        <v>679</v>
      </c>
      <c r="B681" t="s">
        <v>645</v>
      </c>
      <c r="C681" s="3" t="s">
        <v>1374</v>
      </c>
      <c r="D681">
        <v>1400</v>
      </c>
      <c r="E681">
        <v>14511</v>
      </c>
      <c r="F681" s="5">
        <f t="shared" si="40"/>
        <v>1036.5</v>
      </c>
      <c r="G681" t="s">
        <v>19</v>
      </c>
      <c r="H681">
        <v>363</v>
      </c>
      <c r="I681">
        <f t="shared" si="41"/>
        <v>39.97520661157025</v>
      </c>
      <c r="J681" t="s">
        <v>20</v>
      </c>
      <c r="K681" t="s">
        <v>21</v>
      </c>
      <c r="L681">
        <v>1571374800</v>
      </c>
      <c r="M681" s="10">
        <f t="shared" si="42"/>
        <v>43756.208333333328</v>
      </c>
      <c r="N681">
        <v>1571806800</v>
      </c>
      <c r="O681" s="10">
        <f t="shared" si="43"/>
        <v>43761.208333333328</v>
      </c>
      <c r="P681" t="b">
        <v>0</v>
      </c>
      <c r="Q681" t="b">
        <v>1</v>
      </c>
      <c r="R681" s="7" t="s">
        <v>2007</v>
      </c>
      <c r="S681" t="s">
        <v>2008</v>
      </c>
    </row>
    <row r="682" spans="1:19" ht="31.5" x14ac:dyDescent="0.5">
      <c r="A682">
        <v>680</v>
      </c>
      <c r="B682" t="s">
        <v>1375</v>
      </c>
      <c r="C682" s="3" t="s">
        <v>1376</v>
      </c>
      <c r="D682">
        <v>145600</v>
      </c>
      <c r="E682">
        <v>141822</v>
      </c>
      <c r="F682" s="5">
        <f t="shared" si="40"/>
        <v>97.405219780219781</v>
      </c>
      <c r="G682" t="s">
        <v>14</v>
      </c>
      <c r="H682">
        <v>2955</v>
      </c>
      <c r="I682">
        <f t="shared" si="41"/>
        <v>47.993908629441627</v>
      </c>
      <c r="J682" t="s">
        <v>20</v>
      </c>
      <c r="K682" t="s">
        <v>21</v>
      </c>
      <c r="L682">
        <v>1576303200</v>
      </c>
      <c r="M682" s="10">
        <f t="shared" si="42"/>
        <v>43813.25</v>
      </c>
      <c r="N682">
        <v>1576476000</v>
      </c>
      <c r="O682" s="10">
        <f t="shared" si="43"/>
        <v>43815.25</v>
      </c>
      <c r="P682" t="b">
        <v>0</v>
      </c>
      <c r="Q682" t="b">
        <v>1</v>
      </c>
      <c r="R682" s="7" t="s">
        <v>2024</v>
      </c>
      <c r="S682" t="s">
        <v>2035</v>
      </c>
    </row>
    <row r="683" spans="1:19" ht="31.5" x14ac:dyDescent="0.5">
      <c r="A683">
        <v>681</v>
      </c>
      <c r="B683" t="s">
        <v>1377</v>
      </c>
      <c r="C683" s="3" t="s">
        <v>1378</v>
      </c>
      <c r="D683">
        <v>184100</v>
      </c>
      <c r="E683">
        <v>159037</v>
      </c>
      <c r="F683" s="5">
        <f t="shared" si="40"/>
        <v>86.386203150461711</v>
      </c>
      <c r="G683" t="s">
        <v>14</v>
      </c>
      <c r="H683">
        <v>1657</v>
      </c>
      <c r="I683">
        <f t="shared" si="41"/>
        <v>95.978877489438744</v>
      </c>
      <c r="J683" t="s">
        <v>20</v>
      </c>
      <c r="K683" t="s">
        <v>21</v>
      </c>
      <c r="L683">
        <v>1324447200</v>
      </c>
      <c r="M683" s="10">
        <f t="shared" si="42"/>
        <v>40898.25</v>
      </c>
      <c r="N683">
        <v>1324965600</v>
      </c>
      <c r="O683" s="10">
        <f t="shared" si="43"/>
        <v>40904.25</v>
      </c>
      <c r="P683" t="b">
        <v>0</v>
      </c>
      <c r="Q683" t="b">
        <v>0</v>
      </c>
      <c r="R683" s="7" t="s">
        <v>2013</v>
      </c>
      <c r="S683" t="s">
        <v>2014</v>
      </c>
    </row>
    <row r="684" spans="1:19" x14ac:dyDescent="0.5">
      <c r="A684">
        <v>682</v>
      </c>
      <c r="B684" t="s">
        <v>1379</v>
      </c>
      <c r="C684" s="3" t="s">
        <v>1380</v>
      </c>
      <c r="D684">
        <v>5400</v>
      </c>
      <c r="E684">
        <v>8109</v>
      </c>
      <c r="F684" s="5">
        <f t="shared" si="40"/>
        <v>150.16666666666666</v>
      </c>
      <c r="G684" t="s">
        <v>19</v>
      </c>
      <c r="H684">
        <v>103</v>
      </c>
      <c r="I684">
        <f t="shared" si="41"/>
        <v>78.728155339805824</v>
      </c>
      <c r="J684" t="s">
        <v>20</v>
      </c>
      <c r="K684" t="s">
        <v>21</v>
      </c>
      <c r="L684">
        <v>1386741600</v>
      </c>
      <c r="M684" s="10">
        <f t="shared" si="42"/>
        <v>41619.25</v>
      </c>
      <c r="N684">
        <v>1387519200</v>
      </c>
      <c r="O684" s="10">
        <f t="shared" si="43"/>
        <v>41628.25</v>
      </c>
      <c r="P684" t="b">
        <v>0</v>
      </c>
      <c r="Q684" t="b">
        <v>0</v>
      </c>
      <c r="R684" s="7" t="s">
        <v>2013</v>
      </c>
      <c r="S684" t="s">
        <v>2014</v>
      </c>
    </row>
    <row r="685" spans="1:19" x14ac:dyDescent="0.5">
      <c r="A685">
        <v>683</v>
      </c>
      <c r="B685" t="s">
        <v>1381</v>
      </c>
      <c r="C685" s="3" t="s">
        <v>1382</v>
      </c>
      <c r="D685">
        <v>2300</v>
      </c>
      <c r="E685">
        <v>8244</v>
      </c>
      <c r="F685" s="5">
        <f t="shared" si="40"/>
        <v>358.43478260869563</v>
      </c>
      <c r="G685" t="s">
        <v>19</v>
      </c>
      <c r="H685">
        <v>147</v>
      </c>
      <c r="I685">
        <f t="shared" si="41"/>
        <v>56.081632653061227</v>
      </c>
      <c r="J685" t="s">
        <v>20</v>
      </c>
      <c r="K685" t="s">
        <v>21</v>
      </c>
      <c r="L685">
        <v>1537074000</v>
      </c>
      <c r="M685" s="10">
        <f t="shared" si="42"/>
        <v>43359.208333333328</v>
      </c>
      <c r="N685">
        <v>1537246800</v>
      </c>
      <c r="O685" s="10">
        <f t="shared" si="43"/>
        <v>43361.208333333328</v>
      </c>
      <c r="P685" t="b">
        <v>0</v>
      </c>
      <c r="Q685" t="b">
        <v>0</v>
      </c>
      <c r="R685" s="7" t="s">
        <v>2013</v>
      </c>
      <c r="S685" t="s">
        <v>2014</v>
      </c>
    </row>
    <row r="686" spans="1:19" x14ac:dyDescent="0.5">
      <c r="A686">
        <v>684</v>
      </c>
      <c r="B686" t="s">
        <v>1383</v>
      </c>
      <c r="C686" s="3" t="s">
        <v>1384</v>
      </c>
      <c r="D686">
        <v>1400</v>
      </c>
      <c r="E686">
        <v>7600</v>
      </c>
      <c r="F686" s="5">
        <f t="shared" si="40"/>
        <v>542.85714285714289</v>
      </c>
      <c r="G686" t="s">
        <v>19</v>
      </c>
      <c r="H686">
        <v>110</v>
      </c>
      <c r="I686">
        <f t="shared" si="41"/>
        <v>69.090909090909093</v>
      </c>
      <c r="J686" t="s">
        <v>15</v>
      </c>
      <c r="K686" t="s">
        <v>16</v>
      </c>
      <c r="L686">
        <v>1277787600</v>
      </c>
      <c r="M686" s="10">
        <f t="shared" si="42"/>
        <v>40358.208333333336</v>
      </c>
      <c r="N686">
        <v>1279515600</v>
      </c>
      <c r="O686" s="10">
        <f t="shared" si="43"/>
        <v>40378.208333333336</v>
      </c>
      <c r="P686" t="b">
        <v>0</v>
      </c>
      <c r="Q686" t="b">
        <v>0</v>
      </c>
      <c r="R686" s="7" t="s">
        <v>2021</v>
      </c>
      <c r="S686" t="s">
        <v>2022</v>
      </c>
    </row>
    <row r="687" spans="1:19" x14ac:dyDescent="0.5">
      <c r="A687">
        <v>685</v>
      </c>
      <c r="B687" t="s">
        <v>1385</v>
      </c>
      <c r="C687" s="3" t="s">
        <v>1386</v>
      </c>
      <c r="D687">
        <v>140000</v>
      </c>
      <c r="E687">
        <v>94501</v>
      </c>
      <c r="F687" s="5">
        <f t="shared" si="40"/>
        <v>67.500714285714281</v>
      </c>
      <c r="G687" t="s">
        <v>14</v>
      </c>
      <c r="H687">
        <v>926</v>
      </c>
      <c r="I687">
        <f t="shared" si="41"/>
        <v>102.05291576673866</v>
      </c>
      <c r="J687" t="s">
        <v>15</v>
      </c>
      <c r="K687" t="s">
        <v>16</v>
      </c>
      <c r="L687">
        <v>1440306000</v>
      </c>
      <c r="M687" s="10">
        <f t="shared" si="42"/>
        <v>42239.208333333328</v>
      </c>
      <c r="N687">
        <v>1442379600</v>
      </c>
      <c r="O687" s="10">
        <f t="shared" si="43"/>
        <v>42263.208333333328</v>
      </c>
      <c r="P687" t="b">
        <v>0</v>
      </c>
      <c r="Q687" t="b">
        <v>0</v>
      </c>
      <c r="R687" s="7" t="s">
        <v>2013</v>
      </c>
      <c r="S687" t="s">
        <v>2014</v>
      </c>
    </row>
    <row r="688" spans="1:19" x14ac:dyDescent="0.5">
      <c r="A688">
        <v>686</v>
      </c>
      <c r="B688" t="s">
        <v>1387</v>
      </c>
      <c r="C688" s="3" t="s">
        <v>1388</v>
      </c>
      <c r="D688">
        <v>7500</v>
      </c>
      <c r="E688">
        <v>14381</v>
      </c>
      <c r="F688" s="5">
        <f t="shared" si="40"/>
        <v>191.74666666666667</v>
      </c>
      <c r="G688" t="s">
        <v>19</v>
      </c>
      <c r="H688">
        <v>134</v>
      </c>
      <c r="I688">
        <f t="shared" si="41"/>
        <v>107.32089552238806</v>
      </c>
      <c r="J688" t="s">
        <v>20</v>
      </c>
      <c r="K688" t="s">
        <v>21</v>
      </c>
      <c r="L688">
        <v>1522126800</v>
      </c>
      <c r="M688" s="10">
        <f t="shared" si="42"/>
        <v>43186.208333333328</v>
      </c>
      <c r="N688">
        <v>1523077200</v>
      </c>
      <c r="O688" s="10">
        <f t="shared" si="43"/>
        <v>43197.208333333328</v>
      </c>
      <c r="P688" t="b">
        <v>0</v>
      </c>
      <c r="Q688" t="b">
        <v>0</v>
      </c>
      <c r="R688" s="7" t="s">
        <v>2011</v>
      </c>
      <c r="S688" t="s">
        <v>2020</v>
      </c>
    </row>
    <row r="689" spans="1:19" x14ac:dyDescent="0.5">
      <c r="A689">
        <v>687</v>
      </c>
      <c r="B689" t="s">
        <v>1389</v>
      </c>
      <c r="C689" s="3" t="s">
        <v>1390</v>
      </c>
      <c r="D689">
        <v>1500</v>
      </c>
      <c r="E689">
        <v>13980</v>
      </c>
      <c r="F689" s="5">
        <f t="shared" si="40"/>
        <v>932</v>
      </c>
      <c r="G689" t="s">
        <v>19</v>
      </c>
      <c r="H689">
        <v>269</v>
      </c>
      <c r="I689">
        <f t="shared" si="41"/>
        <v>51.970260223048328</v>
      </c>
      <c r="J689" t="s">
        <v>20</v>
      </c>
      <c r="K689" t="s">
        <v>21</v>
      </c>
      <c r="L689">
        <v>1489298400</v>
      </c>
      <c r="M689" s="10">
        <f t="shared" si="42"/>
        <v>42806.25</v>
      </c>
      <c r="N689">
        <v>1489554000</v>
      </c>
      <c r="O689" s="10">
        <f t="shared" si="43"/>
        <v>42809.208333333328</v>
      </c>
      <c r="P689" t="b">
        <v>0</v>
      </c>
      <c r="Q689" t="b">
        <v>0</v>
      </c>
      <c r="R689" s="7" t="s">
        <v>2013</v>
      </c>
      <c r="S689" t="s">
        <v>2014</v>
      </c>
    </row>
    <row r="690" spans="1:19" x14ac:dyDescent="0.5">
      <c r="A690">
        <v>688</v>
      </c>
      <c r="B690" t="s">
        <v>1391</v>
      </c>
      <c r="C690" s="3" t="s">
        <v>1392</v>
      </c>
      <c r="D690">
        <v>2900</v>
      </c>
      <c r="E690">
        <v>12449</v>
      </c>
      <c r="F690" s="5">
        <f t="shared" si="40"/>
        <v>429.27586206896552</v>
      </c>
      <c r="G690" t="s">
        <v>19</v>
      </c>
      <c r="H690">
        <v>175</v>
      </c>
      <c r="I690">
        <f t="shared" si="41"/>
        <v>71.137142857142862</v>
      </c>
      <c r="J690" t="s">
        <v>20</v>
      </c>
      <c r="K690" t="s">
        <v>21</v>
      </c>
      <c r="L690">
        <v>1547100000</v>
      </c>
      <c r="M690" s="10">
        <f t="shared" si="42"/>
        <v>43475.25</v>
      </c>
      <c r="N690">
        <v>1548482400</v>
      </c>
      <c r="O690" s="10">
        <f t="shared" si="43"/>
        <v>43491.25</v>
      </c>
      <c r="P690" t="b">
        <v>0</v>
      </c>
      <c r="Q690" t="b">
        <v>1</v>
      </c>
      <c r="R690" s="7" t="s">
        <v>2015</v>
      </c>
      <c r="S690" t="s">
        <v>2034</v>
      </c>
    </row>
    <row r="691" spans="1:19" x14ac:dyDescent="0.5">
      <c r="A691">
        <v>689</v>
      </c>
      <c r="B691" t="s">
        <v>1393</v>
      </c>
      <c r="C691" s="3" t="s">
        <v>1394</v>
      </c>
      <c r="D691">
        <v>7300</v>
      </c>
      <c r="E691">
        <v>7348</v>
      </c>
      <c r="F691" s="5">
        <f t="shared" si="40"/>
        <v>100.65753424657534</v>
      </c>
      <c r="G691" t="s">
        <v>19</v>
      </c>
      <c r="H691">
        <v>69</v>
      </c>
      <c r="I691">
        <f t="shared" si="41"/>
        <v>106.49275362318841</v>
      </c>
      <c r="J691" t="s">
        <v>20</v>
      </c>
      <c r="K691" t="s">
        <v>21</v>
      </c>
      <c r="L691">
        <v>1383022800</v>
      </c>
      <c r="M691" s="10">
        <f t="shared" si="42"/>
        <v>41576.208333333336</v>
      </c>
      <c r="N691">
        <v>1384063200</v>
      </c>
      <c r="O691" s="10">
        <f t="shared" si="43"/>
        <v>41588.25</v>
      </c>
      <c r="P691" t="b">
        <v>0</v>
      </c>
      <c r="Q691" t="b">
        <v>0</v>
      </c>
      <c r="R691" s="7" t="s">
        <v>2011</v>
      </c>
      <c r="S691" t="s">
        <v>2012</v>
      </c>
    </row>
    <row r="692" spans="1:19" x14ac:dyDescent="0.5">
      <c r="A692">
        <v>690</v>
      </c>
      <c r="B692" t="s">
        <v>1395</v>
      </c>
      <c r="C692" s="3" t="s">
        <v>1396</v>
      </c>
      <c r="D692">
        <v>3600</v>
      </c>
      <c r="E692">
        <v>8158</v>
      </c>
      <c r="F692" s="5">
        <f t="shared" si="40"/>
        <v>226.61111111111111</v>
      </c>
      <c r="G692" t="s">
        <v>19</v>
      </c>
      <c r="H692">
        <v>190</v>
      </c>
      <c r="I692">
        <f t="shared" si="41"/>
        <v>42.93684210526316</v>
      </c>
      <c r="J692" t="s">
        <v>20</v>
      </c>
      <c r="K692" t="s">
        <v>21</v>
      </c>
      <c r="L692">
        <v>1322373600</v>
      </c>
      <c r="M692" s="10">
        <f t="shared" si="42"/>
        <v>40874.25</v>
      </c>
      <c r="N692">
        <v>1322892000</v>
      </c>
      <c r="O692" s="10">
        <f t="shared" si="43"/>
        <v>40880.25</v>
      </c>
      <c r="P692" t="b">
        <v>0</v>
      </c>
      <c r="Q692" t="b">
        <v>1</v>
      </c>
      <c r="R692" s="7" t="s">
        <v>2015</v>
      </c>
      <c r="S692" t="s">
        <v>2016</v>
      </c>
    </row>
    <row r="693" spans="1:19" x14ac:dyDescent="0.5">
      <c r="A693">
        <v>691</v>
      </c>
      <c r="B693" t="s">
        <v>1397</v>
      </c>
      <c r="C693" s="3" t="s">
        <v>1398</v>
      </c>
      <c r="D693">
        <v>5000</v>
      </c>
      <c r="E693">
        <v>7119</v>
      </c>
      <c r="F693" s="5">
        <f t="shared" si="40"/>
        <v>142.38</v>
      </c>
      <c r="G693" t="s">
        <v>19</v>
      </c>
      <c r="H693">
        <v>237</v>
      </c>
      <c r="I693">
        <f t="shared" si="41"/>
        <v>30.037974683544302</v>
      </c>
      <c r="J693" t="s">
        <v>20</v>
      </c>
      <c r="K693" t="s">
        <v>21</v>
      </c>
      <c r="L693">
        <v>1349240400</v>
      </c>
      <c r="M693" s="10">
        <f t="shared" si="42"/>
        <v>41185.208333333336</v>
      </c>
      <c r="N693">
        <v>1350709200</v>
      </c>
      <c r="O693" s="10">
        <f t="shared" si="43"/>
        <v>41202.208333333336</v>
      </c>
      <c r="P693" t="b">
        <v>1</v>
      </c>
      <c r="Q693" t="b">
        <v>1</v>
      </c>
      <c r="R693" s="7" t="s">
        <v>2015</v>
      </c>
      <c r="S693" t="s">
        <v>2016</v>
      </c>
    </row>
    <row r="694" spans="1:19" x14ac:dyDescent="0.5">
      <c r="A694">
        <v>692</v>
      </c>
      <c r="B694" t="s">
        <v>1399</v>
      </c>
      <c r="C694" s="3" t="s">
        <v>1400</v>
      </c>
      <c r="D694">
        <v>6000</v>
      </c>
      <c r="E694">
        <v>5438</v>
      </c>
      <c r="F694" s="5">
        <f t="shared" si="40"/>
        <v>90.63333333333334</v>
      </c>
      <c r="G694" t="s">
        <v>14</v>
      </c>
      <c r="H694">
        <v>77</v>
      </c>
      <c r="I694">
        <f t="shared" si="41"/>
        <v>70.623376623376629</v>
      </c>
      <c r="J694" t="s">
        <v>36</v>
      </c>
      <c r="K694" t="s">
        <v>37</v>
      </c>
      <c r="L694">
        <v>1562648400</v>
      </c>
      <c r="M694" s="10">
        <f t="shared" si="42"/>
        <v>43655.208333333328</v>
      </c>
      <c r="N694">
        <v>1564203600</v>
      </c>
      <c r="O694" s="10">
        <f t="shared" si="43"/>
        <v>43673.208333333328</v>
      </c>
      <c r="P694" t="b">
        <v>0</v>
      </c>
      <c r="Q694" t="b">
        <v>0</v>
      </c>
      <c r="R694" s="7" t="s">
        <v>2009</v>
      </c>
      <c r="S694" t="s">
        <v>2010</v>
      </c>
    </row>
    <row r="695" spans="1:19" ht="31.5" x14ac:dyDescent="0.5">
      <c r="A695">
        <v>693</v>
      </c>
      <c r="B695" t="s">
        <v>1401</v>
      </c>
      <c r="C695" s="3" t="s">
        <v>1402</v>
      </c>
      <c r="D695">
        <v>180400</v>
      </c>
      <c r="E695">
        <v>115396</v>
      </c>
      <c r="F695" s="5">
        <f t="shared" si="40"/>
        <v>63.966740576496676</v>
      </c>
      <c r="G695" t="s">
        <v>14</v>
      </c>
      <c r="H695">
        <v>1748</v>
      </c>
      <c r="I695">
        <f t="shared" si="41"/>
        <v>66.016018306636155</v>
      </c>
      <c r="J695" t="s">
        <v>20</v>
      </c>
      <c r="K695" t="s">
        <v>21</v>
      </c>
      <c r="L695">
        <v>1508216400</v>
      </c>
      <c r="M695" s="10">
        <f t="shared" si="42"/>
        <v>43025.208333333328</v>
      </c>
      <c r="N695">
        <v>1509685200</v>
      </c>
      <c r="O695" s="10">
        <f t="shared" si="43"/>
        <v>43042.208333333328</v>
      </c>
      <c r="P695" t="b">
        <v>0</v>
      </c>
      <c r="Q695" t="b">
        <v>0</v>
      </c>
      <c r="R695" s="7" t="s">
        <v>2013</v>
      </c>
      <c r="S695" t="s">
        <v>2014</v>
      </c>
    </row>
    <row r="696" spans="1:19" x14ac:dyDescent="0.5">
      <c r="A696">
        <v>694</v>
      </c>
      <c r="B696" t="s">
        <v>1403</v>
      </c>
      <c r="C696" s="3" t="s">
        <v>1404</v>
      </c>
      <c r="D696">
        <v>9100</v>
      </c>
      <c r="E696">
        <v>7656</v>
      </c>
      <c r="F696" s="5">
        <f t="shared" si="40"/>
        <v>84.131868131868131</v>
      </c>
      <c r="G696" t="s">
        <v>14</v>
      </c>
      <c r="H696">
        <v>79</v>
      </c>
      <c r="I696">
        <f t="shared" si="41"/>
        <v>96.911392405063296</v>
      </c>
      <c r="J696" t="s">
        <v>20</v>
      </c>
      <c r="K696" t="s">
        <v>21</v>
      </c>
      <c r="L696">
        <v>1511762400</v>
      </c>
      <c r="M696" s="10">
        <f t="shared" si="42"/>
        <v>43066.25</v>
      </c>
      <c r="N696">
        <v>1514959200</v>
      </c>
      <c r="O696" s="10">
        <f t="shared" si="43"/>
        <v>43103.25</v>
      </c>
      <c r="P696" t="b">
        <v>0</v>
      </c>
      <c r="Q696" t="b">
        <v>0</v>
      </c>
      <c r="R696" s="7" t="s">
        <v>2013</v>
      </c>
      <c r="S696" t="s">
        <v>2014</v>
      </c>
    </row>
    <row r="697" spans="1:19" x14ac:dyDescent="0.5">
      <c r="A697">
        <v>695</v>
      </c>
      <c r="B697" t="s">
        <v>1405</v>
      </c>
      <c r="C697" s="3" t="s">
        <v>1406</v>
      </c>
      <c r="D697">
        <v>9200</v>
      </c>
      <c r="E697">
        <v>12322</v>
      </c>
      <c r="F697" s="5">
        <f t="shared" si="40"/>
        <v>133.93478260869566</v>
      </c>
      <c r="G697" t="s">
        <v>19</v>
      </c>
      <c r="H697">
        <v>196</v>
      </c>
      <c r="I697">
        <f t="shared" si="41"/>
        <v>62.867346938775512</v>
      </c>
      <c r="J697" t="s">
        <v>94</v>
      </c>
      <c r="K697" t="s">
        <v>95</v>
      </c>
      <c r="L697">
        <v>1447480800</v>
      </c>
      <c r="M697" s="10">
        <f t="shared" si="42"/>
        <v>42322.25</v>
      </c>
      <c r="N697">
        <v>1448863200</v>
      </c>
      <c r="O697" s="10">
        <f t="shared" si="43"/>
        <v>42338.25</v>
      </c>
      <c r="P697" t="b">
        <v>1</v>
      </c>
      <c r="Q697" t="b">
        <v>0</v>
      </c>
      <c r="R697" s="7" t="s">
        <v>2009</v>
      </c>
      <c r="S697" t="s">
        <v>2010</v>
      </c>
    </row>
    <row r="698" spans="1:19" x14ac:dyDescent="0.5">
      <c r="A698">
        <v>696</v>
      </c>
      <c r="B698" t="s">
        <v>1407</v>
      </c>
      <c r="C698" s="3" t="s">
        <v>1408</v>
      </c>
      <c r="D698">
        <v>164100</v>
      </c>
      <c r="E698">
        <v>96888</v>
      </c>
      <c r="F698" s="5">
        <f t="shared" si="40"/>
        <v>59.042047531992687</v>
      </c>
      <c r="G698" t="s">
        <v>14</v>
      </c>
      <c r="H698">
        <v>889</v>
      </c>
      <c r="I698">
        <f t="shared" si="41"/>
        <v>108.98537682789652</v>
      </c>
      <c r="J698" t="s">
        <v>20</v>
      </c>
      <c r="K698" t="s">
        <v>21</v>
      </c>
      <c r="L698">
        <v>1429506000</v>
      </c>
      <c r="M698" s="10">
        <f t="shared" si="42"/>
        <v>42114.208333333328</v>
      </c>
      <c r="N698">
        <v>1429592400</v>
      </c>
      <c r="O698" s="10">
        <f t="shared" si="43"/>
        <v>42115.208333333328</v>
      </c>
      <c r="P698" t="b">
        <v>0</v>
      </c>
      <c r="Q698" t="b">
        <v>1</v>
      </c>
      <c r="R698" s="7" t="s">
        <v>2013</v>
      </c>
      <c r="S698" t="s">
        <v>2014</v>
      </c>
    </row>
    <row r="699" spans="1:19" x14ac:dyDescent="0.5">
      <c r="A699">
        <v>697</v>
      </c>
      <c r="B699" t="s">
        <v>1409</v>
      </c>
      <c r="C699" s="3" t="s">
        <v>1410</v>
      </c>
      <c r="D699">
        <v>128900</v>
      </c>
      <c r="E699">
        <v>196960</v>
      </c>
      <c r="F699" s="5">
        <f t="shared" si="40"/>
        <v>152.80062063615205</v>
      </c>
      <c r="G699" t="s">
        <v>19</v>
      </c>
      <c r="H699">
        <v>7295</v>
      </c>
      <c r="I699">
        <f t="shared" si="41"/>
        <v>26.999314599040439</v>
      </c>
      <c r="J699" t="s">
        <v>20</v>
      </c>
      <c r="K699" t="s">
        <v>21</v>
      </c>
      <c r="L699">
        <v>1522472400</v>
      </c>
      <c r="M699" s="10">
        <f t="shared" si="42"/>
        <v>43190.208333333328</v>
      </c>
      <c r="N699">
        <v>1522645200</v>
      </c>
      <c r="O699" s="10">
        <f t="shared" si="43"/>
        <v>43192.208333333328</v>
      </c>
      <c r="P699" t="b">
        <v>0</v>
      </c>
      <c r="Q699" t="b">
        <v>0</v>
      </c>
      <c r="R699" s="7" t="s">
        <v>2009</v>
      </c>
      <c r="S699" t="s">
        <v>2017</v>
      </c>
    </row>
    <row r="700" spans="1:19" x14ac:dyDescent="0.5">
      <c r="A700">
        <v>698</v>
      </c>
      <c r="B700" t="s">
        <v>1411</v>
      </c>
      <c r="C700" s="3" t="s">
        <v>1412</v>
      </c>
      <c r="D700">
        <v>42100</v>
      </c>
      <c r="E700">
        <v>188057</v>
      </c>
      <c r="F700" s="5">
        <f t="shared" si="40"/>
        <v>446.69121140142516</v>
      </c>
      <c r="G700" t="s">
        <v>19</v>
      </c>
      <c r="H700">
        <v>2893</v>
      </c>
      <c r="I700">
        <f t="shared" si="41"/>
        <v>65.004147943311438</v>
      </c>
      <c r="J700" t="s">
        <v>15</v>
      </c>
      <c r="K700" t="s">
        <v>16</v>
      </c>
      <c r="L700">
        <v>1322114400</v>
      </c>
      <c r="M700" s="10">
        <f t="shared" si="42"/>
        <v>40871.25</v>
      </c>
      <c r="N700">
        <v>1323324000</v>
      </c>
      <c r="O700" s="10">
        <f t="shared" si="43"/>
        <v>40885.25</v>
      </c>
      <c r="P700" t="b">
        <v>0</v>
      </c>
      <c r="Q700" t="b">
        <v>0</v>
      </c>
      <c r="R700" s="7" t="s">
        <v>2011</v>
      </c>
      <c r="S700" t="s">
        <v>2020</v>
      </c>
    </row>
    <row r="701" spans="1:19" x14ac:dyDescent="0.5">
      <c r="A701">
        <v>699</v>
      </c>
      <c r="B701" t="s">
        <v>422</v>
      </c>
      <c r="C701" s="3" t="s">
        <v>1413</v>
      </c>
      <c r="D701">
        <v>7400</v>
      </c>
      <c r="E701">
        <v>6245</v>
      </c>
      <c r="F701" s="5">
        <f t="shared" si="40"/>
        <v>84.391891891891888</v>
      </c>
      <c r="G701" t="s">
        <v>14</v>
      </c>
      <c r="H701">
        <v>56</v>
      </c>
      <c r="I701">
        <f t="shared" si="41"/>
        <v>111.51785714285714</v>
      </c>
      <c r="J701" t="s">
        <v>20</v>
      </c>
      <c r="K701" t="s">
        <v>21</v>
      </c>
      <c r="L701">
        <v>1561438800</v>
      </c>
      <c r="M701" s="10">
        <f t="shared" si="42"/>
        <v>43641.208333333328</v>
      </c>
      <c r="N701">
        <v>1561525200</v>
      </c>
      <c r="O701" s="10">
        <f t="shared" si="43"/>
        <v>43642.208333333328</v>
      </c>
      <c r="P701" t="b">
        <v>0</v>
      </c>
      <c r="Q701" t="b">
        <v>0</v>
      </c>
      <c r="R701" s="7" t="s">
        <v>2015</v>
      </c>
      <c r="S701" t="s">
        <v>2018</v>
      </c>
    </row>
    <row r="702" spans="1:19" x14ac:dyDescent="0.5">
      <c r="A702">
        <v>700</v>
      </c>
      <c r="B702" t="s">
        <v>1414</v>
      </c>
      <c r="C702" s="3" t="s">
        <v>1415</v>
      </c>
      <c r="D702">
        <v>100</v>
      </c>
      <c r="E702">
        <v>3</v>
      </c>
      <c r="F702" s="5">
        <f t="shared" si="40"/>
        <v>3</v>
      </c>
      <c r="G702" t="s">
        <v>14</v>
      </c>
      <c r="H702">
        <v>1</v>
      </c>
      <c r="I702">
        <f t="shared" si="41"/>
        <v>3</v>
      </c>
      <c r="J702" t="s">
        <v>20</v>
      </c>
      <c r="K702" t="s">
        <v>21</v>
      </c>
      <c r="L702">
        <v>1264399200</v>
      </c>
      <c r="M702" s="10">
        <f t="shared" si="42"/>
        <v>40203.25</v>
      </c>
      <c r="N702">
        <v>1265695200</v>
      </c>
      <c r="O702" s="10">
        <f t="shared" si="43"/>
        <v>40218.25</v>
      </c>
      <c r="P702" t="b">
        <v>0</v>
      </c>
      <c r="Q702" t="b">
        <v>0</v>
      </c>
      <c r="R702" s="7" t="s">
        <v>2011</v>
      </c>
      <c r="S702" t="s">
        <v>2020</v>
      </c>
    </row>
    <row r="703" spans="1:19" ht="31.5" x14ac:dyDescent="0.5">
      <c r="A703">
        <v>701</v>
      </c>
      <c r="B703" t="s">
        <v>1416</v>
      </c>
      <c r="C703" s="3" t="s">
        <v>1417</v>
      </c>
      <c r="D703">
        <v>52000</v>
      </c>
      <c r="E703">
        <v>91014</v>
      </c>
      <c r="F703" s="5">
        <f t="shared" si="40"/>
        <v>175.02692307692308</v>
      </c>
      <c r="G703" t="s">
        <v>19</v>
      </c>
      <c r="H703">
        <v>820</v>
      </c>
      <c r="I703">
        <f t="shared" si="41"/>
        <v>110.99268292682927</v>
      </c>
      <c r="J703" t="s">
        <v>20</v>
      </c>
      <c r="K703" t="s">
        <v>21</v>
      </c>
      <c r="L703">
        <v>1301202000</v>
      </c>
      <c r="M703" s="10">
        <f t="shared" si="42"/>
        <v>40629.208333333336</v>
      </c>
      <c r="N703">
        <v>1301806800</v>
      </c>
      <c r="O703" s="10">
        <f t="shared" si="43"/>
        <v>40636.208333333336</v>
      </c>
      <c r="P703" t="b">
        <v>1</v>
      </c>
      <c r="Q703" t="b">
        <v>0</v>
      </c>
      <c r="R703" s="7" t="s">
        <v>2013</v>
      </c>
      <c r="S703" t="s">
        <v>2014</v>
      </c>
    </row>
    <row r="704" spans="1:19" ht="31.5" x14ac:dyDescent="0.5">
      <c r="A704">
        <v>702</v>
      </c>
      <c r="B704" t="s">
        <v>1418</v>
      </c>
      <c r="C704" s="3" t="s">
        <v>1419</v>
      </c>
      <c r="D704">
        <v>8700</v>
      </c>
      <c r="E704">
        <v>4710</v>
      </c>
      <c r="F704" s="5">
        <f t="shared" si="40"/>
        <v>54.137931034482762</v>
      </c>
      <c r="G704" t="s">
        <v>14</v>
      </c>
      <c r="H704">
        <v>83</v>
      </c>
      <c r="I704">
        <f t="shared" si="41"/>
        <v>56.746987951807228</v>
      </c>
      <c r="J704" t="s">
        <v>20</v>
      </c>
      <c r="K704" t="s">
        <v>21</v>
      </c>
      <c r="L704">
        <v>1374469200</v>
      </c>
      <c r="M704" s="10">
        <f t="shared" si="42"/>
        <v>41477.208333333336</v>
      </c>
      <c r="N704">
        <v>1374901200</v>
      </c>
      <c r="O704" s="10">
        <f t="shared" si="43"/>
        <v>41482.208333333336</v>
      </c>
      <c r="P704" t="b">
        <v>0</v>
      </c>
      <c r="Q704" t="b">
        <v>0</v>
      </c>
      <c r="R704" s="7" t="s">
        <v>2011</v>
      </c>
      <c r="S704" t="s">
        <v>2020</v>
      </c>
    </row>
    <row r="705" spans="1:19" x14ac:dyDescent="0.5">
      <c r="A705">
        <v>703</v>
      </c>
      <c r="B705" t="s">
        <v>1420</v>
      </c>
      <c r="C705" s="3" t="s">
        <v>1421</v>
      </c>
      <c r="D705">
        <v>63400</v>
      </c>
      <c r="E705">
        <v>197728</v>
      </c>
      <c r="F705" s="5">
        <f t="shared" si="40"/>
        <v>311.87381703470032</v>
      </c>
      <c r="G705" t="s">
        <v>19</v>
      </c>
      <c r="H705">
        <v>2038</v>
      </c>
      <c r="I705">
        <f t="shared" si="41"/>
        <v>97.020608439646708</v>
      </c>
      <c r="J705" t="s">
        <v>20</v>
      </c>
      <c r="K705" t="s">
        <v>21</v>
      </c>
      <c r="L705">
        <v>1334984400</v>
      </c>
      <c r="M705" s="10">
        <f t="shared" si="42"/>
        <v>41020.208333333336</v>
      </c>
      <c r="N705">
        <v>1336453200</v>
      </c>
      <c r="O705" s="10">
        <f t="shared" si="43"/>
        <v>41037.208333333336</v>
      </c>
      <c r="P705" t="b">
        <v>1</v>
      </c>
      <c r="Q705" t="b">
        <v>1</v>
      </c>
      <c r="R705" s="7" t="s">
        <v>2021</v>
      </c>
      <c r="S705" t="s">
        <v>2033</v>
      </c>
    </row>
    <row r="706" spans="1:19" ht="31.5" x14ac:dyDescent="0.5">
      <c r="A706">
        <v>704</v>
      </c>
      <c r="B706" t="s">
        <v>1422</v>
      </c>
      <c r="C706" s="3" t="s">
        <v>1423</v>
      </c>
      <c r="D706">
        <v>8700</v>
      </c>
      <c r="E706">
        <v>10682</v>
      </c>
      <c r="F706" s="5">
        <f t="shared" si="40"/>
        <v>122.7816091954023</v>
      </c>
      <c r="G706" t="s">
        <v>19</v>
      </c>
      <c r="H706">
        <v>116</v>
      </c>
      <c r="I706">
        <f t="shared" si="41"/>
        <v>92.08620689655173</v>
      </c>
      <c r="J706" t="s">
        <v>20</v>
      </c>
      <c r="K706" t="s">
        <v>21</v>
      </c>
      <c r="L706">
        <v>1467608400</v>
      </c>
      <c r="M706" s="10">
        <f t="shared" si="42"/>
        <v>42555.208333333328</v>
      </c>
      <c r="N706">
        <v>1468904400</v>
      </c>
      <c r="O706" s="10">
        <f t="shared" si="43"/>
        <v>42570.208333333328</v>
      </c>
      <c r="P706" t="b">
        <v>0</v>
      </c>
      <c r="Q706" t="b">
        <v>0</v>
      </c>
      <c r="R706" s="7" t="s">
        <v>2015</v>
      </c>
      <c r="S706" t="s">
        <v>2023</v>
      </c>
    </row>
    <row r="707" spans="1:19" x14ac:dyDescent="0.5">
      <c r="A707">
        <v>705</v>
      </c>
      <c r="B707" t="s">
        <v>1424</v>
      </c>
      <c r="C707" s="3" t="s">
        <v>1425</v>
      </c>
      <c r="D707">
        <v>169700</v>
      </c>
      <c r="E707">
        <v>168048</v>
      </c>
      <c r="F707" s="5">
        <f t="shared" ref="F707:F770" si="44">E707*100/D707</f>
        <v>99.026517383618156</v>
      </c>
      <c r="G707" t="s">
        <v>14</v>
      </c>
      <c r="H707">
        <v>2025</v>
      </c>
      <c r="I707">
        <f t="shared" ref="I707:I770" si="45">E707/H707</f>
        <v>82.986666666666665</v>
      </c>
      <c r="J707" t="s">
        <v>36</v>
      </c>
      <c r="K707" t="s">
        <v>37</v>
      </c>
      <c r="L707">
        <v>1386741600</v>
      </c>
      <c r="M707" s="10">
        <f t="shared" ref="M707:M770" si="46">(((L707/60)/60)/24)+DATE(1970,1,1)</f>
        <v>41619.25</v>
      </c>
      <c r="N707">
        <v>1387087200</v>
      </c>
      <c r="O707" s="10">
        <f t="shared" ref="O707:O770" si="47">(((N707/60)/60)/24)+DATE(1970,1,1)</f>
        <v>41623.25</v>
      </c>
      <c r="P707" t="b">
        <v>0</v>
      </c>
      <c r="Q707" t="b">
        <v>0</v>
      </c>
      <c r="R707" s="7" t="s">
        <v>2021</v>
      </c>
      <c r="S707" t="s">
        <v>2022</v>
      </c>
    </row>
    <row r="708" spans="1:19" ht="31.5" x14ac:dyDescent="0.5">
      <c r="A708">
        <v>706</v>
      </c>
      <c r="B708" t="s">
        <v>1426</v>
      </c>
      <c r="C708" s="3" t="s">
        <v>1427</v>
      </c>
      <c r="D708">
        <v>108400</v>
      </c>
      <c r="E708">
        <v>138586</v>
      </c>
      <c r="F708" s="5">
        <f t="shared" si="44"/>
        <v>127.84686346863468</v>
      </c>
      <c r="G708" t="s">
        <v>19</v>
      </c>
      <c r="H708">
        <v>1345</v>
      </c>
      <c r="I708">
        <f t="shared" si="45"/>
        <v>103.03791821561339</v>
      </c>
      <c r="J708" t="s">
        <v>24</v>
      </c>
      <c r="K708" t="s">
        <v>25</v>
      </c>
      <c r="L708">
        <v>1546754400</v>
      </c>
      <c r="M708" s="10">
        <f t="shared" si="46"/>
        <v>43471.25</v>
      </c>
      <c r="N708">
        <v>1547445600</v>
      </c>
      <c r="O708" s="10">
        <f t="shared" si="47"/>
        <v>43479.25</v>
      </c>
      <c r="P708" t="b">
        <v>0</v>
      </c>
      <c r="Q708" t="b">
        <v>1</v>
      </c>
      <c r="R708" s="7" t="s">
        <v>2011</v>
      </c>
      <c r="S708" t="s">
        <v>2012</v>
      </c>
    </row>
    <row r="709" spans="1:19" ht="31.5" x14ac:dyDescent="0.5">
      <c r="A709">
        <v>707</v>
      </c>
      <c r="B709" t="s">
        <v>1428</v>
      </c>
      <c r="C709" s="3" t="s">
        <v>1429</v>
      </c>
      <c r="D709">
        <v>7300</v>
      </c>
      <c r="E709">
        <v>11579</v>
      </c>
      <c r="F709" s="5">
        <f t="shared" si="44"/>
        <v>158.61643835616439</v>
      </c>
      <c r="G709" t="s">
        <v>19</v>
      </c>
      <c r="H709">
        <v>168</v>
      </c>
      <c r="I709">
        <f t="shared" si="45"/>
        <v>68.922619047619051</v>
      </c>
      <c r="J709" t="s">
        <v>20</v>
      </c>
      <c r="K709" t="s">
        <v>21</v>
      </c>
      <c r="L709">
        <v>1544248800</v>
      </c>
      <c r="M709" s="10">
        <f t="shared" si="46"/>
        <v>43442.25</v>
      </c>
      <c r="N709">
        <v>1547359200</v>
      </c>
      <c r="O709" s="10">
        <f t="shared" si="47"/>
        <v>43478.25</v>
      </c>
      <c r="P709" t="b">
        <v>0</v>
      </c>
      <c r="Q709" t="b">
        <v>0</v>
      </c>
      <c r="R709" s="7" t="s">
        <v>2015</v>
      </c>
      <c r="S709" t="s">
        <v>2018</v>
      </c>
    </row>
    <row r="710" spans="1:19" x14ac:dyDescent="0.5">
      <c r="A710">
        <v>708</v>
      </c>
      <c r="B710" t="s">
        <v>1430</v>
      </c>
      <c r="C710" s="3" t="s">
        <v>1431</v>
      </c>
      <c r="D710">
        <v>1700</v>
      </c>
      <c r="E710">
        <v>12020</v>
      </c>
      <c r="F710" s="5">
        <f t="shared" si="44"/>
        <v>707.05882352941171</v>
      </c>
      <c r="G710" t="s">
        <v>19</v>
      </c>
      <c r="H710">
        <v>137</v>
      </c>
      <c r="I710">
        <f t="shared" si="45"/>
        <v>87.737226277372258</v>
      </c>
      <c r="J710" t="s">
        <v>86</v>
      </c>
      <c r="K710" t="s">
        <v>87</v>
      </c>
      <c r="L710">
        <v>1495429200</v>
      </c>
      <c r="M710" s="10">
        <f t="shared" si="46"/>
        <v>42877.208333333328</v>
      </c>
      <c r="N710">
        <v>1496293200</v>
      </c>
      <c r="O710" s="10">
        <f t="shared" si="47"/>
        <v>42887.208333333328</v>
      </c>
      <c r="P710" t="b">
        <v>0</v>
      </c>
      <c r="Q710" t="b">
        <v>0</v>
      </c>
      <c r="R710" s="7" t="s">
        <v>2013</v>
      </c>
      <c r="S710" t="s">
        <v>2014</v>
      </c>
    </row>
    <row r="711" spans="1:19" x14ac:dyDescent="0.5">
      <c r="A711">
        <v>709</v>
      </c>
      <c r="B711" t="s">
        <v>1432</v>
      </c>
      <c r="C711" s="3" t="s">
        <v>1433</v>
      </c>
      <c r="D711">
        <v>9800</v>
      </c>
      <c r="E711">
        <v>13954</v>
      </c>
      <c r="F711" s="5">
        <f t="shared" si="44"/>
        <v>142.38775510204081</v>
      </c>
      <c r="G711" t="s">
        <v>19</v>
      </c>
      <c r="H711">
        <v>186</v>
      </c>
      <c r="I711">
        <f t="shared" si="45"/>
        <v>75.021505376344081</v>
      </c>
      <c r="J711" t="s">
        <v>94</v>
      </c>
      <c r="K711" t="s">
        <v>95</v>
      </c>
      <c r="L711">
        <v>1334811600</v>
      </c>
      <c r="M711" s="10">
        <f t="shared" si="46"/>
        <v>41018.208333333336</v>
      </c>
      <c r="N711">
        <v>1335416400</v>
      </c>
      <c r="O711" s="10">
        <f t="shared" si="47"/>
        <v>41025.208333333336</v>
      </c>
      <c r="P711" t="b">
        <v>0</v>
      </c>
      <c r="Q711" t="b">
        <v>0</v>
      </c>
      <c r="R711" s="7" t="s">
        <v>2013</v>
      </c>
      <c r="S711" t="s">
        <v>2014</v>
      </c>
    </row>
    <row r="712" spans="1:19" ht="31.5" x14ac:dyDescent="0.5">
      <c r="A712">
        <v>710</v>
      </c>
      <c r="B712" t="s">
        <v>1434</v>
      </c>
      <c r="C712" s="3" t="s">
        <v>1435</v>
      </c>
      <c r="D712">
        <v>4300</v>
      </c>
      <c r="E712">
        <v>6358</v>
      </c>
      <c r="F712" s="5">
        <f t="shared" si="44"/>
        <v>147.86046511627907</v>
      </c>
      <c r="G712" t="s">
        <v>19</v>
      </c>
      <c r="H712">
        <v>125</v>
      </c>
      <c r="I712">
        <f t="shared" si="45"/>
        <v>50.863999999999997</v>
      </c>
      <c r="J712" t="s">
        <v>20</v>
      </c>
      <c r="K712" t="s">
        <v>21</v>
      </c>
      <c r="L712">
        <v>1531544400</v>
      </c>
      <c r="M712" s="10">
        <f t="shared" si="46"/>
        <v>43295.208333333328</v>
      </c>
      <c r="N712">
        <v>1532149200</v>
      </c>
      <c r="O712" s="10">
        <f t="shared" si="47"/>
        <v>43302.208333333328</v>
      </c>
      <c r="P712" t="b">
        <v>0</v>
      </c>
      <c r="Q712" t="b">
        <v>1</v>
      </c>
      <c r="R712" s="7" t="s">
        <v>2013</v>
      </c>
      <c r="S712" t="s">
        <v>2014</v>
      </c>
    </row>
    <row r="713" spans="1:19" ht="31.5" x14ac:dyDescent="0.5">
      <c r="A713">
        <v>711</v>
      </c>
      <c r="B713" t="s">
        <v>1436</v>
      </c>
      <c r="C713" s="3" t="s">
        <v>1437</v>
      </c>
      <c r="D713">
        <v>6200</v>
      </c>
      <c r="E713">
        <v>1260</v>
      </c>
      <c r="F713" s="5">
        <f t="shared" si="44"/>
        <v>20.322580645161292</v>
      </c>
      <c r="G713" t="s">
        <v>14</v>
      </c>
      <c r="H713">
        <v>14</v>
      </c>
      <c r="I713">
        <f t="shared" si="45"/>
        <v>90</v>
      </c>
      <c r="J713" t="s">
        <v>94</v>
      </c>
      <c r="K713" t="s">
        <v>95</v>
      </c>
      <c r="L713">
        <v>1453615200</v>
      </c>
      <c r="M713" s="10">
        <f t="shared" si="46"/>
        <v>42393.25</v>
      </c>
      <c r="N713">
        <v>1453788000</v>
      </c>
      <c r="O713" s="10">
        <f t="shared" si="47"/>
        <v>42395.25</v>
      </c>
      <c r="P713" t="b">
        <v>1</v>
      </c>
      <c r="Q713" t="b">
        <v>1</v>
      </c>
      <c r="R713" s="7" t="s">
        <v>2013</v>
      </c>
      <c r="S713" t="s">
        <v>2014</v>
      </c>
    </row>
    <row r="714" spans="1:19" ht="31.5" x14ac:dyDescent="0.5">
      <c r="A714">
        <v>712</v>
      </c>
      <c r="B714" t="s">
        <v>1438</v>
      </c>
      <c r="C714" s="3" t="s">
        <v>1439</v>
      </c>
      <c r="D714">
        <v>800</v>
      </c>
      <c r="E714">
        <v>14725</v>
      </c>
      <c r="F714" s="5">
        <f t="shared" si="44"/>
        <v>1840.625</v>
      </c>
      <c r="G714" t="s">
        <v>19</v>
      </c>
      <c r="H714">
        <v>202</v>
      </c>
      <c r="I714">
        <f t="shared" si="45"/>
        <v>72.896039603960389</v>
      </c>
      <c r="J714" t="s">
        <v>20</v>
      </c>
      <c r="K714" t="s">
        <v>21</v>
      </c>
      <c r="L714">
        <v>1467954000</v>
      </c>
      <c r="M714" s="10">
        <f t="shared" si="46"/>
        <v>42559.208333333328</v>
      </c>
      <c r="N714">
        <v>1471496400</v>
      </c>
      <c r="O714" s="10">
        <f t="shared" si="47"/>
        <v>42600.208333333328</v>
      </c>
      <c r="P714" t="b">
        <v>0</v>
      </c>
      <c r="Q714" t="b">
        <v>0</v>
      </c>
      <c r="R714" s="7" t="s">
        <v>2013</v>
      </c>
      <c r="S714" t="s">
        <v>2014</v>
      </c>
    </row>
    <row r="715" spans="1:19" x14ac:dyDescent="0.5">
      <c r="A715">
        <v>713</v>
      </c>
      <c r="B715" t="s">
        <v>1440</v>
      </c>
      <c r="C715" s="3" t="s">
        <v>1441</v>
      </c>
      <c r="D715">
        <v>6900</v>
      </c>
      <c r="E715">
        <v>11174</v>
      </c>
      <c r="F715" s="5">
        <f t="shared" si="44"/>
        <v>161.94202898550725</v>
      </c>
      <c r="G715" t="s">
        <v>19</v>
      </c>
      <c r="H715">
        <v>103</v>
      </c>
      <c r="I715">
        <f t="shared" si="45"/>
        <v>108.48543689320388</v>
      </c>
      <c r="J715" t="s">
        <v>20</v>
      </c>
      <c r="K715" t="s">
        <v>21</v>
      </c>
      <c r="L715">
        <v>1471842000</v>
      </c>
      <c r="M715" s="10">
        <f t="shared" si="46"/>
        <v>42604.208333333328</v>
      </c>
      <c r="N715">
        <v>1472878800</v>
      </c>
      <c r="O715" s="10">
        <f t="shared" si="47"/>
        <v>42616.208333333328</v>
      </c>
      <c r="P715" t="b">
        <v>0</v>
      </c>
      <c r="Q715" t="b">
        <v>0</v>
      </c>
      <c r="R715" s="7" t="s">
        <v>2021</v>
      </c>
      <c r="S715" t="s">
        <v>2030</v>
      </c>
    </row>
    <row r="716" spans="1:19" x14ac:dyDescent="0.5">
      <c r="A716">
        <v>714</v>
      </c>
      <c r="B716" t="s">
        <v>1442</v>
      </c>
      <c r="C716" s="3" t="s">
        <v>1443</v>
      </c>
      <c r="D716">
        <v>38500</v>
      </c>
      <c r="E716">
        <v>182036</v>
      </c>
      <c r="F716" s="5">
        <f t="shared" si="44"/>
        <v>472.82077922077923</v>
      </c>
      <c r="G716" t="s">
        <v>19</v>
      </c>
      <c r="H716">
        <v>1785</v>
      </c>
      <c r="I716">
        <f t="shared" si="45"/>
        <v>101.98095238095237</v>
      </c>
      <c r="J716" t="s">
        <v>20</v>
      </c>
      <c r="K716" t="s">
        <v>21</v>
      </c>
      <c r="L716">
        <v>1408424400</v>
      </c>
      <c r="M716" s="10">
        <f t="shared" si="46"/>
        <v>41870.208333333336</v>
      </c>
      <c r="N716">
        <v>1408510800</v>
      </c>
      <c r="O716" s="10">
        <f t="shared" si="47"/>
        <v>41871.208333333336</v>
      </c>
      <c r="P716" t="b">
        <v>0</v>
      </c>
      <c r="Q716" t="b">
        <v>0</v>
      </c>
      <c r="R716" s="7" t="s">
        <v>2009</v>
      </c>
      <c r="S716" t="s">
        <v>2010</v>
      </c>
    </row>
    <row r="717" spans="1:19" x14ac:dyDescent="0.5">
      <c r="A717">
        <v>715</v>
      </c>
      <c r="B717" t="s">
        <v>1444</v>
      </c>
      <c r="C717" s="3" t="s">
        <v>1445</v>
      </c>
      <c r="D717">
        <v>118000</v>
      </c>
      <c r="E717">
        <v>28870</v>
      </c>
      <c r="F717" s="5">
        <f t="shared" si="44"/>
        <v>24.466101694915253</v>
      </c>
      <c r="G717" t="s">
        <v>14</v>
      </c>
      <c r="H717">
        <v>656</v>
      </c>
      <c r="I717">
        <f t="shared" si="45"/>
        <v>44.009146341463413</v>
      </c>
      <c r="J717" t="s">
        <v>20</v>
      </c>
      <c r="K717" t="s">
        <v>21</v>
      </c>
      <c r="L717">
        <v>1281157200</v>
      </c>
      <c r="M717" s="10">
        <f t="shared" si="46"/>
        <v>40397.208333333336</v>
      </c>
      <c r="N717">
        <v>1281589200</v>
      </c>
      <c r="O717" s="10">
        <f t="shared" si="47"/>
        <v>40402.208333333336</v>
      </c>
      <c r="P717" t="b">
        <v>0</v>
      </c>
      <c r="Q717" t="b">
        <v>0</v>
      </c>
      <c r="R717" s="7" t="s">
        <v>2024</v>
      </c>
      <c r="S717" t="s">
        <v>2035</v>
      </c>
    </row>
    <row r="718" spans="1:19" x14ac:dyDescent="0.5">
      <c r="A718">
        <v>716</v>
      </c>
      <c r="B718" t="s">
        <v>1446</v>
      </c>
      <c r="C718" s="3" t="s">
        <v>1447</v>
      </c>
      <c r="D718">
        <v>2000</v>
      </c>
      <c r="E718">
        <v>10353</v>
      </c>
      <c r="F718" s="5">
        <f t="shared" si="44"/>
        <v>517.65</v>
      </c>
      <c r="G718" t="s">
        <v>19</v>
      </c>
      <c r="H718">
        <v>157</v>
      </c>
      <c r="I718">
        <f t="shared" si="45"/>
        <v>65.942675159235662</v>
      </c>
      <c r="J718" t="s">
        <v>20</v>
      </c>
      <c r="K718" t="s">
        <v>21</v>
      </c>
      <c r="L718">
        <v>1373432400</v>
      </c>
      <c r="M718" s="10">
        <f t="shared" si="46"/>
        <v>41465.208333333336</v>
      </c>
      <c r="N718">
        <v>1375851600</v>
      </c>
      <c r="O718" s="10">
        <f t="shared" si="47"/>
        <v>41493.208333333336</v>
      </c>
      <c r="P718" t="b">
        <v>0</v>
      </c>
      <c r="Q718" t="b">
        <v>1</v>
      </c>
      <c r="R718" s="7" t="s">
        <v>2013</v>
      </c>
      <c r="S718" t="s">
        <v>2014</v>
      </c>
    </row>
    <row r="719" spans="1:19" ht="31.5" x14ac:dyDescent="0.5">
      <c r="A719">
        <v>717</v>
      </c>
      <c r="B719" t="s">
        <v>1448</v>
      </c>
      <c r="C719" s="3" t="s">
        <v>1449</v>
      </c>
      <c r="D719">
        <v>5600</v>
      </c>
      <c r="E719">
        <v>13868</v>
      </c>
      <c r="F719" s="5">
        <f t="shared" si="44"/>
        <v>247.64285714285714</v>
      </c>
      <c r="G719" t="s">
        <v>19</v>
      </c>
      <c r="H719">
        <v>555</v>
      </c>
      <c r="I719">
        <f t="shared" si="45"/>
        <v>24.987387387387386</v>
      </c>
      <c r="J719" t="s">
        <v>20</v>
      </c>
      <c r="K719" t="s">
        <v>21</v>
      </c>
      <c r="L719">
        <v>1313989200</v>
      </c>
      <c r="M719" s="10">
        <f t="shared" si="46"/>
        <v>40777.208333333336</v>
      </c>
      <c r="N719">
        <v>1315803600</v>
      </c>
      <c r="O719" s="10">
        <f t="shared" si="47"/>
        <v>40798.208333333336</v>
      </c>
      <c r="P719" t="b">
        <v>0</v>
      </c>
      <c r="Q719" t="b">
        <v>0</v>
      </c>
      <c r="R719" s="7" t="s">
        <v>2015</v>
      </c>
      <c r="S719" t="s">
        <v>2016</v>
      </c>
    </row>
    <row r="720" spans="1:19" x14ac:dyDescent="0.5">
      <c r="A720">
        <v>718</v>
      </c>
      <c r="B720" t="s">
        <v>1450</v>
      </c>
      <c r="C720" s="3" t="s">
        <v>1451</v>
      </c>
      <c r="D720">
        <v>8300</v>
      </c>
      <c r="E720">
        <v>8317</v>
      </c>
      <c r="F720" s="5">
        <f t="shared" si="44"/>
        <v>100.20481927710843</v>
      </c>
      <c r="G720" t="s">
        <v>19</v>
      </c>
      <c r="H720">
        <v>297</v>
      </c>
      <c r="I720">
        <f t="shared" si="45"/>
        <v>28.003367003367003</v>
      </c>
      <c r="J720" t="s">
        <v>20</v>
      </c>
      <c r="K720" t="s">
        <v>21</v>
      </c>
      <c r="L720">
        <v>1371445200</v>
      </c>
      <c r="M720" s="10">
        <f t="shared" si="46"/>
        <v>41442.208333333336</v>
      </c>
      <c r="N720">
        <v>1373691600</v>
      </c>
      <c r="O720" s="10">
        <f t="shared" si="47"/>
        <v>41468.208333333336</v>
      </c>
      <c r="P720" t="b">
        <v>0</v>
      </c>
      <c r="Q720" t="b">
        <v>0</v>
      </c>
      <c r="R720" s="7" t="s">
        <v>2011</v>
      </c>
      <c r="S720" t="s">
        <v>2020</v>
      </c>
    </row>
    <row r="721" spans="1:19" x14ac:dyDescent="0.5">
      <c r="A721">
        <v>719</v>
      </c>
      <c r="B721" t="s">
        <v>1452</v>
      </c>
      <c r="C721" s="3" t="s">
        <v>1453</v>
      </c>
      <c r="D721">
        <v>6900</v>
      </c>
      <c r="E721">
        <v>10557</v>
      </c>
      <c r="F721" s="5">
        <f t="shared" si="44"/>
        <v>153</v>
      </c>
      <c r="G721" t="s">
        <v>19</v>
      </c>
      <c r="H721">
        <v>123</v>
      </c>
      <c r="I721">
        <f t="shared" si="45"/>
        <v>85.829268292682926</v>
      </c>
      <c r="J721" t="s">
        <v>20</v>
      </c>
      <c r="K721" t="s">
        <v>21</v>
      </c>
      <c r="L721">
        <v>1338267600</v>
      </c>
      <c r="M721" s="10">
        <f t="shared" si="46"/>
        <v>41058.208333333336</v>
      </c>
      <c r="N721">
        <v>1339218000</v>
      </c>
      <c r="O721" s="10">
        <f t="shared" si="47"/>
        <v>41069.208333333336</v>
      </c>
      <c r="P721" t="b">
        <v>0</v>
      </c>
      <c r="Q721" t="b">
        <v>0</v>
      </c>
      <c r="R721" s="7" t="s">
        <v>2021</v>
      </c>
      <c r="S721" t="s">
        <v>2027</v>
      </c>
    </row>
    <row r="722" spans="1:19" ht="31.5" x14ac:dyDescent="0.5">
      <c r="A722">
        <v>720</v>
      </c>
      <c r="B722" t="s">
        <v>1454</v>
      </c>
      <c r="C722" s="3" t="s">
        <v>1455</v>
      </c>
      <c r="D722">
        <v>8700</v>
      </c>
      <c r="E722">
        <v>3227</v>
      </c>
      <c r="F722" s="5">
        <f t="shared" si="44"/>
        <v>37.091954022988503</v>
      </c>
      <c r="G722" t="s">
        <v>63</v>
      </c>
      <c r="H722">
        <v>38</v>
      </c>
      <c r="I722">
        <f t="shared" si="45"/>
        <v>84.921052631578945</v>
      </c>
      <c r="J722" t="s">
        <v>32</v>
      </c>
      <c r="K722" t="s">
        <v>33</v>
      </c>
      <c r="L722">
        <v>1519192800</v>
      </c>
      <c r="M722" s="10">
        <f t="shared" si="46"/>
        <v>43152.25</v>
      </c>
      <c r="N722">
        <v>1520402400</v>
      </c>
      <c r="O722" s="10">
        <f t="shared" si="47"/>
        <v>43166.25</v>
      </c>
      <c r="P722" t="b">
        <v>0</v>
      </c>
      <c r="Q722" t="b">
        <v>1</v>
      </c>
      <c r="R722" s="7" t="s">
        <v>2013</v>
      </c>
      <c r="S722" t="s">
        <v>2014</v>
      </c>
    </row>
    <row r="723" spans="1:19" x14ac:dyDescent="0.5">
      <c r="A723">
        <v>721</v>
      </c>
      <c r="B723" t="s">
        <v>1456</v>
      </c>
      <c r="C723" s="3" t="s">
        <v>1457</v>
      </c>
      <c r="D723">
        <v>123600</v>
      </c>
      <c r="E723">
        <v>5429</v>
      </c>
      <c r="F723" s="5">
        <f t="shared" si="44"/>
        <v>4.3923948220064721</v>
      </c>
      <c r="G723" t="s">
        <v>63</v>
      </c>
      <c r="H723">
        <v>60</v>
      </c>
      <c r="I723">
        <f t="shared" si="45"/>
        <v>90.483333333333334</v>
      </c>
      <c r="J723" t="s">
        <v>20</v>
      </c>
      <c r="K723" t="s">
        <v>21</v>
      </c>
      <c r="L723">
        <v>1522818000</v>
      </c>
      <c r="M723" s="10">
        <f t="shared" si="46"/>
        <v>43194.208333333328</v>
      </c>
      <c r="N723">
        <v>1523336400</v>
      </c>
      <c r="O723" s="10">
        <f t="shared" si="47"/>
        <v>43200.208333333328</v>
      </c>
      <c r="P723" t="b">
        <v>0</v>
      </c>
      <c r="Q723" t="b">
        <v>0</v>
      </c>
      <c r="R723" s="7" t="s">
        <v>2009</v>
      </c>
      <c r="S723" t="s">
        <v>2010</v>
      </c>
    </row>
    <row r="724" spans="1:19" x14ac:dyDescent="0.5">
      <c r="A724">
        <v>722</v>
      </c>
      <c r="B724" t="s">
        <v>1458</v>
      </c>
      <c r="C724" s="3" t="s">
        <v>1459</v>
      </c>
      <c r="D724">
        <v>48500</v>
      </c>
      <c r="E724">
        <v>75906</v>
      </c>
      <c r="F724" s="5">
        <f t="shared" si="44"/>
        <v>156.50721649484535</v>
      </c>
      <c r="G724" t="s">
        <v>19</v>
      </c>
      <c r="H724">
        <v>3036</v>
      </c>
      <c r="I724">
        <f t="shared" si="45"/>
        <v>25.00197628458498</v>
      </c>
      <c r="J724" t="s">
        <v>20</v>
      </c>
      <c r="K724" t="s">
        <v>21</v>
      </c>
      <c r="L724">
        <v>1509948000</v>
      </c>
      <c r="M724" s="10">
        <f t="shared" si="46"/>
        <v>43045.25</v>
      </c>
      <c r="N724">
        <v>1512280800</v>
      </c>
      <c r="O724" s="10">
        <f t="shared" si="47"/>
        <v>43072.25</v>
      </c>
      <c r="P724" t="b">
        <v>0</v>
      </c>
      <c r="Q724" t="b">
        <v>0</v>
      </c>
      <c r="R724" s="7" t="s">
        <v>2015</v>
      </c>
      <c r="S724" t="s">
        <v>2016</v>
      </c>
    </row>
    <row r="725" spans="1:19" x14ac:dyDescent="0.5">
      <c r="A725">
        <v>723</v>
      </c>
      <c r="B725" t="s">
        <v>1460</v>
      </c>
      <c r="C725" s="3" t="s">
        <v>1461</v>
      </c>
      <c r="D725">
        <v>4900</v>
      </c>
      <c r="E725">
        <v>13250</v>
      </c>
      <c r="F725" s="5">
        <f t="shared" si="44"/>
        <v>270.40816326530614</v>
      </c>
      <c r="G725" t="s">
        <v>19</v>
      </c>
      <c r="H725">
        <v>144</v>
      </c>
      <c r="I725">
        <f t="shared" si="45"/>
        <v>92.013888888888886</v>
      </c>
      <c r="J725" t="s">
        <v>24</v>
      </c>
      <c r="K725" t="s">
        <v>25</v>
      </c>
      <c r="L725">
        <v>1456898400</v>
      </c>
      <c r="M725" s="10">
        <f t="shared" si="46"/>
        <v>42431.25</v>
      </c>
      <c r="N725">
        <v>1458709200</v>
      </c>
      <c r="O725" s="10">
        <f t="shared" si="47"/>
        <v>42452.208333333328</v>
      </c>
      <c r="P725" t="b">
        <v>0</v>
      </c>
      <c r="Q725" t="b">
        <v>0</v>
      </c>
      <c r="R725" s="7" t="s">
        <v>2013</v>
      </c>
      <c r="S725" t="s">
        <v>2014</v>
      </c>
    </row>
    <row r="726" spans="1:19" ht="31.5" x14ac:dyDescent="0.5">
      <c r="A726">
        <v>724</v>
      </c>
      <c r="B726" t="s">
        <v>1462</v>
      </c>
      <c r="C726" s="3" t="s">
        <v>1463</v>
      </c>
      <c r="D726">
        <v>8400</v>
      </c>
      <c r="E726">
        <v>11261</v>
      </c>
      <c r="F726" s="5">
        <f t="shared" si="44"/>
        <v>134.0595238095238</v>
      </c>
      <c r="G726" t="s">
        <v>19</v>
      </c>
      <c r="H726">
        <v>121</v>
      </c>
      <c r="I726">
        <f t="shared" si="45"/>
        <v>93.066115702479337</v>
      </c>
      <c r="J726" t="s">
        <v>36</v>
      </c>
      <c r="K726" t="s">
        <v>37</v>
      </c>
      <c r="L726">
        <v>1413954000</v>
      </c>
      <c r="M726" s="10">
        <f t="shared" si="46"/>
        <v>41934.208333333336</v>
      </c>
      <c r="N726">
        <v>1414126800</v>
      </c>
      <c r="O726" s="10">
        <f t="shared" si="47"/>
        <v>41936.208333333336</v>
      </c>
      <c r="P726" t="b">
        <v>0</v>
      </c>
      <c r="Q726" t="b">
        <v>1</v>
      </c>
      <c r="R726" s="7" t="s">
        <v>2013</v>
      </c>
      <c r="S726" t="s">
        <v>2014</v>
      </c>
    </row>
    <row r="727" spans="1:19" x14ac:dyDescent="0.5">
      <c r="A727">
        <v>725</v>
      </c>
      <c r="B727" t="s">
        <v>1464</v>
      </c>
      <c r="C727" s="3" t="s">
        <v>1465</v>
      </c>
      <c r="D727">
        <v>193200</v>
      </c>
      <c r="E727">
        <v>97369</v>
      </c>
      <c r="F727" s="5">
        <f t="shared" si="44"/>
        <v>50.398033126293996</v>
      </c>
      <c r="G727" t="s">
        <v>14</v>
      </c>
      <c r="H727">
        <v>1596</v>
      </c>
      <c r="I727">
        <f t="shared" si="45"/>
        <v>61.008145363408524</v>
      </c>
      <c r="J727" t="s">
        <v>20</v>
      </c>
      <c r="K727" t="s">
        <v>21</v>
      </c>
      <c r="L727">
        <v>1416031200</v>
      </c>
      <c r="M727" s="10">
        <f t="shared" si="46"/>
        <v>41958.25</v>
      </c>
      <c r="N727">
        <v>1416204000</v>
      </c>
      <c r="O727" s="10">
        <f t="shared" si="47"/>
        <v>41960.25</v>
      </c>
      <c r="P727" t="b">
        <v>0</v>
      </c>
      <c r="Q727" t="b">
        <v>0</v>
      </c>
      <c r="R727" s="7" t="s">
        <v>2024</v>
      </c>
      <c r="S727" t="s">
        <v>2035</v>
      </c>
    </row>
    <row r="728" spans="1:19" x14ac:dyDescent="0.5">
      <c r="A728">
        <v>726</v>
      </c>
      <c r="B728" t="s">
        <v>1466</v>
      </c>
      <c r="C728" s="3" t="s">
        <v>1467</v>
      </c>
      <c r="D728">
        <v>54300</v>
      </c>
      <c r="E728">
        <v>48227</v>
      </c>
      <c r="F728" s="5">
        <f t="shared" si="44"/>
        <v>88.815837937384899</v>
      </c>
      <c r="G728" t="s">
        <v>63</v>
      </c>
      <c r="H728">
        <v>524</v>
      </c>
      <c r="I728">
        <f t="shared" si="45"/>
        <v>92.036259541984734</v>
      </c>
      <c r="J728" t="s">
        <v>20</v>
      </c>
      <c r="K728" t="s">
        <v>21</v>
      </c>
      <c r="L728">
        <v>1287982800</v>
      </c>
      <c r="M728" s="10">
        <f t="shared" si="46"/>
        <v>40476.208333333336</v>
      </c>
      <c r="N728">
        <v>1288501200</v>
      </c>
      <c r="O728" s="10">
        <f t="shared" si="47"/>
        <v>40482.208333333336</v>
      </c>
      <c r="P728" t="b">
        <v>0</v>
      </c>
      <c r="Q728" t="b">
        <v>1</v>
      </c>
      <c r="R728" s="7" t="s">
        <v>2013</v>
      </c>
      <c r="S728" t="s">
        <v>2014</v>
      </c>
    </row>
    <row r="729" spans="1:19" x14ac:dyDescent="0.5">
      <c r="A729">
        <v>727</v>
      </c>
      <c r="B729" t="s">
        <v>1468</v>
      </c>
      <c r="C729" s="3" t="s">
        <v>1469</v>
      </c>
      <c r="D729">
        <v>8900</v>
      </c>
      <c r="E729">
        <v>14685</v>
      </c>
      <c r="F729" s="5">
        <f t="shared" si="44"/>
        <v>165</v>
      </c>
      <c r="G729" t="s">
        <v>19</v>
      </c>
      <c r="H729">
        <v>181</v>
      </c>
      <c r="I729">
        <f t="shared" si="45"/>
        <v>81.132596685082873</v>
      </c>
      <c r="J729" t="s">
        <v>20</v>
      </c>
      <c r="K729" t="s">
        <v>21</v>
      </c>
      <c r="L729">
        <v>1547964000</v>
      </c>
      <c r="M729" s="10">
        <f t="shared" si="46"/>
        <v>43485.25</v>
      </c>
      <c r="N729">
        <v>1552971600</v>
      </c>
      <c r="O729" s="10">
        <f t="shared" si="47"/>
        <v>43543.208333333328</v>
      </c>
      <c r="P729" t="b">
        <v>0</v>
      </c>
      <c r="Q729" t="b">
        <v>0</v>
      </c>
      <c r="R729" s="7" t="s">
        <v>2011</v>
      </c>
      <c r="S729" t="s">
        <v>2012</v>
      </c>
    </row>
    <row r="730" spans="1:19" ht="31.5" x14ac:dyDescent="0.5">
      <c r="A730">
        <v>728</v>
      </c>
      <c r="B730" t="s">
        <v>1470</v>
      </c>
      <c r="C730" s="3" t="s">
        <v>1471</v>
      </c>
      <c r="D730">
        <v>4200</v>
      </c>
      <c r="E730">
        <v>735</v>
      </c>
      <c r="F730" s="5">
        <f t="shared" si="44"/>
        <v>17.5</v>
      </c>
      <c r="G730" t="s">
        <v>14</v>
      </c>
      <c r="H730">
        <v>10</v>
      </c>
      <c r="I730">
        <f t="shared" si="45"/>
        <v>73.5</v>
      </c>
      <c r="J730" t="s">
        <v>20</v>
      </c>
      <c r="K730" t="s">
        <v>21</v>
      </c>
      <c r="L730">
        <v>1464152400</v>
      </c>
      <c r="M730" s="10">
        <f t="shared" si="46"/>
        <v>42515.208333333328</v>
      </c>
      <c r="N730">
        <v>1465102800</v>
      </c>
      <c r="O730" s="10">
        <f t="shared" si="47"/>
        <v>42526.208333333328</v>
      </c>
      <c r="P730" t="b">
        <v>0</v>
      </c>
      <c r="Q730" t="b">
        <v>0</v>
      </c>
      <c r="R730" s="7" t="s">
        <v>2013</v>
      </c>
      <c r="S730" t="s">
        <v>2014</v>
      </c>
    </row>
    <row r="731" spans="1:19" ht="31.5" x14ac:dyDescent="0.5">
      <c r="A731">
        <v>729</v>
      </c>
      <c r="B731" t="s">
        <v>1472</v>
      </c>
      <c r="C731" s="3" t="s">
        <v>1473</v>
      </c>
      <c r="D731">
        <v>5600</v>
      </c>
      <c r="E731">
        <v>10397</v>
      </c>
      <c r="F731" s="5">
        <f t="shared" si="44"/>
        <v>185.66071428571428</v>
      </c>
      <c r="G731" t="s">
        <v>19</v>
      </c>
      <c r="H731">
        <v>122</v>
      </c>
      <c r="I731">
        <f t="shared" si="45"/>
        <v>85.221311475409834</v>
      </c>
      <c r="J731" t="s">
        <v>20</v>
      </c>
      <c r="K731" t="s">
        <v>21</v>
      </c>
      <c r="L731">
        <v>1359957600</v>
      </c>
      <c r="M731" s="10">
        <f t="shared" si="46"/>
        <v>41309.25</v>
      </c>
      <c r="N731">
        <v>1360130400</v>
      </c>
      <c r="O731" s="10">
        <f t="shared" si="47"/>
        <v>41311.25</v>
      </c>
      <c r="P731" t="b">
        <v>0</v>
      </c>
      <c r="Q731" t="b">
        <v>0</v>
      </c>
      <c r="R731" s="7" t="s">
        <v>2015</v>
      </c>
      <c r="S731" t="s">
        <v>2018</v>
      </c>
    </row>
    <row r="732" spans="1:19" x14ac:dyDescent="0.5">
      <c r="A732">
        <v>730</v>
      </c>
      <c r="B732" t="s">
        <v>1474</v>
      </c>
      <c r="C732" s="3" t="s">
        <v>1475</v>
      </c>
      <c r="D732">
        <v>28800</v>
      </c>
      <c r="E732">
        <v>118847</v>
      </c>
      <c r="F732" s="5">
        <f t="shared" si="44"/>
        <v>412.66319444444446</v>
      </c>
      <c r="G732" t="s">
        <v>19</v>
      </c>
      <c r="H732">
        <v>1071</v>
      </c>
      <c r="I732">
        <f t="shared" si="45"/>
        <v>110.96825396825396</v>
      </c>
      <c r="J732" t="s">
        <v>15</v>
      </c>
      <c r="K732" t="s">
        <v>16</v>
      </c>
      <c r="L732">
        <v>1432357200</v>
      </c>
      <c r="M732" s="10">
        <f t="shared" si="46"/>
        <v>42147.208333333328</v>
      </c>
      <c r="N732">
        <v>1432875600</v>
      </c>
      <c r="O732" s="10">
        <f t="shared" si="47"/>
        <v>42153.208333333328</v>
      </c>
      <c r="P732" t="b">
        <v>0</v>
      </c>
      <c r="Q732" t="b">
        <v>0</v>
      </c>
      <c r="R732" s="7" t="s">
        <v>2011</v>
      </c>
      <c r="S732" t="s">
        <v>2020</v>
      </c>
    </row>
    <row r="733" spans="1:19" x14ac:dyDescent="0.5">
      <c r="A733">
        <v>731</v>
      </c>
      <c r="B733" t="s">
        <v>1476</v>
      </c>
      <c r="C733" s="3" t="s">
        <v>1477</v>
      </c>
      <c r="D733">
        <v>8000</v>
      </c>
      <c r="E733">
        <v>7220</v>
      </c>
      <c r="F733" s="5">
        <f t="shared" si="44"/>
        <v>90.25</v>
      </c>
      <c r="G733" t="s">
        <v>63</v>
      </c>
      <c r="H733">
        <v>219</v>
      </c>
      <c r="I733">
        <f t="shared" si="45"/>
        <v>32.968036529680369</v>
      </c>
      <c r="J733" t="s">
        <v>20</v>
      </c>
      <c r="K733" t="s">
        <v>21</v>
      </c>
      <c r="L733">
        <v>1500786000</v>
      </c>
      <c r="M733" s="10">
        <f t="shared" si="46"/>
        <v>42939.208333333328</v>
      </c>
      <c r="N733">
        <v>1500872400</v>
      </c>
      <c r="O733" s="10">
        <f t="shared" si="47"/>
        <v>42940.208333333328</v>
      </c>
      <c r="P733" t="b">
        <v>0</v>
      </c>
      <c r="Q733" t="b">
        <v>0</v>
      </c>
      <c r="R733" s="7" t="s">
        <v>2011</v>
      </c>
      <c r="S733" t="s">
        <v>2012</v>
      </c>
    </row>
    <row r="734" spans="1:19" x14ac:dyDescent="0.5">
      <c r="A734">
        <v>732</v>
      </c>
      <c r="B734" t="s">
        <v>1478</v>
      </c>
      <c r="C734" s="3" t="s">
        <v>1479</v>
      </c>
      <c r="D734">
        <v>117000</v>
      </c>
      <c r="E734">
        <v>107622</v>
      </c>
      <c r="F734" s="5">
        <f t="shared" si="44"/>
        <v>91.984615384615381</v>
      </c>
      <c r="G734" t="s">
        <v>14</v>
      </c>
      <c r="H734">
        <v>1121</v>
      </c>
      <c r="I734">
        <f t="shared" si="45"/>
        <v>96.005352363960753</v>
      </c>
      <c r="J734" t="s">
        <v>20</v>
      </c>
      <c r="K734" t="s">
        <v>21</v>
      </c>
      <c r="L734">
        <v>1490158800</v>
      </c>
      <c r="M734" s="10">
        <f t="shared" si="46"/>
        <v>42816.208333333328</v>
      </c>
      <c r="N734">
        <v>1492146000</v>
      </c>
      <c r="O734" s="10">
        <f t="shared" si="47"/>
        <v>42839.208333333328</v>
      </c>
      <c r="P734" t="b">
        <v>0</v>
      </c>
      <c r="Q734" t="b">
        <v>1</v>
      </c>
      <c r="R734" s="7" t="s">
        <v>2009</v>
      </c>
      <c r="S734" t="s">
        <v>2010</v>
      </c>
    </row>
    <row r="735" spans="1:19" x14ac:dyDescent="0.5">
      <c r="A735">
        <v>733</v>
      </c>
      <c r="B735" t="s">
        <v>1480</v>
      </c>
      <c r="C735" s="3" t="s">
        <v>1481</v>
      </c>
      <c r="D735">
        <v>15800</v>
      </c>
      <c r="E735">
        <v>83267</v>
      </c>
      <c r="F735" s="5">
        <f t="shared" si="44"/>
        <v>527.00632911392404</v>
      </c>
      <c r="G735" t="s">
        <v>19</v>
      </c>
      <c r="H735">
        <v>980</v>
      </c>
      <c r="I735">
        <f t="shared" si="45"/>
        <v>84.96632653061225</v>
      </c>
      <c r="J735" t="s">
        <v>20</v>
      </c>
      <c r="K735" t="s">
        <v>21</v>
      </c>
      <c r="L735">
        <v>1406178000</v>
      </c>
      <c r="M735" s="10">
        <f t="shared" si="46"/>
        <v>41844.208333333336</v>
      </c>
      <c r="N735">
        <v>1407301200</v>
      </c>
      <c r="O735" s="10">
        <f t="shared" si="47"/>
        <v>41857.208333333336</v>
      </c>
      <c r="P735" t="b">
        <v>0</v>
      </c>
      <c r="Q735" t="b">
        <v>0</v>
      </c>
      <c r="R735" s="7" t="s">
        <v>2009</v>
      </c>
      <c r="S735" t="s">
        <v>2031</v>
      </c>
    </row>
    <row r="736" spans="1:19" x14ac:dyDescent="0.5">
      <c r="A736">
        <v>734</v>
      </c>
      <c r="B736" t="s">
        <v>1482</v>
      </c>
      <c r="C736" s="3" t="s">
        <v>1483</v>
      </c>
      <c r="D736">
        <v>4200</v>
      </c>
      <c r="E736">
        <v>13404</v>
      </c>
      <c r="F736" s="5">
        <f t="shared" si="44"/>
        <v>319.14285714285717</v>
      </c>
      <c r="G736" t="s">
        <v>19</v>
      </c>
      <c r="H736">
        <v>536</v>
      </c>
      <c r="I736">
        <f t="shared" si="45"/>
        <v>25.007462686567163</v>
      </c>
      <c r="J736" t="s">
        <v>20</v>
      </c>
      <c r="K736" t="s">
        <v>21</v>
      </c>
      <c r="L736">
        <v>1485583200</v>
      </c>
      <c r="M736" s="10">
        <f t="shared" si="46"/>
        <v>42763.25</v>
      </c>
      <c r="N736">
        <v>1486620000</v>
      </c>
      <c r="O736" s="10">
        <f t="shared" si="47"/>
        <v>42775.25</v>
      </c>
      <c r="P736" t="b">
        <v>0</v>
      </c>
      <c r="Q736" t="b">
        <v>1</v>
      </c>
      <c r="R736" s="7" t="s">
        <v>2013</v>
      </c>
      <c r="S736" t="s">
        <v>2014</v>
      </c>
    </row>
    <row r="737" spans="1:19" x14ac:dyDescent="0.5">
      <c r="A737">
        <v>735</v>
      </c>
      <c r="B737" t="s">
        <v>1484</v>
      </c>
      <c r="C737" s="3" t="s">
        <v>1485</v>
      </c>
      <c r="D737">
        <v>37100</v>
      </c>
      <c r="E737">
        <v>131404</v>
      </c>
      <c r="F737" s="5">
        <f t="shared" si="44"/>
        <v>354.18867924528303</v>
      </c>
      <c r="G737" t="s">
        <v>19</v>
      </c>
      <c r="H737">
        <v>1991</v>
      </c>
      <c r="I737">
        <f t="shared" si="45"/>
        <v>65.998995479658461</v>
      </c>
      <c r="J737" t="s">
        <v>20</v>
      </c>
      <c r="K737" t="s">
        <v>21</v>
      </c>
      <c r="L737">
        <v>1459314000</v>
      </c>
      <c r="M737" s="10">
        <f t="shared" si="46"/>
        <v>42459.208333333328</v>
      </c>
      <c r="N737">
        <v>1459918800</v>
      </c>
      <c r="O737" s="10">
        <f t="shared" si="47"/>
        <v>42466.208333333328</v>
      </c>
      <c r="P737" t="b">
        <v>0</v>
      </c>
      <c r="Q737" t="b">
        <v>0</v>
      </c>
      <c r="R737" s="7" t="s">
        <v>2028</v>
      </c>
      <c r="S737" t="s">
        <v>2029</v>
      </c>
    </row>
    <row r="738" spans="1:19" x14ac:dyDescent="0.5">
      <c r="A738">
        <v>736</v>
      </c>
      <c r="B738" t="s">
        <v>1486</v>
      </c>
      <c r="C738" s="3" t="s">
        <v>1487</v>
      </c>
      <c r="D738">
        <v>7700</v>
      </c>
      <c r="E738">
        <v>2533</v>
      </c>
      <c r="F738" s="5">
        <f t="shared" si="44"/>
        <v>32.896103896103895</v>
      </c>
      <c r="G738" t="s">
        <v>63</v>
      </c>
      <c r="H738">
        <v>29</v>
      </c>
      <c r="I738">
        <f t="shared" si="45"/>
        <v>87.34482758620689</v>
      </c>
      <c r="J738" t="s">
        <v>20</v>
      </c>
      <c r="K738" t="s">
        <v>21</v>
      </c>
      <c r="L738">
        <v>1424412000</v>
      </c>
      <c r="M738" s="10">
        <f t="shared" si="46"/>
        <v>42055.25</v>
      </c>
      <c r="N738">
        <v>1424757600</v>
      </c>
      <c r="O738" s="10">
        <f t="shared" si="47"/>
        <v>42059.25</v>
      </c>
      <c r="P738" t="b">
        <v>0</v>
      </c>
      <c r="Q738" t="b">
        <v>0</v>
      </c>
      <c r="R738" s="7" t="s">
        <v>2021</v>
      </c>
      <c r="S738" t="s">
        <v>2022</v>
      </c>
    </row>
    <row r="739" spans="1:19" ht="31.5" x14ac:dyDescent="0.5">
      <c r="A739">
        <v>737</v>
      </c>
      <c r="B739" t="s">
        <v>1488</v>
      </c>
      <c r="C739" s="3" t="s">
        <v>1489</v>
      </c>
      <c r="D739">
        <v>3700</v>
      </c>
      <c r="E739">
        <v>5028</v>
      </c>
      <c r="F739" s="5">
        <f t="shared" si="44"/>
        <v>135.8918918918919</v>
      </c>
      <c r="G739" t="s">
        <v>19</v>
      </c>
      <c r="H739">
        <v>180</v>
      </c>
      <c r="I739">
        <f t="shared" si="45"/>
        <v>27.933333333333334</v>
      </c>
      <c r="J739" t="s">
        <v>20</v>
      </c>
      <c r="K739" t="s">
        <v>21</v>
      </c>
      <c r="L739">
        <v>1478844000</v>
      </c>
      <c r="M739" s="10">
        <f t="shared" si="46"/>
        <v>42685.25</v>
      </c>
      <c r="N739">
        <v>1479880800</v>
      </c>
      <c r="O739" s="10">
        <f t="shared" si="47"/>
        <v>42697.25</v>
      </c>
      <c r="P739" t="b">
        <v>0</v>
      </c>
      <c r="Q739" t="b">
        <v>0</v>
      </c>
      <c r="R739" s="7" t="s">
        <v>2009</v>
      </c>
      <c r="S739" t="s">
        <v>2019</v>
      </c>
    </row>
    <row r="740" spans="1:19" x14ac:dyDescent="0.5">
      <c r="A740">
        <v>738</v>
      </c>
      <c r="B740" t="s">
        <v>1008</v>
      </c>
      <c r="C740" s="3" t="s">
        <v>1490</v>
      </c>
      <c r="D740">
        <v>74700</v>
      </c>
      <c r="E740">
        <v>1557</v>
      </c>
      <c r="F740" s="5">
        <f t="shared" si="44"/>
        <v>2.0843373493975905</v>
      </c>
      <c r="G740" t="s">
        <v>14</v>
      </c>
      <c r="H740">
        <v>15</v>
      </c>
      <c r="I740">
        <f t="shared" si="45"/>
        <v>103.8</v>
      </c>
      <c r="J740" t="s">
        <v>20</v>
      </c>
      <c r="K740" t="s">
        <v>21</v>
      </c>
      <c r="L740">
        <v>1416117600</v>
      </c>
      <c r="M740" s="10">
        <f t="shared" si="46"/>
        <v>41959.25</v>
      </c>
      <c r="N740">
        <v>1418018400</v>
      </c>
      <c r="O740" s="10">
        <f t="shared" si="47"/>
        <v>41981.25</v>
      </c>
      <c r="P740" t="b">
        <v>0</v>
      </c>
      <c r="Q740" t="b">
        <v>1</v>
      </c>
      <c r="R740" s="7" t="s">
        <v>2013</v>
      </c>
      <c r="S740" t="s">
        <v>2014</v>
      </c>
    </row>
    <row r="741" spans="1:19" x14ac:dyDescent="0.5">
      <c r="A741">
        <v>739</v>
      </c>
      <c r="B741" t="s">
        <v>1491</v>
      </c>
      <c r="C741" s="3" t="s">
        <v>1492</v>
      </c>
      <c r="D741">
        <v>10000</v>
      </c>
      <c r="E741">
        <v>6100</v>
      </c>
      <c r="F741" s="5">
        <f t="shared" si="44"/>
        <v>61</v>
      </c>
      <c r="G741" t="s">
        <v>14</v>
      </c>
      <c r="H741">
        <v>191</v>
      </c>
      <c r="I741">
        <f t="shared" si="45"/>
        <v>31.937172774869111</v>
      </c>
      <c r="J741" t="s">
        <v>20</v>
      </c>
      <c r="K741" t="s">
        <v>21</v>
      </c>
      <c r="L741">
        <v>1340946000</v>
      </c>
      <c r="M741" s="10">
        <f t="shared" si="46"/>
        <v>41089.208333333336</v>
      </c>
      <c r="N741">
        <v>1341032400</v>
      </c>
      <c r="O741" s="10">
        <f t="shared" si="47"/>
        <v>41090.208333333336</v>
      </c>
      <c r="P741" t="b">
        <v>0</v>
      </c>
      <c r="Q741" t="b">
        <v>0</v>
      </c>
      <c r="R741" s="7" t="s">
        <v>2009</v>
      </c>
      <c r="S741" t="s">
        <v>2019</v>
      </c>
    </row>
    <row r="742" spans="1:19" x14ac:dyDescent="0.5">
      <c r="A742">
        <v>740</v>
      </c>
      <c r="B742" t="s">
        <v>1493</v>
      </c>
      <c r="C742" s="3" t="s">
        <v>1494</v>
      </c>
      <c r="D742">
        <v>5300</v>
      </c>
      <c r="E742">
        <v>1592</v>
      </c>
      <c r="F742" s="5">
        <f t="shared" si="44"/>
        <v>30.037735849056602</v>
      </c>
      <c r="G742" t="s">
        <v>14</v>
      </c>
      <c r="H742">
        <v>16</v>
      </c>
      <c r="I742">
        <f t="shared" si="45"/>
        <v>99.5</v>
      </c>
      <c r="J742" t="s">
        <v>20</v>
      </c>
      <c r="K742" t="s">
        <v>21</v>
      </c>
      <c r="L742">
        <v>1486101600</v>
      </c>
      <c r="M742" s="10">
        <f t="shared" si="46"/>
        <v>42769.25</v>
      </c>
      <c r="N742">
        <v>1486360800</v>
      </c>
      <c r="O742" s="10">
        <f t="shared" si="47"/>
        <v>42772.25</v>
      </c>
      <c r="P742" t="b">
        <v>0</v>
      </c>
      <c r="Q742" t="b">
        <v>0</v>
      </c>
      <c r="R742" s="7" t="s">
        <v>2013</v>
      </c>
      <c r="S742" t="s">
        <v>2014</v>
      </c>
    </row>
    <row r="743" spans="1:19" x14ac:dyDescent="0.5">
      <c r="A743">
        <v>741</v>
      </c>
      <c r="B743" t="s">
        <v>605</v>
      </c>
      <c r="C743" s="3" t="s">
        <v>1495</v>
      </c>
      <c r="D743">
        <v>1200</v>
      </c>
      <c r="E743">
        <v>14150</v>
      </c>
      <c r="F743" s="5">
        <f t="shared" si="44"/>
        <v>1179.1666666666667</v>
      </c>
      <c r="G743" t="s">
        <v>19</v>
      </c>
      <c r="H743">
        <v>130</v>
      </c>
      <c r="I743">
        <f t="shared" si="45"/>
        <v>108.84615384615384</v>
      </c>
      <c r="J743" t="s">
        <v>20</v>
      </c>
      <c r="K743" t="s">
        <v>21</v>
      </c>
      <c r="L743">
        <v>1274590800</v>
      </c>
      <c r="M743" s="10">
        <f t="shared" si="46"/>
        <v>40321.208333333336</v>
      </c>
      <c r="N743">
        <v>1274677200</v>
      </c>
      <c r="O743" s="10">
        <f t="shared" si="47"/>
        <v>40322.208333333336</v>
      </c>
      <c r="P743" t="b">
        <v>0</v>
      </c>
      <c r="Q743" t="b">
        <v>0</v>
      </c>
      <c r="R743" s="7" t="s">
        <v>2013</v>
      </c>
      <c r="S743" t="s">
        <v>2014</v>
      </c>
    </row>
    <row r="744" spans="1:19" x14ac:dyDescent="0.5">
      <c r="A744">
        <v>742</v>
      </c>
      <c r="B744" t="s">
        <v>1496</v>
      </c>
      <c r="C744" s="3" t="s">
        <v>1497</v>
      </c>
      <c r="D744">
        <v>1200</v>
      </c>
      <c r="E744">
        <v>13513</v>
      </c>
      <c r="F744" s="5">
        <f t="shared" si="44"/>
        <v>1126.0833333333333</v>
      </c>
      <c r="G744" t="s">
        <v>19</v>
      </c>
      <c r="H744">
        <v>122</v>
      </c>
      <c r="I744">
        <f t="shared" si="45"/>
        <v>110.76229508196721</v>
      </c>
      <c r="J744" t="s">
        <v>20</v>
      </c>
      <c r="K744" t="s">
        <v>21</v>
      </c>
      <c r="L744">
        <v>1263880800</v>
      </c>
      <c r="M744" s="10">
        <f t="shared" si="46"/>
        <v>40197.25</v>
      </c>
      <c r="N744">
        <v>1267509600</v>
      </c>
      <c r="O744" s="10">
        <f t="shared" si="47"/>
        <v>40239.25</v>
      </c>
      <c r="P744" t="b">
        <v>0</v>
      </c>
      <c r="Q744" t="b">
        <v>0</v>
      </c>
      <c r="R744" s="7" t="s">
        <v>2009</v>
      </c>
      <c r="S744" t="s">
        <v>2017</v>
      </c>
    </row>
    <row r="745" spans="1:19" ht="31.5" x14ac:dyDescent="0.5">
      <c r="A745">
        <v>743</v>
      </c>
      <c r="B745" t="s">
        <v>1498</v>
      </c>
      <c r="C745" s="3" t="s">
        <v>1499</v>
      </c>
      <c r="D745">
        <v>3900</v>
      </c>
      <c r="E745">
        <v>504</v>
      </c>
      <c r="F745" s="5">
        <f t="shared" si="44"/>
        <v>12.923076923076923</v>
      </c>
      <c r="G745" t="s">
        <v>14</v>
      </c>
      <c r="H745">
        <v>17</v>
      </c>
      <c r="I745">
        <f t="shared" si="45"/>
        <v>29.647058823529413</v>
      </c>
      <c r="J745" t="s">
        <v>20</v>
      </c>
      <c r="K745" t="s">
        <v>21</v>
      </c>
      <c r="L745">
        <v>1445403600</v>
      </c>
      <c r="M745" s="10">
        <f t="shared" si="46"/>
        <v>42298.208333333328</v>
      </c>
      <c r="N745">
        <v>1445922000</v>
      </c>
      <c r="O745" s="10">
        <f t="shared" si="47"/>
        <v>42304.208333333328</v>
      </c>
      <c r="P745" t="b">
        <v>0</v>
      </c>
      <c r="Q745" t="b">
        <v>1</v>
      </c>
      <c r="R745" s="7" t="s">
        <v>2013</v>
      </c>
      <c r="S745" t="s">
        <v>2014</v>
      </c>
    </row>
    <row r="746" spans="1:19" x14ac:dyDescent="0.5">
      <c r="A746">
        <v>744</v>
      </c>
      <c r="B746" t="s">
        <v>1500</v>
      </c>
      <c r="C746" s="3" t="s">
        <v>1501</v>
      </c>
      <c r="D746">
        <v>2000</v>
      </c>
      <c r="E746">
        <v>14240</v>
      </c>
      <c r="F746" s="5">
        <f t="shared" si="44"/>
        <v>712</v>
      </c>
      <c r="G746" t="s">
        <v>19</v>
      </c>
      <c r="H746">
        <v>140</v>
      </c>
      <c r="I746">
        <f t="shared" si="45"/>
        <v>101.71428571428571</v>
      </c>
      <c r="J746" t="s">
        <v>20</v>
      </c>
      <c r="K746" t="s">
        <v>21</v>
      </c>
      <c r="L746">
        <v>1533877200</v>
      </c>
      <c r="M746" s="10">
        <f t="shared" si="46"/>
        <v>43322.208333333328</v>
      </c>
      <c r="N746">
        <v>1534050000</v>
      </c>
      <c r="O746" s="10">
        <f t="shared" si="47"/>
        <v>43324.208333333328</v>
      </c>
      <c r="P746" t="b">
        <v>0</v>
      </c>
      <c r="Q746" t="b">
        <v>1</v>
      </c>
      <c r="R746" s="7" t="s">
        <v>2013</v>
      </c>
      <c r="S746" t="s">
        <v>2014</v>
      </c>
    </row>
    <row r="747" spans="1:19" ht="31.5" x14ac:dyDescent="0.5">
      <c r="A747">
        <v>745</v>
      </c>
      <c r="B747" t="s">
        <v>1502</v>
      </c>
      <c r="C747" s="3" t="s">
        <v>1503</v>
      </c>
      <c r="D747">
        <v>6900</v>
      </c>
      <c r="E747">
        <v>2091</v>
      </c>
      <c r="F747" s="5">
        <f t="shared" si="44"/>
        <v>30.304347826086957</v>
      </c>
      <c r="G747" t="s">
        <v>14</v>
      </c>
      <c r="H747">
        <v>34</v>
      </c>
      <c r="I747">
        <f t="shared" si="45"/>
        <v>61.5</v>
      </c>
      <c r="J747" t="s">
        <v>20</v>
      </c>
      <c r="K747" t="s">
        <v>21</v>
      </c>
      <c r="L747">
        <v>1275195600</v>
      </c>
      <c r="M747" s="10">
        <f t="shared" si="46"/>
        <v>40328.208333333336</v>
      </c>
      <c r="N747">
        <v>1277528400</v>
      </c>
      <c r="O747" s="10">
        <f t="shared" si="47"/>
        <v>40355.208333333336</v>
      </c>
      <c r="P747" t="b">
        <v>0</v>
      </c>
      <c r="Q747" t="b">
        <v>0</v>
      </c>
      <c r="R747" s="7" t="s">
        <v>2011</v>
      </c>
      <c r="S747" t="s">
        <v>2020</v>
      </c>
    </row>
    <row r="748" spans="1:19" x14ac:dyDescent="0.5">
      <c r="A748">
        <v>746</v>
      </c>
      <c r="B748" t="s">
        <v>1504</v>
      </c>
      <c r="C748" s="3" t="s">
        <v>1505</v>
      </c>
      <c r="D748">
        <v>55800</v>
      </c>
      <c r="E748">
        <v>118580</v>
      </c>
      <c r="F748" s="5">
        <f t="shared" si="44"/>
        <v>212.50896057347671</v>
      </c>
      <c r="G748" t="s">
        <v>19</v>
      </c>
      <c r="H748">
        <v>3388</v>
      </c>
      <c r="I748">
        <f t="shared" si="45"/>
        <v>35</v>
      </c>
      <c r="J748" t="s">
        <v>20</v>
      </c>
      <c r="K748" t="s">
        <v>21</v>
      </c>
      <c r="L748">
        <v>1318136400</v>
      </c>
      <c r="M748" s="10">
        <f t="shared" si="46"/>
        <v>40825.208333333336</v>
      </c>
      <c r="N748">
        <v>1318568400</v>
      </c>
      <c r="O748" s="10">
        <f t="shared" si="47"/>
        <v>40830.208333333336</v>
      </c>
      <c r="P748" t="b">
        <v>0</v>
      </c>
      <c r="Q748" t="b">
        <v>0</v>
      </c>
      <c r="R748" s="7" t="s">
        <v>2011</v>
      </c>
      <c r="S748" t="s">
        <v>2012</v>
      </c>
    </row>
    <row r="749" spans="1:19" x14ac:dyDescent="0.5">
      <c r="A749">
        <v>747</v>
      </c>
      <c r="B749" t="s">
        <v>1506</v>
      </c>
      <c r="C749" s="3" t="s">
        <v>1507</v>
      </c>
      <c r="D749">
        <v>4900</v>
      </c>
      <c r="E749">
        <v>11214</v>
      </c>
      <c r="F749" s="5">
        <f t="shared" si="44"/>
        <v>228.85714285714286</v>
      </c>
      <c r="G749" t="s">
        <v>19</v>
      </c>
      <c r="H749">
        <v>280</v>
      </c>
      <c r="I749">
        <f t="shared" si="45"/>
        <v>40.049999999999997</v>
      </c>
      <c r="J749" t="s">
        <v>20</v>
      </c>
      <c r="K749" t="s">
        <v>21</v>
      </c>
      <c r="L749">
        <v>1283403600</v>
      </c>
      <c r="M749" s="10">
        <f t="shared" si="46"/>
        <v>40423.208333333336</v>
      </c>
      <c r="N749">
        <v>1284354000</v>
      </c>
      <c r="O749" s="10">
        <f t="shared" si="47"/>
        <v>40434.208333333336</v>
      </c>
      <c r="P749" t="b">
        <v>0</v>
      </c>
      <c r="Q749" t="b">
        <v>0</v>
      </c>
      <c r="R749" s="7" t="s">
        <v>2013</v>
      </c>
      <c r="S749" t="s">
        <v>2014</v>
      </c>
    </row>
    <row r="750" spans="1:19" x14ac:dyDescent="0.5">
      <c r="A750">
        <v>748</v>
      </c>
      <c r="B750" t="s">
        <v>1508</v>
      </c>
      <c r="C750" s="3" t="s">
        <v>1509</v>
      </c>
      <c r="D750">
        <v>194900</v>
      </c>
      <c r="E750">
        <v>68137</v>
      </c>
      <c r="F750" s="5">
        <f t="shared" si="44"/>
        <v>34.959979476654695</v>
      </c>
      <c r="G750" t="s">
        <v>63</v>
      </c>
      <c r="H750">
        <v>614</v>
      </c>
      <c r="I750">
        <f t="shared" si="45"/>
        <v>110.97231270358306</v>
      </c>
      <c r="J750" t="s">
        <v>20</v>
      </c>
      <c r="K750" t="s">
        <v>21</v>
      </c>
      <c r="L750">
        <v>1267423200</v>
      </c>
      <c r="M750" s="10">
        <f t="shared" si="46"/>
        <v>40238.25</v>
      </c>
      <c r="N750">
        <v>1269579600</v>
      </c>
      <c r="O750" s="10">
        <f t="shared" si="47"/>
        <v>40263.208333333336</v>
      </c>
      <c r="P750" t="b">
        <v>0</v>
      </c>
      <c r="Q750" t="b">
        <v>1</v>
      </c>
      <c r="R750" s="7" t="s">
        <v>2015</v>
      </c>
      <c r="S750" t="s">
        <v>2023</v>
      </c>
    </row>
    <row r="751" spans="1:19" x14ac:dyDescent="0.5">
      <c r="A751">
        <v>749</v>
      </c>
      <c r="B751" t="s">
        <v>1510</v>
      </c>
      <c r="C751" s="3" t="s">
        <v>1511</v>
      </c>
      <c r="D751">
        <v>8600</v>
      </c>
      <c r="E751">
        <v>13527</v>
      </c>
      <c r="F751" s="5">
        <f t="shared" si="44"/>
        <v>157.2906976744186</v>
      </c>
      <c r="G751" t="s">
        <v>19</v>
      </c>
      <c r="H751">
        <v>366</v>
      </c>
      <c r="I751">
        <f t="shared" si="45"/>
        <v>36.959016393442624</v>
      </c>
      <c r="J751" t="s">
        <v>94</v>
      </c>
      <c r="K751" t="s">
        <v>95</v>
      </c>
      <c r="L751">
        <v>1412744400</v>
      </c>
      <c r="M751" s="10">
        <f t="shared" si="46"/>
        <v>41920.208333333336</v>
      </c>
      <c r="N751">
        <v>1413781200</v>
      </c>
      <c r="O751" s="10">
        <f t="shared" si="47"/>
        <v>41932.208333333336</v>
      </c>
      <c r="P751" t="b">
        <v>0</v>
      </c>
      <c r="Q751" t="b">
        <v>1</v>
      </c>
      <c r="R751" s="7" t="s">
        <v>2011</v>
      </c>
      <c r="S751" t="s">
        <v>2020</v>
      </c>
    </row>
    <row r="752" spans="1:19" x14ac:dyDescent="0.5">
      <c r="A752">
        <v>750</v>
      </c>
      <c r="B752" t="s">
        <v>1512</v>
      </c>
      <c r="C752" s="3" t="s">
        <v>1513</v>
      </c>
      <c r="D752">
        <v>100</v>
      </c>
      <c r="E752">
        <v>1</v>
      </c>
      <c r="F752" s="5">
        <f t="shared" si="44"/>
        <v>1</v>
      </c>
      <c r="G752" t="s">
        <v>14</v>
      </c>
      <c r="H752">
        <v>1</v>
      </c>
      <c r="I752">
        <f t="shared" si="45"/>
        <v>1</v>
      </c>
      <c r="J752" t="s">
        <v>36</v>
      </c>
      <c r="K752" t="s">
        <v>37</v>
      </c>
      <c r="L752">
        <v>1277960400</v>
      </c>
      <c r="M752" s="10">
        <f t="shared" si="46"/>
        <v>40360.208333333336</v>
      </c>
      <c r="N752">
        <v>1280120400</v>
      </c>
      <c r="O752" s="10">
        <f t="shared" si="47"/>
        <v>40385.208333333336</v>
      </c>
      <c r="P752" t="b">
        <v>0</v>
      </c>
      <c r="Q752" t="b">
        <v>0</v>
      </c>
      <c r="R752" s="7" t="s">
        <v>2009</v>
      </c>
      <c r="S752" t="s">
        <v>2017</v>
      </c>
    </row>
    <row r="753" spans="1:19" x14ac:dyDescent="0.5">
      <c r="A753">
        <v>751</v>
      </c>
      <c r="B753" t="s">
        <v>1514</v>
      </c>
      <c r="C753" s="3" t="s">
        <v>1515</v>
      </c>
      <c r="D753">
        <v>3600</v>
      </c>
      <c r="E753">
        <v>8363</v>
      </c>
      <c r="F753" s="5">
        <f t="shared" si="44"/>
        <v>232.30555555555554</v>
      </c>
      <c r="G753" t="s">
        <v>19</v>
      </c>
      <c r="H753">
        <v>270</v>
      </c>
      <c r="I753">
        <f t="shared" si="45"/>
        <v>30.974074074074075</v>
      </c>
      <c r="J753" t="s">
        <v>20</v>
      </c>
      <c r="K753" t="s">
        <v>21</v>
      </c>
      <c r="L753">
        <v>1458190800</v>
      </c>
      <c r="M753" s="10">
        <f t="shared" si="46"/>
        <v>42446.208333333328</v>
      </c>
      <c r="N753">
        <v>1459486800</v>
      </c>
      <c r="O753" s="10">
        <f t="shared" si="47"/>
        <v>42461.208333333328</v>
      </c>
      <c r="P753" t="b">
        <v>1</v>
      </c>
      <c r="Q753" t="b">
        <v>1</v>
      </c>
      <c r="R753" s="7" t="s">
        <v>2021</v>
      </c>
      <c r="S753" t="s">
        <v>2022</v>
      </c>
    </row>
    <row r="754" spans="1:19" x14ac:dyDescent="0.5">
      <c r="A754">
        <v>752</v>
      </c>
      <c r="B754" t="s">
        <v>1516</v>
      </c>
      <c r="C754" s="3" t="s">
        <v>1517</v>
      </c>
      <c r="D754">
        <v>5800</v>
      </c>
      <c r="E754">
        <v>5362</v>
      </c>
      <c r="F754" s="5">
        <f t="shared" si="44"/>
        <v>92.448275862068968</v>
      </c>
      <c r="G754" t="s">
        <v>63</v>
      </c>
      <c r="H754">
        <v>114</v>
      </c>
      <c r="I754">
        <f t="shared" si="45"/>
        <v>47.035087719298247</v>
      </c>
      <c r="J754" t="s">
        <v>20</v>
      </c>
      <c r="K754" t="s">
        <v>21</v>
      </c>
      <c r="L754">
        <v>1280984400</v>
      </c>
      <c r="M754" s="10">
        <f t="shared" si="46"/>
        <v>40395.208333333336</v>
      </c>
      <c r="N754">
        <v>1282539600</v>
      </c>
      <c r="O754" s="10">
        <f t="shared" si="47"/>
        <v>40413.208333333336</v>
      </c>
      <c r="P754" t="b">
        <v>0</v>
      </c>
      <c r="Q754" t="b">
        <v>1</v>
      </c>
      <c r="R754" s="7" t="s">
        <v>2013</v>
      </c>
      <c r="S754" t="s">
        <v>2014</v>
      </c>
    </row>
    <row r="755" spans="1:19" x14ac:dyDescent="0.5">
      <c r="A755">
        <v>753</v>
      </c>
      <c r="B755" t="s">
        <v>1518</v>
      </c>
      <c r="C755" s="3" t="s">
        <v>1519</v>
      </c>
      <c r="D755">
        <v>4700</v>
      </c>
      <c r="E755">
        <v>12065</v>
      </c>
      <c r="F755" s="5">
        <f t="shared" si="44"/>
        <v>256.70212765957444</v>
      </c>
      <c r="G755" t="s">
        <v>19</v>
      </c>
      <c r="H755">
        <v>137</v>
      </c>
      <c r="I755">
        <f t="shared" si="45"/>
        <v>88.065693430656935</v>
      </c>
      <c r="J755" t="s">
        <v>20</v>
      </c>
      <c r="K755" t="s">
        <v>21</v>
      </c>
      <c r="L755">
        <v>1274590800</v>
      </c>
      <c r="M755" s="10">
        <f t="shared" si="46"/>
        <v>40321.208333333336</v>
      </c>
      <c r="N755">
        <v>1275886800</v>
      </c>
      <c r="O755" s="10">
        <f t="shared" si="47"/>
        <v>40336.208333333336</v>
      </c>
      <c r="P755" t="b">
        <v>0</v>
      </c>
      <c r="Q755" t="b">
        <v>0</v>
      </c>
      <c r="R755" s="7" t="s">
        <v>2028</v>
      </c>
      <c r="S755" t="s">
        <v>2029</v>
      </c>
    </row>
    <row r="756" spans="1:19" x14ac:dyDescent="0.5">
      <c r="A756">
        <v>754</v>
      </c>
      <c r="B756" t="s">
        <v>1520</v>
      </c>
      <c r="C756" s="3" t="s">
        <v>1521</v>
      </c>
      <c r="D756">
        <v>70400</v>
      </c>
      <c r="E756">
        <v>118603</v>
      </c>
      <c r="F756" s="5">
        <f t="shared" si="44"/>
        <v>168.47017045454547</v>
      </c>
      <c r="G756" t="s">
        <v>19</v>
      </c>
      <c r="H756">
        <v>3205</v>
      </c>
      <c r="I756">
        <f t="shared" si="45"/>
        <v>37.005616224648989</v>
      </c>
      <c r="J756" t="s">
        <v>20</v>
      </c>
      <c r="K756" t="s">
        <v>21</v>
      </c>
      <c r="L756">
        <v>1351400400</v>
      </c>
      <c r="M756" s="10">
        <f t="shared" si="46"/>
        <v>41210.208333333336</v>
      </c>
      <c r="N756">
        <v>1355983200</v>
      </c>
      <c r="O756" s="10">
        <f t="shared" si="47"/>
        <v>41263.25</v>
      </c>
      <c r="P756" t="b">
        <v>0</v>
      </c>
      <c r="Q756" t="b">
        <v>0</v>
      </c>
      <c r="R756" s="7" t="s">
        <v>2013</v>
      </c>
      <c r="S756" t="s">
        <v>2014</v>
      </c>
    </row>
    <row r="757" spans="1:19" x14ac:dyDescent="0.5">
      <c r="A757">
        <v>755</v>
      </c>
      <c r="B757" t="s">
        <v>1522</v>
      </c>
      <c r="C757" s="3" t="s">
        <v>1523</v>
      </c>
      <c r="D757">
        <v>4500</v>
      </c>
      <c r="E757">
        <v>7496</v>
      </c>
      <c r="F757" s="5">
        <f t="shared" si="44"/>
        <v>166.57777777777778</v>
      </c>
      <c r="G757" t="s">
        <v>19</v>
      </c>
      <c r="H757">
        <v>288</v>
      </c>
      <c r="I757">
        <f t="shared" si="45"/>
        <v>26.027777777777779</v>
      </c>
      <c r="J757" t="s">
        <v>32</v>
      </c>
      <c r="K757" t="s">
        <v>33</v>
      </c>
      <c r="L757">
        <v>1514354400</v>
      </c>
      <c r="M757" s="10">
        <f t="shared" si="46"/>
        <v>43096.25</v>
      </c>
      <c r="N757">
        <v>1515391200</v>
      </c>
      <c r="O757" s="10">
        <f t="shared" si="47"/>
        <v>43108.25</v>
      </c>
      <c r="P757" t="b">
        <v>0</v>
      </c>
      <c r="Q757" t="b">
        <v>1</v>
      </c>
      <c r="R757" s="7" t="s">
        <v>2013</v>
      </c>
      <c r="S757" t="s">
        <v>2014</v>
      </c>
    </row>
    <row r="758" spans="1:19" x14ac:dyDescent="0.5">
      <c r="A758">
        <v>756</v>
      </c>
      <c r="B758" t="s">
        <v>1524</v>
      </c>
      <c r="C758" s="3" t="s">
        <v>1525</v>
      </c>
      <c r="D758">
        <v>1300</v>
      </c>
      <c r="E758">
        <v>10037</v>
      </c>
      <c r="F758" s="5">
        <f t="shared" si="44"/>
        <v>772.07692307692309</v>
      </c>
      <c r="G758" t="s">
        <v>19</v>
      </c>
      <c r="H758">
        <v>148</v>
      </c>
      <c r="I758">
        <f t="shared" si="45"/>
        <v>67.817567567567565</v>
      </c>
      <c r="J758" t="s">
        <v>20</v>
      </c>
      <c r="K758" t="s">
        <v>21</v>
      </c>
      <c r="L758">
        <v>1421733600</v>
      </c>
      <c r="M758" s="10">
        <f t="shared" si="46"/>
        <v>42024.25</v>
      </c>
      <c r="N758">
        <v>1422252000</v>
      </c>
      <c r="O758" s="10">
        <f t="shared" si="47"/>
        <v>42030.25</v>
      </c>
      <c r="P758" t="b">
        <v>0</v>
      </c>
      <c r="Q758" t="b">
        <v>0</v>
      </c>
      <c r="R758" s="7" t="s">
        <v>2013</v>
      </c>
      <c r="S758" t="s">
        <v>2014</v>
      </c>
    </row>
    <row r="759" spans="1:19" x14ac:dyDescent="0.5">
      <c r="A759">
        <v>757</v>
      </c>
      <c r="B759" t="s">
        <v>1526</v>
      </c>
      <c r="C759" s="3" t="s">
        <v>1527</v>
      </c>
      <c r="D759">
        <v>1400</v>
      </c>
      <c r="E759">
        <v>5696</v>
      </c>
      <c r="F759" s="5">
        <f t="shared" si="44"/>
        <v>406.85714285714283</v>
      </c>
      <c r="G759" t="s">
        <v>19</v>
      </c>
      <c r="H759">
        <v>114</v>
      </c>
      <c r="I759">
        <f t="shared" si="45"/>
        <v>49.964912280701753</v>
      </c>
      <c r="J759" t="s">
        <v>20</v>
      </c>
      <c r="K759" t="s">
        <v>21</v>
      </c>
      <c r="L759">
        <v>1305176400</v>
      </c>
      <c r="M759" s="10">
        <f t="shared" si="46"/>
        <v>40675.208333333336</v>
      </c>
      <c r="N759">
        <v>1305522000</v>
      </c>
      <c r="O759" s="10">
        <f t="shared" si="47"/>
        <v>40679.208333333336</v>
      </c>
      <c r="P759" t="b">
        <v>0</v>
      </c>
      <c r="Q759" t="b">
        <v>0</v>
      </c>
      <c r="R759" s="7" t="s">
        <v>2015</v>
      </c>
      <c r="S759" t="s">
        <v>2018</v>
      </c>
    </row>
    <row r="760" spans="1:19" x14ac:dyDescent="0.5">
      <c r="A760">
        <v>758</v>
      </c>
      <c r="B760" t="s">
        <v>1528</v>
      </c>
      <c r="C760" s="3" t="s">
        <v>1529</v>
      </c>
      <c r="D760">
        <v>29600</v>
      </c>
      <c r="E760">
        <v>167005</v>
      </c>
      <c r="F760" s="5">
        <f t="shared" si="44"/>
        <v>564.20608108108104</v>
      </c>
      <c r="G760" t="s">
        <v>19</v>
      </c>
      <c r="H760">
        <v>1518</v>
      </c>
      <c r="I760">
        <f t="shared" si="45"/>
        <v>110.01646903820817</v>
      </c>
      <c r="J760" t="s">
        <v>15</v>
      </c>
      <c r="K760" t="s">
        <v>16</v>
      </c>
      <c r="L760">
        <v>1414126800</v>
      </c>
      <c r="M760" s="10">
        <f t="shared" si="46"/>
        <v>41936.208333333336</v>
      </c>
      <c r="N760">
        <v>1414904400</v>
      </c>
      <c r="O760" s="10">
        <f t="shared" si="47"/>
        <v>41945.208333333336</v>
      </c>
      <c r="P760" t="b">
        <v>0</v>
      </c>
      <c r="Q760" t="b">
        <v>0</v>
      </c>
      <c r="R760" s="7" t="s">
        <v>2009</v>
      </c>
      <c r="S760" t="s">
        <v>2010</v>
      </c>
    </row>
    <row r="761" spans="1:19" ht="31.5" x14ac:dyDescent="0.5">
      <c r="A761">
        <v>759</v>
      </c>
      <c r="B761" t="s">
        <v>1530</v>
      </c>
      <c r="C761" s="3" t="s">
        <v>1531</v>
      </c>
      <c r="D761">
        <v>167500</v>
      </c>
      <c r="E761">
        <v>114615</v>
      </c>
      <c r="F761" s="5">
        <f t="shared" si="44"/>
        <v>68.426865671641792</v>
      </c>
      <c r="G761" t="s">
        <v>14</v>
      </c>
      <c r="H761">
        <v>1274</v>
      </c>
      <c r="I761">
        <f t="shared" si="45"/>
        <v>89.964678178963894</v>
      </c>
      <c r="J761" t="s">
        <v>20</v>
      </c>
      <c r="K761" t="s">
        <v>21</v>
      </c>
      <c r="L761">
        <v>1517810400</v>
      </c>
      <c r="M761" s="10">
        <f t="shared" si="46"/>
        <v>43136.25</v>
      </c>
      <c r="N761">
        <v>1520402400</v>
      </c>
      <c r="O761" s="10">
        <f t="shared" si="47"/>
        <v>43166.25</v>
      </c>
      <c r="P761" t="b">
        <v>0</v>
      </c>
      <c r="Q761" t="b">
        <v>0</v>
      </c>
      <c r="R761" s="7" t="s">
        <v>2009</v>
      </c>
      <c r="S761" t="s">
        <v>2017</v>
      </c>
    </row>
    <row r="762" spans="1:19" x14ac:dyDescent="0.5">
      <c r="A762">
        <v>760</v>
      </c>
      <c r="B762" t="s">
        <v>1532</v>
      </c>
      <c r="C762" s="3" t="s">
        <v>1533</v>
      </c>
      <c r="D762">
        <v>48300</v>
      </c>
      <c r="E762">
        <v>16592</v>
      </c>
      <c r="F762" s="5">
        <f t="shared" si="44"/>
        <v>34.351966873706004</v>
      </c>
      <c r="G762" t="s">
        <v>14</v>
      </c>
      <c r="H762">
        <v>210</v>
      </c>
      <c r="I762">
        <f t="shared" si="45"/>
        <v>79.009523809523813</v>
      </c>
      <c r="J762" t="s">
        <v>94</v>
      </c>
      <c r="K762" t="s">
        <v>95</v>
      </c>
      <c r="L762">
        <v>1564635600</v>
      </c>
      <c r="M762" s="10">
        <f t="shared" si="46"/>
        <v>43678.208333333328</v>
      </c>
      <c r="N762">
        <v>1567141200</v>
      </c>
      <c r="O762" s="10">
        <f t="shared" si="47"/>
        <v>43707.208333333328</v>
      </c>
      <c r="P762" t="b">
        <v>0</v>
      </c>
      <c r="Q762" t="b">
        <v>1</v>
      </c>
      <c r="R762" s="7" t="s">
        <v>2024</v>
      </c>
      <c r="S762" t="s">
        <v>2025</v>
      </c>
    </row>
    <row r="763" spans="1:19" x14ac:dyDescent="0.5">
      <c r="A763">
        <v>761</v>
      </c>
      <c r="B763" t="s">
        <v>1534</v>
      </c>
      <c r="C763" s="3" t="s">
        <v>1535</v>
      </c>
      <c r="D763">
        <v>2200</v>
      </c>
      <c r="E763">
        <v>14420</v>
      </c>
      <c r="F763" s="5">
        <f t="shared" si="44"/>
        <v>655.4545454545455</v>
      </c>
      <c r="G763" t="s">
        <v>19</v>
      </c>
      <c r="H763">
        <v>166</v>
      </c>
      <c r="I763">
        <f t="shared" si="45"/>
        <v>86.867469879518069</v>
      </c>
      <c r="J763" t="s">
        <v>20</v>
      </c>
      <c r="K763" t="s">
        <v>21</v>
      </c>
      <c r="L763">
        <v>1500699600</v>
      </c>
      <c r="M763" s="10">
        <f t="shared" si="46"/>
        <v>42938.208333333328</v>
      </c>
      <c r="N763">
        <v>1501131600</v>
      </c>
      <c r="O763" s="10">
        <f t="shared" si="47"/>
        <v>42943.208333333328</v>
      </c>
      <c r="P763" t="b">
        <v>0</v>
      </c>
      <c r="Q763" t="b">
        <v>0</v>
      </c>
      <c r="R763" s="7" t="s">
        <v>2009</v>
      </c>
      <c r="S763" t="s">
        <v>2010</v>
      </c>
    </row>
    <row r="764" spans="1:19" x14ac:dyDescent="0.5">
      <c r="A764">
        <v>762</v>
      </c>
      <c r="B764" t="s">
        <v>645</v>
      </c>
      <c r="C764" s="3" t="s">
        <v>1536</v>
      </c>
      <c r="D764">
        <v>3500</v>
      </c>
      <c r="E764">
        <v>6204</v>
      </c>
      <c r="F764" s="5">
        <f t="shared" si="44"/>
        <v>177.25714285714287</v>
      </c>
      <c r="G764" t="s">
        <v>19</v>
      </c>
      <c r="H764">
        <v>100</v>
      </c>
      <c r="I764">
        <f t="shared" si="45"/>
        <v>62.04</v>
      </c>
      <c r="J764" t="s">
        <v>24</v>
      </c>
      <c r="K764" t="s">
        <v>25</v>
      </c>
      <c r="L764">
        <v>1354082400</v>
      </c>
      <c r="M764" s="10">
        <f t="shared" si="46"/>
        <v>41241.25</v>
      </c>
      <c r="N764">
        <v>1355032800</v>
      </c>
      <c r="O764" s="10">
        <f t="shared" si="47"/>
        <v>41252.25</v>
      </c>
      <c r="P764" t="b">
        <v>0</v>
      </c>
      <c r="Q764" t="b">
        <v>0</v>
      </c>
      <c r="R764" s="7" t="s">
        <v>2009</v>
      </c>
      <c r="S764" t="s">
        <v>2032</v>
      </c>
    </row>
    <row r="765" spans="1:19" x14ac:dyDescent="0.5">
      <c r="A765">
        <v>763</v>
      </c>
      <c r="B765" t="s">
        <v>1537</v>
      </c>
      <c r="C765" s="3" t="s">
        <v>1538</v>
      </c>
      <c r="D765">
        <v>5600</v>
      </c>
      <c r="E765">
        <v>6338</v>
      </c>
      <c r="F765" s="5">
        <f t="shared" si="44"/>
        <v>113.17857142857143</v>
      </c>
      <c r="G765" t="s">
        <v>19</v>
      </c>
      <c r="H765">
        <v>235</v>
      </c>
      <c r="I765">
        <f t="shared" si="45"/>
        <v>26.970212765957445</v>
      </c>
      <c r="J765" t="s">
        <v>20</v>
      </c>
      <c r="K765" t="s">
        <v>21</v>
      </c>
      <c r="L765">
        <v>1336453200</v>
      </c>
      <c r="M765" s="10">
        <f t="shared" si="46"/>
        <v>41037.208333333336</v>
      </c>
      <c r="N765">
        <v>1339477200</v>
      </c>
      <c r="O765" s="10">
        <f t="shared" si="47"/>
        <v>41072.208333333336</v>
      </c>
      <c r="P765" t="b">
        <v>0</v>
      </c>
      <c r="Q765" t="b">
        <v>1</v>
      </c>
      <c r="R765" s="7" t="s">
        <v>2013</v>
      </c>
      <c r="S765" t="s">
        <v>2014</v>
      </c>
    </row>
    <row r="766" spans="1:19" ht="31.5" x14ac:dyDescent="0.5">
      <c r="A766">
        <v>764</v>
      </c>
      <c r="B766" t="s">
        <v>1539</v>
      </c>
      <c r="C766" s="3" t="s">
        <v>1540</v>
      </c>
      <c r="D766">
        <v>1100</v>
      </c>
      <c r="E766">
        <v>8010</v>
      </c>
      <c r="F766" s="5">
        <f t="shared" si="44"/>
        <v>728.18181818181813</v>
      </c>
      <c r="G766" t="s">
        <v>19</v>
      </c>
      <c r="H766">
        <v>148</v>
      </c>
      <c r="I766">
        <f t="shared" si="45"/>
        <v>54.121621621621621</v>
      </c>
      <c r="J766" t="s">
        <v>20</v>
      </c>
      <c r="K766" t="s">
        <v>21</v>
      </c>
      <c r="L766">
        <v>1305262800</v>
      </c>
      <c r="M766" s="10">
        <f t="shared" si="46"/>
        <v>40676.208333333336</v>
      </c>
      <c r="N766">
        <v>1305954000</v>
      </c>
      <c r="O766" s="10">
        <f t="shared" si="47"/>
        <v>40684.208333333336</v>
      </c>
      <c r="P766" t="b">
        <v>0</v>
      </c>
      <c r="Q766" t="b">
        <v>0</v>
      </c>
      <c r="R766" s="7" t="s">
        <v>2009</v>
      </c>
      <c r="S766" t="s">
        <v>2010</v>
      </c>
    </row>
    <row r="767" spans="1:19" x14ac:dyDescent="0.5">
      <c r="A767">
        <v>765</v>
      </c>
      <c r="B767" t="s">
        <v>1541</v>
      </c>
      <c r="C767" s="3" t="s">
        <v>1542</v>
      </c>
      <c r="D767">
        <v>3900</v>
      </c>
      <c r="E767">
        <v>8125</v>
      </c>
      <c r="F767" s="5">
        <f t="shared" si="44"/>
        <v>208.33333333333334</v>
      </c>
      <c r="G767" t="s">
        <v>19</v>
      </c>
      <c r="H767">
        <v>198</v>
      </c>
      <c r="I767">
        <f t="shared" si="45"/>
        <v>41.035353535353536</v>
      </c>
      <c r="J767" t="s">
        <v>20</v>
      </c>
      <c r="K767" t="s">
        <v>21</v>
      </c>
      <c r="L767">
        <v>1492232400</v>
      </c>
      <c r="M767" s="10">
        <f t="shared" si="46"/>
        <v>42840.208333333328</v>
      </c>
      <c r="N767">
        <v>1494392400</v>
      </c>
      <c r="O767" s="10">
        <f t="shared" si="47"/>
        <v>42865.208333333328</v>
      </c>
      <c r="P767" t="b">
        <v>1</v>
      </c>
      <c r="Q767" t="b">
        <v>1</v>
      </c>
      <c r="R767" s="7" t="s">
        <v>2009</v>
      </c>
      <c r="S767" t="s">
        <v>2019</v>
      </c>
    </row>
    <row r="768" spans="1:19" ht="31.5" x14ac:dyDescent="0.5">
      <c r="A768">
        <v>766</v>
      </c>
      <c r="B768" t="s">
        <v>1543</v>
      </c>
      <c r="C768" s="3" t="s">
        <v>1544</v>
      </c>
      <c r="D768">
        <v>43800</v>
      </c>
      <c r="E768">
        <v>13653</v>
      </c>
      <c r="F768" s="5">
        <f t="shared" si="44"/>
        <v>31.171232876712327</v>
      </c>
      <c r="G768" t="s">
        <v>14</v>
      </c>
      <c r="H768">
        <v>248</v>
      </c>
      <c r="I768">
        <f t="shared" si="45"/>
        <v>55.052419354838712</v>
      </c>
      <c r="J768" t="s">
        <v>24</v>
      </c>
      <c r="K768" t="s">
        <v>25</v>
      </c>
      <c r="L768">
        <v>1537333200</v>
      </c>
      <c r="M768" s="10">
        <f t="shared" si="46"/>
        <v>43362.208333333328</v>
      </c>
      <c r="N768">
        <v>1537419600</v>
      </c>
      <c r="O768" s="10">
        <f t="shared" si="47"/>
        <v>43363.208333333328</v>
      </c>
      <c r="P768" t="b">
        <v>0</v>
      </c>
      <c r="Q768" t="b">
        <v>0</v>
      </c>
      <c r="R768" s="7" t="s">
        <v>2015</v>
      </c>
      <c r="S768" t="s">
        <v>2037</v>
      </c>
    </row>
    <row r="769" spans="1:19" x14ac:dyDescent="0.5">
      <c r="A769">
        <v>767</v>
      </c>
      <c r="B769" t="s">
        <v>1545</v>
      </c>
      <c r="C769" s="3" t="s">
        <v>1546</v>
      </c>
      <c r="D769">
        <v>97200</v>
      </c>
      <c r="E769">
        <v>55372</v>
      </c>
      <c r="F769" s="5">
        <f t="shared" si="44"/>
        <v>56.967078189300409</v>
      </c>
      <c r="G769" t="s">
        <v>14</v>
      </c>
      <c r="H769">
        <v>513</v>
      </c>
      <c r="I769">
        <f t="shared" si="45"/>
        <v>107.93762183235867</v>
      </c>
      <c r="J769" t="s">
        <v>20</v>
      </c>
      <c r="K769" t="s">
        <v>21</v>
      </c>
      <c r="L769">
        <v>1444107600</v>
      </c>
      <c r="M769" s="10">
        <f t="shared" si="46"/>
        <v>42283.208333333328</v>
      </c>
      <c r="N769">
        <v>1447999200</v>
      </c>
      <c r="O769" s="10">
        <f t="shared" si="47"/>
        <v>42328.25</v>
      </c>
      <c r="P769" t="b">
        <v>0</v>
      </c>
      <c r="Q769" t="b">
        <v>0</v>
      </c>
      <c r="R769" s="7" t="s">
        <v>2021</v>
      </c>
      <c r="S769" t="s">
        <v>2033</v>
      </c>
    </row>
    <row r="770" spans="1:19" x14ac:dyDescent="0.5">
      <c r="A770">
        <v>768</v>
      </c>
      <c r="B770" t="s">
        <v>1547</v>
      </c>
      <c r="C770" s="3" t="s">
        <v>1548</v>
      </c>
      <c r="D770">
        <v>4800</v>
      </c>
      <c r="E770">
        <v>11088</v>
      </c>
      <c r="F770" s="5">
        <f t="shared" si="44"/>
        <v>231</v>
      </c>
      <c r="G770" t="s">
        <v>19</v>
      </c>
      <c r="H770">
        <v>150</v>
      </c>
      <c r="I770">
        <f t="shared" si="45"/>
        <v>73.92</v>
      </c>
      <c r="J770" t="s">
        <v>20</v>
      </c>
      <c r="K770" t="s">
        <v>21</v>
      </c>
      <c r="L770">
        <v>1386741600</v>
      </c>
      <c r="M770" s="10">
        <f t="shared" si="46"/>
        <v>41619.25</v>
      </c>
      <c r="N770">
        <v>1388037600</v>
      </c>
      <c r="O770" s="10">
        <f t="shared" si="47"/>
        <v>41634.25</v>
      </c>
      <c r="P770" t="b">
        <v>0</v>
      </c>
      <c r="Q770" t="b">
        <v>0</v>
      </c>
      <c r="R770" s="7" t="s">
        <v>2013</v>
      </c>
      <c r="S770" t="s">
        <v>2014</v>
      </c>
    </row>
    <row r="771" spans="1:19" x14ac:dyDescent="0.5">
      <c r="A771">
        <v>769</v>
      </c>
      <c r="B771" t="s">
        <v>1549</v>
      </c>
      <c r="C771" s="3" t="s">
        <v>1550</v>
      </c>
      <c r="D771">
        <v>125600</v>
      </c>
      <c r="E771">
        <v>109106</v>
      </c>
      <c r="F771" s="5">
        <f t="shared" ref="F771:F834" si="48">E771*100/D771</f>
        <v>86.867834394904463</v>
      </c>
      <c r="G771" t="s">
        <v>14</v>
      </c>
      <c r="H771">
        <v>3410</v>
      </c>
      <c r="I771">
        <f t="shared" ref="I771:I834" si="49">E771/H771</f>
        <v>31.995894428152493</v>
      </c>
      <c r="J771" t="s">
        <v>20</v>
      </c>
      <c r="K771" t="s">
        <v>21</v>
      </c>
      <c r="L771">
        <v>1376542800</v>
      </c>
      <c r="M771" s="10">
        <f t="shared" ref="M771:M834" si="50">(((L771/60)/60)/24)+DATE(1970,1,1)</f>
        <v>41501.208333333336</v>
      </c>
      <c r="N771">
        <v>1378789200</v>
      </c>
      <c r="O771" s="10">
        <f t="shared" ref="O771:O834" si="51">(((N771/60)/60)/24)+DATE(1970,1,1)</f>
        <v>41527.208333333336</v>
      </c>
      <c r="P771" t="b">
        <v>0</v>
      </c>
      <c r="Q771" t="b">
        <v>0</v>
      </c>
      <c r="R771" s="7" t="s">
        <v>2024</v>
      </c>
      <c r="S771" t="s">
        <v>2025</v>
      </c>
    </row>
    <row r="772" spans="1:19" x14ac:dyDescent="0.5">
      <c r="A772">
        <v>770</v>
      </c>
      <c r="B772" t="s">
        <v>1551</v>
      </c>
      <c r="C772" s="3" t="s">
        <v>1552</v>
      </c>
      <c r="D772">
        <v>4300</v>
      </c>
      <c r="E772">
        <v>11642</v>
      </c>
      <c r="F772" s="5">
        <f t="shared" si="48"/>
        <v>270.74418604651163</v>
      </c>
      <c r="G772" t="s">
        <v>19</v>
      </c>
      <c r="H772">
        <v>216</v>
      </c>
      <c r="I772">
        <f t="shared" si="49"/>
        <v>53.898148148148145</v>
      </c>
      <c r="J772" t="s">
        <v>94</v>
      </c>
      <c r="K772" t="s">
        <v>95</v>
      </c>
      <c r="L772">
        <v>1397451600</v>
      </c>
      <c r="M772" s="10">
        <f t="shared" si="50"/>
        <v>41743.208333333336</v>
      </c>
      <c r="N772">
        <v>1398056400</v>
      </c>
      <c r="O772" s="10">
        <f t="shared" si="51"/>
        <v>41750.208333333336</v>
      </c>
      <c r="P772" t="b">
        <v>0</v>
      </c>
      <c r="Q772" t="b">
        <v>1</v>
      </c>
      <c r="R772" s="7" t="s">
        <v>2013</v>
      </c>
      <c r="S772" t="s">
        <v>2014</v>
      </c>
    </row>
    <row r="773" spans="1:19" x14ac:dyDescent="0.5">
      <c r="A773">
        <v>771</v>
      </c>
      <c r="B773" t="s">
        <v>1553</v>
      </c>
      <c r="C773" s="3" t="s">
        <v>1554</v>
      </c>
      <c r="D773">
        <v>5600</v>
      </c>
      <c r="E773">
        <v>2769</v>
      </c>
      <c r="F773" s="5">
        <f t="shared" si="48"/>
        <v>49.446428571428569</v>
      </c>
      <c r="G773" t="s">
        <v>63</v>
      </c>
      <c r="H773">
        <v>26</v>
      </c>
      <c r="I773">
        <f t="shared" si="49"/>
        <v>106.5</v>
      </c>
      <c r="J773" t="s">
        <v>20</v>
      </c>
      <c r="K773" t="s">
        <v>21</v>
      </c>
      <c r="L773">
        <v>1548482400</v>
      </c>
      <c r="M773" s="10">
        <f t="shared" si="50"/>
        <v>43491.25</v>
      </c>
      <c r="N773">
        <v>1550815200</v>
      </c>
      <c r="O773" s="10">
        <f t="shared" si="51"/>
        <v>43518.25</v>
      </c>
      <c r="P773" t="b">
        <v>0</v>
      </c>
      <c r="Q773" t="b">
        <v>0</v>
      </c>
      <c r="R773" s="7" t="s">
        <v>2013</v>
      </c>
      <c r="S773" t="s">
        <v>2014</v>
      </c>
    </row>
    <row r="774" spans="1:19" x14ac:dyDescent="0.5">
      <c r="A774">
        <v>772</v>
      </c>
      <c r="B774" t="s">
        <v>1555</v>
      </c>
      <c r="C774" s="3" t="s">
        <v>1556</v>
      </c>
      <c r="D774">
        <v>149600</v>
      </c>
      <c r="E774">
        <v>169586</v>
      </c>
      <c r="F774" s="5">
        <f t="shared" si="48"/>
        <v>113.3596256684492</v>
      </c>
      <c r="G774" t="s">
        <v>19</v>
      </c>
      <c r="H774">
        <v>5139</v>
      </c>
      <c r="I774">
        <f t="shared" si="49"/>
        <v>32.999805409612762</v>
      </c>
      <c r="J774" t="s">
        <v>20</v>
      </c>
      <c r="K774" t="s">
        <v>21</v>
      </c>
      <c r="L774">
        <v>1549692000</v>
      </c>
      <c r="M774" s="10">
        <f t="shared" si="50"/>
        <v>43505.25</v>
      </c>
      <c r="N774">
        <v>1550037600</v>
      </c>
      <c r="O774" s="10">
        <f t="shared" si="51"/>
        <v>43509.25</v>
      </c>
      <c r="P774" t="b">
        <v>0</v>
      </c>
      <c r="Q774" t="b">
        <v>0</v>
      </c>
      <c r="R774" s="7" t="s">
        <v>2009</v>
      </c>
      <c r="S774" t="s">
        <v>2019</v>
      </c>
    </row>
    <row r="775" spans="1:19" x14ac:dyDescent="0.5">
      <c r="A775">
        <v>773</v>
      </c>
      <c r="B775" t="s">
        <v>1557</v>
      </c>
      <c r="C775" s="3" t="s">
        <v>1558</v>
      </c>
      <c r="D775">
        <v>53100</v>
      </c>
      <c r="E775">
        <v>101185</v>
      </c>
      <c r="F775" s="5">
        <f t="shared" si="48"/>
        <v>190.55555555555554</v>
      </c>
      <c r="G775" t="s">
        <v>19</v>
      </c>
      <c r="H775">
        <v>2353</v>
      </c>
      <c r="I775">
        <f t="shared" si="49"/>
        <v>43.00254993625159</v>
      </c>
      <c r="J775" t="s">
        <v>20</v>
      </c>
      <c r="K775" t="s">
        <v>21</v>
      </c>
      <c r="L775">
        <v>1492059600</v>
      </c>
      <c r="M775" s="10">
        <f t="shared" si="50"/>
        <v>42838.208333333328</v>
      </c>
      <c r="N775">
        <v>1492923600</v>
      </c>
      <c r="O775" s="10">
        <f t="shared" si="51"/>
        <v>42848.208333333328</v>
      </c>
      <c r="P775" t="b">
        <v>0</v>
      </c>
      <c r="Q775" t="b">
        <v>0</v>
      </c>
      <c r="R775" s="7" t="s">
        <v>2013</v>
      </c>
      <c r="S775" t="s">
        <v>2014</v>
      </c>
    </row>
    <row r="776" spans="1:19" x14ac:dyDescent="0.5">
      <c r="A776">
        <v>774</v>
      </c>
      <c r="B776" t="s">
        <v>1559</v>
      </c>
      <c r="C776" s="3" t="s">
        <v>1560</v>
      </c>
      <c r="D776">
        <v>5000</v>
      </c>
      <c r="E776">
        <v>6775</v>
      </c>
      <c r="F776" s="5">
        <f t="shared" si="48"/>
        <v>135.5</v>
      </c>
      <c r="G776" t="s">
        <v>19</v>
      </c>
      <c r="H776">
        <v>78</v>
      </c>
      <c r="I776">
        <f t="shared" si="49"/>
        <v>86.858974358974365</v>
      </c>
      <c r="J776" t="s">
        <v>94</v>
      </c>
      <c r="K776" t="s">
        <v>95</v>
      </c>
      <c r="L776">
        <v>1463979600</v>
      </c>
      <c r="M776" s="10">
        <f t="shared" si="50"/>
        <v>42513.208333333328</v>
      </c>
      <c r="N776">
        <v>1467522000</v>
      </c>
      <c r="O776" s="10">
        <f t="shared" si="51"/>
        <v>42554.208333333328</v>
      </c>
      <c r="P776" t="b">
        <v>0</v>
      </c>
      <c r="Q776" t="b">
        <v>0</v>
      </c>
      <c r="R776" s="7" t="s">
        <v>2011</v>
      </c>
      <c r="S776" t="s">
        <v>2012</v>
      </c>
    </row>
    <row r="777" spans="1:19" ht="31.5" x14ac:dyDescent="0.5">
      <c r="A777">
        <v>775</v>
      </c>
      <c r="B777" t="s">
        <v>1561</v>
      </c>
      <c r="C777" s="3" t="s">
        <v>1562</v>
      </c>
      <c r="D777">
        <v>9400</v>
      </c>
      <c r="E777">
        <v>968</v>
      </c>
      <c r="F777" s="5">
        <f t="shared" si="48"/>
        <v>10.297872340425531</v>
      </c>
      <c r="G777" t="s">
        <v>14</v>
      </c>
      <c r="H777">
        <v>10</v>
      </c>
      <c r="I777">
        <f t="shared" si="49"/>
        <v>96.8</v>
      </c>
      <c r="J777" t="s">
        <v>20</v>
      </c>
      <c r="K777" t="s">
        <v>21</v>
      </c>
      <c r="L777">
        <v>1415253600</v>
      </c>
      <c r="M777" s="10">
        <f t="shared" si="50"/>
        <v>41949.25</v>
      </c>
      <c r="N777">
        <v>1416117600</v>
      </c>
      <c r="O777" s="10">
        <f t="shared" si="51"/>
        <v>41959.25</v>
      </c>
      <c r="P777" t="b">
        <v>0</v>
      </c>
      <c r="Q777" t="b">
        <v>0</v>
      </c>
      <c r="R777" s="7" t="s">
        <v>2009</v>
      </c>
      <c r="S777" t="s">
        <v>2010</v>
      </c>
    </row>
    <row r="778" spans="1:19" x14ac:dyDescent="0.5">
      <c r="A778">
        <v>776</v>
      </c>
      <c r="B778" t="s">
        <v>1563</v>
      </c>
      <c r="C778" s="3" t="s">
        <v>1564</v>
      </c>
      <c r="D778">
        <v>110800</v>
      </c>
      <c r="E778">
        <v>72623</v>
      </c>
      <c r="F778" s="5">
        <f t="shared" si="48"/>
        <v>65.544223826714799</v>
      </c>
      <c r="G778" t="s">
        <v>14</v>
      </c>
      <c r="H778">
        <v>2201</v>
      </c>
      <c r="I778">
        <f t="shared" si="49"/>
        <v>32.995456610631528</v>
      </c>
      <c r="J778" t="s">
        <v>20</v>
      </c>
      <c r="K778" t="s">
        <v>21</v>
      </c>
      <c r="L778">
        <v>1562216400</v>
      </c>
      <c r="M778" s="10">
        <f t="shared" si="50"/>
        <v>43650.208333333328</v>
      </c>
      <c r="N778">
        <v>1563771600</v>
      </c>
      <c r="O778" s="10">
        <f t="shared" si="51"/>
        <v>43668.208333333328</v>
      </c>
      <c r="P778" t="b">
        <v>0</v>
      </c>
      <c r="Q778" t="b">
        <v>0</v>
      </c>
      <c r="R778" s="7" t="s">
        <v>2013</v>
      </c>
      <c r="S778" t="s">
        <v>2014</v>
      </c>
    </row>
    <row r="779" spans="1:19" x14ac:dyDescent="0.5">
      <c r="A779">
        <v>777</v>
      </c>
      <c r="B779" t="s">
        <v>1565</v>
      </c>
      <c r="C779" s="3" t="s">
        <v>1566</v>
      </c>
      <c r="D779">
        <v>93800</v>
      </c>
      <c r="E779">
        <v>45987</v>
      </c>
      <c r="F779" s="5">
        <f t="shared" si="48"/>
        <v>49.026652452025587</v>
      </c>
      <c r="G779" t="s">
        <v>14</v>
      </c>
      <c r="H779">
        <v>676</v>
      </c>
      <c r="I779">
        <f t="shared" si="49"/>
        <v>68.028106508875737</v>
      </c>
      <c r="J779" t="s">
        <v>20</v>
      </c>
      <c r="K779" t="s">
        <v>21</v>
      </c>
      <c r="L779">
        <v>1316754000</v>
      </c>
      <c r="M779" s="10">
        <f t="shared" si="50"/>
        <v>40809.208333333336</v>
      </c>
      <c r="N779">
        <v>1319259600</v>
      </c>
      <c r="O779" s="10">
        <f t="shared" si="51"/>
        <v>40838.208333333336</v>
      </c>
      <c r="P779" t="b">
        <v>0</v>
      </c>
      <c r="Q779" t="b">
        <v>0</v>
      </c>
      <c r="R779" s="7" t="s">
        <v>2013</v>
      </c>
      <c r="S779" t="s">
        <v>2014</v>
      </c>
    </row>
    <row r="780" spans="1:19" x14ac:dyDescent="0.5">
      <c r="A780">
        <v>778</v>
      </c>
      <c r="B780" t="s">
        <v>1567</v>
      </c>
      <c r="C780" s="3" t="s">
        <v>1568</v>
      </c>
      <c r="D780">
        <v>1300</v>
      </c>
      <c r="E780">
        <v>10243</v>
      </c>
      <c r="F780" s="5">
        <f t="shared" si="48"/>
        <v>787.92307692307691</v>
      </c>
      <c r="G780" t="s">
        <v>19</v>
      </c>
      <c r="H780">
        <v>174</v>
      </c>
      <c r="I780">
        <f t="shared" si="49"/>
        <v>58.867816091954026</v>
      </c>
      <c r="J780" t="s">
        <v>86</v>
      </c>
      <c r="K780" t="s">
        <v>87</v>
      </c>
      <c r="L780">
        <v>1313211600</v>
      </c>
      <c r="M780" s="10">
        <f t="shared" si="50"/>
        <v>40768.208333333336</v>
      </c>
      <c r="N780">
        <v>1313643600</v>
      </c>
      <c r="O780" s="10">
        <f t="shared" si="51"/>
        <v>40773.208333333336</v>
      </c>
      <c r="P780" t="b">
        <v>0</v>
      </c>
      <c r="Q780" t="b">
        <v>0</v>
      </c>
      <c r="R780" s="7" t="s">
        <v>2015</v>
      </c>
      <c r="S780" t="s">
        <v>2023</v>
      </c>
    </row>
    <row r="781" spans="1:19" x14ac:dyDescent="0.5">
      <c r="A781">
        <v>779</v>
      </c>
      <c r="B781" t="s">
        <v>1569</v>
      </c>
      <c r="C781" s="3" t="s">
        <v>1570</v>
      </c>
      <c r="D781">
        <v>108700</v>
      </c>
      <c r="E781">
        <v>87293</v>
      </c>
      <c r="F781" s="5">
        <f t="shared" si="48"/>
        <v>80.306347746090154</v>
      </c>
      <c r="G781" t="s">
        <v>14</v>
      </c>
      <c r="H781">
        <v>831</v>
      </c>
      <c r="I781">
        <f t="shared" si="49"/>
        <v>105.04572803850782</v>
      </c>
      <c r="J781" t="s">
        <v>20</v>
      </c>
      <c r="K781" t="s">
        <v>21</v>
      </c>
      <c r="L781">
        <v>1439528400</v>
      </c>
      <c r="M781" s="10">
        <f t="shared" si="50"/>
        <v>42230.208333333328</v>
      </c>
      <c r="N781">
        <v>1440306000</v>
      </c>
      <c r="O781" s="10">
        <f t="shared" si="51"/>
        <v>42239.208333333328</v>
      </c>
      <c r="P781" t="b">
        <v>0</v>
      </c>
      <c r="Q781" t="b">
        <v>1</v>
      </c>
      <c r="R781" s="7" t="s">
        <v>2013</v>
      </c>
      <c r="S781" t="s">
        <v>2014</v>
      </c>
    </row>
    <row r="782" spans="1:19" x14ac:dyDescent="0.5">
      <c r="A782">
        <v>780</v>
      </c>
      <c r="B782" t="s">
        <v>1571</v>
      </c>
      <c r="C782" s="3" t="s">
        <v>1572</v>
      </c>
      <c r="D782">
        <v>5100</v>
      </c>
      <c r="E782">
        <v>5421</v>
      </c>
      <c r="F782" s="5">
        <f t="shared" si="48"/>
        <v>106.29411764705883</v>
      </c>
      <c r="G782" t="s">
        <v>19</v>
      </c>
      <c r="H782">
        <v>164</v>
      </c>
      <c r="I782">
        <f t="shared" si="49"/>
        <v>33.054878048780488</v>
      </c>
      <c r="J782" t="s">
        <v>20</v>
      </c>
      <c r="K782" t="s">
        <v>21</v>
      </c>
      <c r="L782">
        <v>1469163600</v>
      </c>
      <c r="M782" s="10">
        <f t="shared" si="50"/>
        <v>42573.208333333328</v>
      </c>
      <c r="N782">
        <v>1470805200</v>
      </c>
      <c r="O782" s="10">
        <f t="shared" si="51"/>
        <v>42592.208333333328</v>
      </c>
      <c r="P782" t="b">
        <v>0</v>
      </c>
      <c r="Q782" t="b">
        <v>1</v>
      </c>
      <c r="R782" s="7" t="s">
        <v>2015</v>
      </c>
      <c r="S782" t="s">
        <v>2018</v>
      </c>
    </row>
    <row r="783" spans="1:19" x14ac:dyDescent="0.5">
      <c r="A783">
        <v>781</v>
      </c>
      <c r="B783" t="s">
        <v>1573</v>
      </c>
      <c r="C783" s="3" t="s">
        <v>1574</v>
      </c>
      <c r="D783">
        <v>8700</v>
      </c>
      <c r="E783">
        <v>4414</v>
      </c>
      <c r="F783" s="5">
        <f t="shared" si="48"/>
        <v>50.735632183908045</v>
      </c>
      <c r="G783" t="s">
        <v>63</v>
      </c>
      <c r="H783">
        <v>56</v>
      </c>
      <c r="I783">
        <f t="shared" si="49"/>
        <v>78.821428571428569</v>
      </c>
      <c r="J783" t="s">
        <v>86</v>
      </c>
      <c r="K783" t="s">
        <v>87</v>
      </c>
      <c r="L783">
        <v>1288501200</v>
      </c>
      <c r="M783" s="10">
        <f t="shared" si="50"/>
        <v>40482.208333333336</v>
      </c>
      <c r="N783">
        <v>1292911200</v>
      </c>
      <c r="O783" s="10">
        <f t="shared" si="51"/>
        <v>40533.25</v>
      </c>
      <c r="P783" t="b">
        <v>0</v>
      </c>
      <c r="Q783" t="b">
        <v>0</v>
      </c>
      <c r="R783" s="7" t="s">
        <v>2013</v>
      </c>
      <c r="S783" t="s">
        <v>2014</v>
      </c>
    </row>
    <row r="784" spans="1:19" x14ac:dyDescent="0.5">
      <c r="A784">
        <v>782</v>
      </c>
      <c r="B784" t="s">
        <v>1575</v>
      </c>
      <c r="C784" s="3" t="s">
        <v>1576</v>
      </c>
      <c r="D784">
        <v>5100</v>
      </c>
      <c r="E784">
        <v>10981</v>
      </c>
      <c r="F784" s="5">
        <f t="shared" si="48"/>
        <v>215.31372549019608</v>
      </c>
      <c r="G784" t="s">
        <v>19</v>
      </c>
      <c r="H784">
        <v>161</v>
      </c>
      <c r="I784">
        <f t="shared" si="49"/>
        <v>68.204968944099377</v>
      </c>
      <c r="J784" t="s">
        <v>20</v>
      </c>
      <c r="K784" t="s">
        <v>21</v>
      </c>
      <c r="L784">
        <v>1298959200</v>
      </c>
      <c r="M784" s="10">
        <f t="shared" si="50"/>
        <v>40603.25</v>
      </c>
      <c r="N784">
        <v>1301374800</v>
      </c>
      <c r="O784" s="10">
        <f t="shared" si="51"/>
        <v>40631.208333333336</v>
      </c>
      <c r="P784" t="b">
        <v>0</v>
      </c>
      <c r="Q784" t="b">
        <v>1</v>
      </c>
      <c r="R784" s="7" t="s">
        <v>2015</v>
      </c>
      <c r="S784" t="s">
        <v>2023</v>
      </c>
    </row>
    <row r="785" spans="1:19" x14ac:dyDescent="0.5">
      <c r="A785">
        <v>783</v>
      </c>
      <c r="B785" t="s">
        <v>1577</v>
      </c>
      <c r="C785" s="3" t="s">
        <v>1578</v>
      </c>
      <c r="D785">
        <v>7400</v>
      </c>
      <c r="E785">
        <v>10451</v>
      </c>
      <c r="F785" s="5">
        <f t="shared" si="48"/>
        <v>141.22972972972974</v>
      </c>
      <c r="G785" t="s">
        <v>19</v>
      </c>
      <c r="H785">
        <v>138</v>
      </c>
      <c r="I785">
        <f t="shared" si="49"/>
        <v>75.731884057971016</v>
      </c>
      <c r="J785" t="s">
        <v>20</v>
      </c>
      <c r="K785" t="s">
        <v>21</v>
      </c>
      <c r="L785">
        <v>1387260000</v>
      </c>
      <c r="M785" s="10">
        <f t="shared" si="50"/>
        <v>41625.25</v>
      </c>
      <c r="N785">
        <v>1387864800</v>
      </c>
      <c r="O785" s="10">
        <f t="shared" si="51"/>
        <v>41632.25</v>
      </c>
      <c r="P785" t="b">
        <v>0</v>
      </c>
      <c r="Q785" t="b">
        <v>0</v>
      </c>
      <c r="R785" s="7" t="s">
        <v>2009</v>
      </c>
      <c r="S785" t="s">
        <v>2010</v>
      </c>
    </row>
    <row r="786" spans="1:19" x14ac:dyDescent="0.5">
      <c r="A786">
        <v>784</v>
      </c>
      <c r="B786" t="s">
        <v>1579</v>
      </c>
      <c r="C786" s="3" t="s">
        <v>1580</v>
      </c>
      <c r="D786">
        <v>88900</v>
      </c>
      <c r="E786">
        <v>102535</v>
      </c>
      <c r="F786" s="5">
        <f t="shared" si="48"/>
        <v>115.33745781777277</v>
      </c>
      <c r="G786" t="s">
        <v>19</v>
      </c>
      <c r="H786">
        <v>3308</v>
      </c>
      <c r="I786">
        <f t="shared" si="49"/>
        <v>30.996070133010882</v>
      </c>
      <c r="J786" t="s">
        <v>20</v>
      </c>
      <c r="K786" t="s">
        <v>21</v>
      </c>
      <c r="L786">
        <v>1457244000</v>
      </c>
      <c r="M786" s="10">
        <f t="shared" si="50"/>
        <v>42435.25</v>
      </c>
      <c r="N786">
        <v>1458190800</v>
      </c>
      <c r="O786" s="10">
        <f t="shared" si="51"/>
        <v>42446.208333333328</v>
      </c>
      <c r="P786" t="b">
        <v>0</v>
      </c>
      <c r="Q786" t="b">
        <v>0</v>
      </c>
      <c r="R786" s="7" t="s">
        <v>2011</v>
      </c>
      <c r="S786" t="s">
        <v>2012</v>
      </c>
    </row>
    <row r="787" spans="1:19" ht="31.5" x14ac:dyDescent="0.5">
      <c r="A787">
        <v>785</v>
      </c>
      <c r="B787" t="s">
        <v>1581</v>
      </c>
      <c r="C787" s="3" t="s">
        <v>1582</v>
      </c>
      <c r="D787">
        <v>6700</v>
      </c>
      <c r="E787">
        <v>12939</v>
      </c>
      <c r="F787" s="5">
        <f t="shared" si="48"/>
        <v>193.11940298507463</v>
      </c>
      <c r="G787" t="s">
        <v>19</v>
      </c>
      <c r="H787">
        <v>127</v>
      </c>
      <c r="I787">
        <f t="shared" si="49"/>
        <v>101.88188976377953</v>
      </c>
      <c r="J787" t="s">
        <v>24</v>
      </c>
      <c r="K787" t="s">
        <v>25</v>
      </c>
      <c r="L787">
        <v>1556341200</v>
      </c>
      <c r="M787" s="10">
        <f t="shared" si="50"/>
        <v>43582.208333333328</v>
      </c>
      <c r="N787">
        <v>1559278800</v>
      </c>
      <c r="O787" s="10">
        <f t="shared" si="51"/>
        <v>43616.208333333328</v>
      </c>
      <c r="P787" t="b">
        <v>0</v>
      </c>
      <c r="Q787" t="b">
        <v>1</v>
      </c>
      <c r="R787" s="7" t="s">
        <v>2015</v>
      </c>
      <c r="S787" t="s">
        <v>2023</v>
      </c>
    </row>
    <row r="788" spans="1:19" x14ac:dyDescent="0.5">
      <c r="A788">
        <v>786</v>
      </c>
      <c r="B788" t="s">
        <v>1583</v>
      </c>
      <c r="C788" s="3" t="s">
        <v>1584</v>
      </c>
      <c r="D788">
        <v>1500</v>
      </c>
      <c r="E788">
        <v>10946</v>
      </c>
      <c r="F788" s="5">
        <f t="shared" si="48"/>
        <v>729.73333333333335</v>
      </c>
      <c r="G788" t="s">
        <v>19</v>
      </c>
      <c r="H788">
        <v>207</v>
      </c>
      <c r="I788">
        <f t="shared" si="49"/>
        <v>52.879227053140099</v>
      </c>
      <c r="J788" t="s">
        <v>94</v>
      </c>
      <c r="K788" t="s">
        <v>95</v>
      </c>
      <c r="L788">
        <v>1522126800</v>
      </c>
      <c r="M788" s="10">
        <f t="shared" si="50"/>
        <v>43186.208333333328</v>
      </c>
      <c r="N788">
        <v>1522731600</v>
      </c>
      <c r="O788" s="10">
        <f t="shared" si="51"/>
        <v>43193.208333333328</v>
      </c>
      <c r="P788" t="b">
        <v>0</v>
      </c>
      <c r="Q788" t="b">
        <v>1</v>
      </c>
      <c r="R788" s="7" t="s">
        <v>2009</v>
      </c>
      <c r="S788" t="s">
        <v>2032</v>
      </c>
    </row>
    <row r="789" spans="1:19" x14ac:dyDescent="0.5">
      <c r="A789">
        <v>787</v>
      </c>
      <c r="B789" t="s">
        <v>1585</v>
      </c>
      <c r="C789" s="3" t="s">
        <v>1586</v>
      </c>
      <c r="D789">
        <v>61200</v>
      </c>
      <c r="E789">
        <v>60994</v>
      </c>
      <c r="F789" s="5">
        <f t="shared" si="48"/>
        <v>99.66339869281046</v>
      </c>
      <c r="G789" t="s">
        <v>14</v>
      </c>
      <c r="H789">
        <v>859</v>
      </c>
      <c r="I789">
        <f t="shared" si="49"/>
        <v>71.005820721769496</v>
      </c>
      <c r="J789" t="s">
        <v>15</v>
      </c>
      <c r="K789" t="s">
        <v>16</v>
      </c>
      <c r="L789">
        <v>1305954000</v>
      </c>
      <c r="M789" s="10">
        <f t="shared" si="50"/>
        <v>40684.208333333336</v>
      </c>
      <c r="N789">
        <v>1306731600</v>
      </c>
      <c r="O789" s="10">
        <f t="shared" si="51"/>
        <v>40693.208333333336</v>
      </c>
      <c r="P789" t="b">
        <v>0</v>
      </c>
      <c r="Q789" t="b">
        <v>0</v>
      </c>
      <c r="R789" s="7" t="s">
        <v>2009</v>
      </c>
      <c r="S789" t="s">
        <v>2010</v>
      </c>
    </row>
    <row r="790" spans="1:19" x14ac:dyDescent="0.5">
      <c r="A790">
        <v>788</v>
      </c>
      <c r="B790" t="s">
        <v>1587</v>
      </c>
      <c r="C790" s="3" t="s">
        <v>1588</v>
      </c>
      <c r="D790">
        <v>3600</v>
      </c>
      <c r="E790">
        <v>3174</v>
      </c>
      <c r="F790" s="5">
        <f t="shared" si="48"/>
        <v>88.166666666666671</v>
      </c>
      <c r="G790" t="s">
        <v>42</v>
      </c>
      <c r="H790">
        <v>31</v>
      </c>
      <c r="I790">
        <f t="shared" si="49"/>
        <v>102.38709677419355</v>
      </c>
      <c r="J790" t="s">
        <v>20</v>
      </c>
      <c r="K790" t="s">
        <v>21</v>
      </c>
      <c r="L790">
        <v>1350709200</v>
      </c>
      <c r="M790" s="10">
        <f t="shared" si="50"/>
        <v>41202.208333333336</v>
      </c>
      <c r="N790">
        <v>1352527200</v>
      </c>
      <c r="O790" s="10">
        <f t="shared" si="51"/>
        <v>41223.25</v>
      </c>
      <c r="P790" t="b">
        <v>0</v>
      </c>
      <c r="Q790" t="b">
        <v>0</v>
      </c>
      <c r="R790" s="7" t="s">
        <v>2015</v>
      </c>
      <c r="S790" t="s">
        <v>2023</v>
      </c>
    </row>
    <row r="791" spans="1:19" x14ac:dyDescent="0.5">
      <c r="A791">
        <v>789</v>
      </c>
      <c r="B791" t="s">
        <v>1589</v>
      </c>
      <c r="C791" s="3" t="s">
        <v>1590</v>
      </c>
      <c r="D791">
        <v>9000</v>
      </c>
      <c r="E791">
        <v>3351</v>
      </c>
      <c r="F791" s="5">
        <f t="shared" si="48"/>
        <v>37.233333333333334</v>
      </c>
      <c r="G791" t="s">
        <v>14</v>
      </c>
      <c r="H791">
        <v>45</v>
      </c>
      <c r="I791">
        <f t="shared" si="49"/>
        <v>74.466666666666669</v>
      </c>
      <c r="J791" t="s">
        <v>20</v>
      </c>
      <c r="K791" t="s">
        <v>21</v>
      </c>
      <c r="L791">
        <v>1401166800</v>
      </c>
      <c r="M791" s="10">
        <f t="shared" si="50"/>
        <v>41786.208333333336</v>
      </c>
      <c r="N791">
        <v>1404363600</v>
      </c>
      <c r="O791" s="10">
        <f t="shared" si="51"/>
        <v>41823.208333333336</v>
      </c>
      <c r="P791" t="b">
        <v>0</v>
      </c>
      <c r="Q791" t="b">
        <v>0</v>
      </c>
      <c r="R791" s="7" t="s">
        <v>2013</v>
      </c>
      <c r="S791" t="s">
        <v>2014</v>
      </c>
    </row>
    <row r="792" spans="1:19" x14ac:dyDescent="0.5">
      <c r="A792">
        <v>790</v>
      </c>
      <c r="B792" t="s">
        <v>1591</v>
      </c>
      <c r="C792" s="3" t="s">
        <v>1592</v>
      </c>
      <c r="D792">
        <v>185900</v>
      </c>
      <c r="E792">
        <v>56774</v>
      </c>
      <c r="F792" s="5">
        <f t="shared" si="48"/>
        <v>30.540075309306079</v>
      </c>
      <c r="G792" t="s">
        <v>63</v>
      </c>
      <c r="H792">
        <v>1113</v>
      </c>
      <c r="I792">
        <f t="shared" si="49"/>
        <v>51.009883198562441</v>
      </c>
      <c r="J792" t="s">
        <v>20</v>
      </c>
      <c r="K792" t="s">
        <v>21</v>
      </c>
      <c r="L792">
        <v>1266127200</v>
      </c>
      <c r="M792" s="10">
        <f t="shared" si="50"/>
        <v>40223.25</v>
      </c>
      <c r="N792">
        <v>1266645600</v>
      </c>
      <c r="O792" s="10">
        <f t="shared" si="51"/>
        <v>40229.25</v>
      </c>
      <c r="P792" t="b">
        <v>0</v>
      </c>
      <c r="Q792" t="b">
        <v>0</v>
      </c>
      <c r="R792" s="7" t="s">
        <v>2013</v>
      </c>
      <c r="S792" t="s">
        <v>2014</v>
      </c>
    </row>
    <row r="793" spans="1:19" x14ac:dyDescent="0.5">
      <c r="A793">
        <v>791</v>
      </c>
      <c r="B793" t="s">
        <v>1593</v>
      </c>
      <c r="C793" s="3" t="s">
        <v>1594</v>
      </c>
      <c r="D793">
        <v>2100</v>
      </c>
      <c r="E793">
        <v>540</v>
      </c>
      <c r="F793" s="5">
        <f t="shared" si="48"/>
        <v>25.714285714285715</v>
      </c>
      <c r="G793" t="s">
        <v>14</v>
      </c>
      <c r="H793">
        <v>6</v>
      </c>
      <c r="I793">
        <f t="shared" si="49"/>
        <v>90</v>
      </c>
      <c r="J793" t="s">
        <v>20</v>
      </c>
      <c r="K793" t="s">
        <v>21</v>
      </c>
      <c r="L793">
        <v>1481436000</v>
      </c>
      <c r="M793" s="10">
        <f t="shared" si="50"/>
        <v>42715.25</v>
      </c>
      <c r="N793">
        <v>1482818400</v>
      </c>
      <c r="O793" s="10">
        <f t="shared" si="51"/>
        <v>42731.25</v>
      </c>
      <c r="P793" t="b">
        <v>0</v>
      </c>
      <c r="Q793" t="b">
        <v>0</v>
      </c>
      <c r="R793" s="7" t="s">
        <v>2007</v>
      </c>
      <c r="S793" t="s">
        <v>2008</v>
      </c>
    </row>
    <row r="794" spans="1:19" x14ac:dyDescent="0.5">
      <c r="A794">
        <v>792</v>
      </c>
      <c r="B794" t="s">
        <v>1595</v>
      </c>
      <c r="C794" s="3" t="s">
        <v>1596</v>
      </c>
      <c r="D794">
        <v>2000</v>
      </c>
      <c r="E794">
        <v>680</v>
      </c>
      <c r="F794" s="5">
        <f t="shared" si="48"/>
        <v>34</v>
      </c>
      <c r="G794" t="s">
        <v>14</v>
      </c>
      <c r="H794">
        <v>7</v>
      </c>
      <c r="I794">
        <f t="shared" si="49"/>
        <v>97.142857142857139</v>
      </c>
      <c r="J794" t="s">
        <v>20</v>
      </c>
      <c r="K794" t="s">
        <v>21</v>
      </c>
      <c r="L794">
        <v>1372222800</v>
      </c>
      <c r="M794" s="10">
        <f t="shared" si="50"/>
        <v>41451.208333333336</v>
      </c>
      <c r="N794">
        <v>1374642000</v>
      </c>
      <c r="O794" s="10">
        <f t="shared" si="51"/>
        <v>41479.208333333336</v>
      </c>
      <c r="P794" t="b">
        <v>0</v>
      </c>
      <c r="Q794" t="b">
        <v>1</v>
      </c>
      <c r="R794" s="7" t="s">
        <v>2013</v>
      </c>
      <c r="S794" t="s">
        <v>2014</v>
      </c>
    </row>
    <row r="795" spans="1:19" x14ac:dyDescent="0.5">
      <c r="A795">
        <v>793</v>
      </c>
      <c r="B795" t="s">
        <v>1597</v>
      </c>
      <c r="C795" s="3" t="s">
        <v>1598</v>
      </c>
      <c r="D795">
        <v>1100</v>
      </c>
      <c r="E795">
        <v>13045</v>
      </c>
      <c r="F795" s="5">
        <f t="shared" si="48"/>
        <v>1185.909090909091</v>
      </c>
      <c r="G795" t="s">
        <v>19</v>
      </c>
      <c r="H795">
        <v>181</v>
      </c>
      <c r="I795">
        <f t="shared" si="49"/>
        <v>72.071823204419886</v>
      </c>
      <c r="J795" t="s">
        <v>86</v>
      </c>
      <c r="K795" t="s">
        <v>87</v>
      </c>
      <c r="L795">
        <v>1372136400</v>
      </c>
      <c r="M795" s="10">
        <f t="shared" si="50"/>
        <v>41450.208333333336</v>
      </c>
      <c r="N795">
        <v>1372482000</v>
      </c>
      <c r="O795" s="10">
        <f t="shared" si="51"/>
        <v>41454.208333333336</v>
      </c>
      <c r="P795" t="b">
        <v>0</v>
      </c>
      <c r="Q795" t="b">
        <v>0</v>
      </c>
      <c r="R795" s="7" t="s">
        <v>2021</v>
      </c>
      <c r="S795" t="s">
        <v>2022</v>
      </c>
    </row>
    <row r="796" spans="1:19" x14ac:dyDescent="0.5">
      <c r="A796">
        <v>794</v>
      </c>
      <c r="B796" t="s">
        <v>1599</v>
      </c>
      <c r="C796" s="3" t="s">
        <v>1600</v>
      </c>
      <c r="D796">
        <v>6600</v>
      </c>
      <c r="E796">
        <v>8276</v>
      </c>
      <c r="F796" s="5">
        <f t="shared" si="48"/>
        <v>125.39393939393939</v>
      </c>
      <c r="G796" t="s">
        <v>19</v>
      </c>
      <c r="H796">
        <v>110</v>
      </c>
      <c r="I796">
        <f t="shared" si="49"/>
        <v>75.236363636363635</v>
      </c>
      <c r="J796" t="s">
        <v>20</v>
      </c>
      <c r="K796" t="s">
        <v>21</v>
      </c>
      <c r="L796">
        <v>1513922400</v>
      </c>
      <c r="M796" s="10">
        <f t="shared" si="50"/>
        <v>43091.25</v>
      </c>
      <c r="N796">
        <v>1514959200</v>
      </c>
      <c r="O796" s="10">
        <f t="shared" si="51"/>
        <v>43103.25</v>
      </c>
      <c r="P796" t="b">
        <v>0</v>
      </c>
      <c r="Q796" t="b">
        <v>0</v>
      </c>
      <c r="R796" s="7" t="s">
        <v>2009</v>
      </c>
      <c r="S796" t="s">
        <v>2010</v>
      </c>
    </row>
    <row r="797" spans="1:19" ht="31.5" x14ac:dyDescent="0.5">
      <c r="A797">
        <v>795</v>
      </c>
      <c r="B797" t="s">
        <v>1601</v>
      </c>
      <c r="C797" s="3" t="s">
        <v>1602</v>
      </c>
      <c r="D797">
        <v>7100</v>
      </c>
      <c r="E797">
        <v>1022</v>
      </c>
      <c r="F797" s="5">
        <f t="shared" si="48"/>
        <v>14.394366197183098</v>
      </c>
      <c r="G797" t="s">
        <v>14</v>
      </c>
      <c r="H797">
        <v>31</v>
      </c>
      <c r="I797">
        <f t="shared" si="49"/>
        <v>32.967741935483872</v>
      </c>
      <c r="J797" t="s">
        <v>20</v>
      </c>
      <c r="K797" t="s">
        <v>21</v>
      </c>
      <c r="L797">
        <v>1477976400</v>
      </c>
      <c r="M797" s="10">
        <f t="shared" si="50"/>
        <v>42675.208333333328</v>
      </c>
      <c r="N797">
        <v>1478235600</v>
      </c>
      <c r="O797" s="10">
        <f t="shared" si="51"/>
        <v>42678.208333333328</v>
      </c>
      <c r="P797" t="b">
        <v>0</v>
      </c>
      <c r="Q797" t="b">
        <v>0</v>
      </c>
      <c r="R797" s="7" t="s">
        <v>2015</v>
      </c>
      <c r="S797" t="s">
        <v>2018</v>
      </c>
    </row>
    <row r="798" spans="1:19" x14ac:dyDescent="0.5">
      <c r="A798">
        <v>796</v>
      </c>
      <c r="B798" t="s">
        <v>1603</v>
      </c>
      <c r="C798" s="3" t="s">
        <v>1604</v>
      </c>
      <c r="D798">
        <v>7800</v>
      </c>
      <c r="E798">
        <v>4275</v>
      </c>
      <c r="F798" s="5">
        <f t="shared" si="48"/>
        <v>54.807692307692307</v>
      </c>
      <c r="G798" t="s">
        <v>14</v>
      </c>
      <c r="H798">
        <v>78</v>
      </c>
      <c r="I798">
        <f t="shared" si="49"/>
        <v>54.807692307692307</v>
      </c>
      <c r="J798" t="s">
        <v>20</v>
      </c>
      <c r="K798" t="s">
        <v>21</v>
      </c>
      <c r="L798">
        <v>1407474000</v>
      </c>
      <c r="M798" s="10">
        <f t="shared" si="50"/>
        <v>41859.208333333336</v>
      </c>
      <c r="N798">
        <v>1408078800</v>
      </c>
      <c r="O798" s="10">
        <f t="shared" si="51"/>
        <v>41866.208333333336</v>
      </c>
      <c r="P798" t="b">
        <v>0</v>
      </c>
      <c r="Q798" t="b">
        <v>1</v>
      </c>
      <c r="R798" s="7" t="s">
        <v>2024</v>
      </c>
      <c r="S798" t="s">
        <v>2035</v>
      </c>
    </row>
    <row r="799" spans="1:19" x14ac:dyDescent="0.5">
      <c r="A799">
        <v>797</v>
      </c>
      <c r="B799" t="s">
        <v>1605</v>
      </c>
      <c r="C799" s="3" t="s">
        <v>1606</v>
      </c>
      <c r="D799">
        <v>7600</v>
      </c>
      <c r="E799">
        <v>8332</v>
      </c>
      <c r="F799" s="5">
        <f t="shared" si="48"/>
        <v>109.63157894736842</v>
      </c>
      <c r="G799" t="s">
        <v>19</v>
      </c>
      <c r="H799">
        <v>185</v>
      </c>
      <c r="I799">
        <f t="shared" si="49"/>
        <v>45.037837837837834</v>
      </c>
      <c r="J799" t="s">
        <v>20</v>
      </c>
      <c r="K799" t="s">
        <v>21</v>
      </c>
      <c r="L799">
        <v>1546149600</v>
      </c>
      <c r="M799" s="10">
        <f t="shared" si="50"/>
        <v>43464.25</v>
      </c>
      <c r="N799">
        <v>1548136800</v>
      </c>
      <c r="O799" s="10">
        <f t="shared" si="51"/>
        <v>43487.25</v>
      </c>
      <c r="P799" t="b">
        <v>0</v>
      </c>
      <c r="Q799" t="b">
        <v>0</v>
      </c>
      <c r="R799" s="7" t="s">
        <v>2011</v>
      </c>
      <c r="S799" t="s">
        <v>2012</v>
      </c>
    </row>
    <row r="800" spans="1:19" x14ac:dyDescent="0.5">
      <c r="A800">
        <v>798</v>
      </c>
      <c r="B800" t="s">
        <v>1607</v>
      </c>
      <c r="C800" s="3" t="s">
        <v>1608</v>
      </c>
      <c r="D800">
        <v>3400</v>
      </c>
      <c r="E800">
        <v>6408</v>
      </c>
      <c r="F800" s="5">
        <f t="shared" si="48"/>
        <v>188.47058823529412</v>
      </c>
      <c r="G800" t="s">
        <v>19</v>
      </c>
      <c r="H800">
        <v>121</v>
      </c>
      <c r="I800">
        <f t="shared" si="49"/>
        <v>52.958677685950413</v>
      </c>
      <c r="J800" t="s">
        <v>20</v>
      </c>
      <c r="K800" t="s">
        <v>21</v>
      </c>
      <c r="L800">
        <v>1338440400</v>
      </c>
      <c r="M800" s="10">
        <f t="shared" si="50"/>
        <v>41060.208333333336</v>
      </c>
      <c r="N800">
        <v>1340859600</v>
      </c>
      <c r="O800" s="10">
        <f t="shared" si="51"/>
        <v>41088.208333333336</v>
      </c>
      <c r="P800" t="b">
        <v>0</v>
      </c>
      <c r="Q800" t="b">
        <v>1</v>
      </c>
      <c r="R800" s="7" t="s">
        <v>2013</v>
      </c>
      <c r="S800" t="s">
        <v>2014</v>
      </c>
    </row>
    <row r="801" spans="1:19" x14ac:dyDescent="0.5">
      <c r="A801">
        <v>799</v>
      </c>
      <c r="B801" t="s">
        <v>1609</v>
      </c>
      <c r="C801" s="3" t="s">
        <v>1610</v>
      </c>
      <c r="D801">
        <v>84500</v>
      </c>
      <c r="E801">
        <v>73522</v>
      </c>
      <c r="F801" s="5">
        <f t="shared" si="48"/>
        <v>87.008284023668637</v>
      </c>
      <c r="G801" t="s">
        <v>14</v>
      </c>
      <c r="H801">
        <v>1225</v>
      </c>
      <c r="I801">
        <f t="shared" si="49"/>
        <v>60.017959183673469</v>
      </c>
      <c r="J801" t="s">
        <v>36</v>
      </c>
      <c r="K801" t="s">
        <v>37</v>
      </c>
      <c r="L801">
        <v>1454133600</v>
      </c>
      <c r="M801" s="10">
        <f t="shared" si="50"/>
        <v>42399.25</v>
      </c>
      <c r="N801">
        <v>1454479200</v>
      </c>
      <c r="O801" s="10">
        <f t="shared" si="51"/>
        <v>42403.25</v>
      </c>
      <c r="P801" t="b">
        <v>0</v>
      </c>
      <c r="Q801" t="b">
        <v>0</v>
      </c>
      <c r="R801" s="7" t="s">
        <v>2013</v>
      </c>
      <c r="S801" t="s">
        <v>2014</v>
      </c>
    </row>
    <row r="802" spans="1:19" x14ac:dyDescent="0.5">
      <c r="A802">
        <v>800</v>
      </c>
      <c r="B802" t="s">
        <v>1611</v>
      </c>
      <c r="C802" s="3" t="s">
        <v>1612</v>
      </c>
      <c r="D802">
        <v>100</v>
      </c>
      <c r="E802">
        <v>1</v>
      </c>
      <c r="F802" s="5">
        <f t="shared" si="48"/>
        <v>1</v>
      </c>
      <c r="G802" t="s">
        <v>14</v>
      </c>
      <c r="H802">
        <v>1</v>
      </c>
      <c r="I802">
        <f t="shared" si="49"/>
        <v>1</v>
      </c>
      <c r="J802" t="s">
        <v>86</v>
      </c>
      <c r="K802" t="s">
        <v>87</v>
      </c>
      <c r="L802">
        <v>1434085200</v>
      </c>
      <c r="M802" s="10">
        <f t="shared" si="50"/>
        <v>42167.208333333328</v>
      </c>
      <c r="N802">
        <v>1434430800</v>
      </c>
      <c r="O802" s="10">
        <f t="shared" si="51"/>
        <v>42171.208333333328</v>
      </c>
      <c r="P802" t="b">
        <v>0</v>
      </c>
      <c r="Q802" t="b">
        <v>0</v>
      </c>
      <c r="R802" s="7" t="s">
        <v>2009</v>
      </c>
      <c r="S802" t="s">
        <v>2010</v>
      </c>
    </row>
    <row r="803" spans="1:19" x14ac:dyDescent="0.5">
      <c r="A803">
        <v>801</v>
      </c>
      <c r="B803" t="s">
        <v>1613</v>
      </c>
      <c r="C803" s="3" t="s">
        <v>1614</v>
      </c>
      <c r="D803">
        <v>2300</v>
      </c>
      <c r="E803">
        <v>4667</v>
      </c>
      <c r="F803" s="5">
        <f t="shared" si="48"/>
        <v>202.91304347826087</v>
      </c>
      <c r="G803" t="s">
        <v>19</v>
      </c>
      <c r="H803">
        <v>106</v>
      </c>
      <c r="I803">
        <f t="shared" si="49"/>
        <v>44.028301886792455</v>
      </c>
      <c r="J803" t="s">
        <v>20</v>
      </c>
      <c r="K803" t="s">
        <v>21</v>
      </c>
      <c r="L803">
        <v>1577772000</v>
      </c>
      <c r="M803" s="10">
        <f t="shared" si="50"/>
        <v>43830.25</v>
      </c>
      <c r="N803">
        <v>1579672800</v>
      </c>
      <c r="O803" s="10">
        <f t="shared" si="51"/>
        <v>43852.25</v>
      </c>
      <c r="P803" t="b">
        <v>0</v>
      </c>
      <c r="Q803" t="b">
        <v>1</v>
      </c>
      <c r="R803" s="7" t="s">
        <v>2028</v>
      </c>
      <c r="S803" t="s">
        <v>2029</v>
      </c>
    </row>
    <row r="804" spans="1:19" ht="31.5" x14ac:dyDescent="0.5">
      <c r="A804">
        <v>802</v>
      </c>
      <c r="B804" t="s">
        <v>1615</v>
      </c>
      <c r="C804" s="3" t="s">
        <v>1616</v>
      </c>
      <c r="D804">
        <v>6200</v>
      </c>
      <c r="E804">
        <v>12216</v>
      </c>
      <c r="F804" s="5">
        <f t="shared" si="48"/>
        <v>197.03225806451613</v>
      </c>
      <c r="G804" t="s">
        <v>19</v>
      </c>
      <c r="H804">
        <v>142</v>
      </c>
      <c r="I804">
        <f t="shared" si="49"/>
        <v>86.028169014084511</v>
      </c>
      <c r="J804" t="s">
        <v>20</v>
      </c>
      <c r="K804" t="s">
        <v>21</v>
      </c>
      <c r="L804">
        <v>1562216400</v>
      </c>
      <c r="M804" s="10">
        <f t="shared" si="50"/>
        <v>43650.208333333328</v>
      </c>
      <c r="N804">
        <v>1562389200</v>
      </c>
      <c r="O804" s="10">
        <f t="shared" si="51"/>
        <v>43652.208333333328</v>
      </c>
      <c r="P804" t="b">
        <v>0</v>
      </c>
      <c r="Q804" t="b">
        <v>0</v>
      </c>
      <c r="R804" s="7" t="s">
        <v>2028</v>
      </c>
      <c r="S804" t="s">
        <v>2029</v>
      </c>
    </row>
    <row r="805" spans="1:19" ht="31.5" x14ac:dyDescent="0.5">
      <c r="A805">
        <v>803</v>
      </c>
      <c r="B805" t="s">
        <v>1617</v>
      </c>
      <c r="C805" s="3" t="s">
        <v>1618</v>
      </c>
      <c r="D805">
        <v>6100</v>
      </c>
      <c r="E805">
        <v>6527</v>
      </c>
      <c r="F805" s="5">
        <f t="shared" si="48"/>
        <v>107</v>
      </c>
      <c r="G805" t="s">
        <v>19</v>
      </c>
      <c r="H805">
        <v>233</v>
      </c>
      <c r="I805">
        <f t="shared" si="49"/>
        <v>28.012875536480685</v>
      </c>
      <c r="J805" t="s">
        <v>20</v>
      </c>
      <c r="K805" t="s">
        <v>21</v>
      </c>
      <c r="L805">
        <v>1548568800</v>
      </c>
      <c r="M805" s="10">
        <f t="shared" si="50"/>
        <v>43492.25</v>
      </c>
      <c r="N805">
        <v>1551506400</v>
      </c>
      <c r="O805" s="10">
        <f t="shared" si="51"/>
        <v>43526.25</v>
      </c>
      <c r="P805" t="b">
        <v>0</v>
      </c>
      <c r="Q805" t="b">
        <v>0</v>
      </c>
      <c r="R805" s="7" t="s">
        <v>2013</v>
      </c>
      <c r="S805" t="s">
        <v>2014</v>
      </c>
    </row>
    <row r="806" spans="1:19" x14ac:dyDescent="0.5">
      <c r="A806">
        <v>804</v>
      </c>
      <c r="B806" t="s">
        <v>1619</v>
      </c>
      <c r="C806" s="3" t="s">
        <v>1620</v>
      </c>
      <c r="D806">
        <v>2600</v>
      </c>
      <c r="E806">
        <v>6987</v>
      </c>
      <c r="F806" s="5">
        <f t="shared" si="48"/>
        <v>268.73076923076923</v>
      </c>
      <c r="G806" t="s">
        <v>19</v>
      </c>
      <c r="H806">
        <v>218</v>
      </c>
      <c r="I806">
        <f t="shared" si="49"/>
        <v>32.050458715596328</v>
      </c>
      <c r="J806" t="s">
        <v>20</v>
      </c>
      <c r="K806" t="s">
        <v>21</v>
      </c>
      <c r="L806">
        <v>1514872800</v>
      </c>
      <c r="M806" s="10">
        <f t="shared" si="50"/>
        <v>43102.25</v>
      </c>
      <c r="N806">
        <v>1516600800</v>
      </c>
      <c r="O806" s="10">
        <f t="shared" si="51"/>
        <v>43122.25</v>
      </c>
      <c r="P806" t="b">
        <v>0</v>
      </c>
      <c r="Q806" t="b">
        <v>0</v>
      </c>
      <c r="R806" s="7" t="s">
        <v>2009</v>
      </c>
      <c r="S806" t="s">
        <v>2010</v>
      </c>
    </row>
    <row r="807" spans="1:19" ht="31.5" x14ac:dyDescent="0.5">
      <c r="A807">
        <v>805</v>
      </c>
      <c r="B807" t="s">
        <v>1621</v>
      </c>
      <c r="C807" s="3" t="s">
        <v>1622</v>
      </c>
      <c r="D807">
        <v>9700</v>
      </c>
      <c r="E807">
        <v>4932</v>
      </c>
      <c r="F807" s="5">
        <f t="shared" si="48"/>
        <v>50.845360824742265</v>
      </c>
      <c r="G807" t="s">
        <v>14</v>
      </c>
      <c r="H807">
        <v>67</v>
      </c>
      <c r="I807">
        <f t="shared" si="49"/>
        <v>73.611940298507463</v>
      </c>
      <c r="J807" t="s">
        <v>24</v>
      </c>
      <c r="K807" t="s">
        <v>25</v>
      </c>
      <c r="L807">
        <v>1416031200</v>
      </c>
      <c r="M807" s="10">
        <f t="shared" si="50"/>
        <v>41958.25</v>
      </c>
      <c r="N807">
        <v>1420437600</v>
      </c>
      <c r="O807" s="10">
        <f t="shared" si="51"/>
        <v>42009.25</v>
      </c>
      <c r="P807" t="b">
        <v>0</v>
      </c>
      <c r="Q807" t="b">
        <v>0</v>
      </c>
      <c r="R807" s="7" t="s">
        <v>2015</v>
      </c>
      <c r="S807" t="s">
        <v>2016</v>
      </c>
    </row>
    <row r="808" spans="1:19" x14ac:dyDescent="0.5">
      <c r="A808">
        <v>806</v>
      </c>
      <c r="B808" t="s">
        <v>1623</v>
      </c>
      <c r="C808" s="3" t="s">
        <v>1624</v>
      </c>
      <c r="D808">
        <v>700</v>
      </c>
      <c r="E808">
        <v>8262</v>
      </c>
      <c r="F808" s="5">
        <f t="shared" si="48"/>
        <v>1180.2857142857142</v>
      </c>
      <c r="G808" t="s">
        <v>19</v>
      </c>
      <c r="H808">
        <v>76</v>
      </c>
      <c r="I808">
        <f t="shared" si="49"/>
        <v>108.71052631578948</v>
      </c>
      <c r="J808" t="s">
        <v>20</v>
      </c>
      <c r="K808" t="s">
        <v>21</v>
      </c>
      <c r="L808">
        <v>1330927200</v>
      </c>
      <c r="M808" s="10">
        <f t="shared" si="50"/>
        <v>40973.25</v>
      </c>
      <c r="N808">
        <v>1332997200</v>
      </c>
      <c r="O808" s="10">
        <f t="shared" si="51"/>
        <v>40997.208333333336</v>
      </c>
      <c r="P808" t="b">
        <v>0</v>
      </c>
      <c r="Q808" t="b">
        <v>1</v>
      </c>
      <c r="R808" s="7" t="s">
        <v>2015</v>
      </c>
      <c r="S808" t="s">
        <v>2018</v>
      </c>
    </row>
    <row r="809" spans="1:19" x14ac:dyDescent="0.5">
      <c r="A809">
        <v>807</v>
      </c>
      <c r="B809" t="s">
        <v>1625</v>
      </c>
      <c r="C809" s="3" t="s">
        <v>1626</v>
      </c>
      <c r="D809">
        <v>700</v>
      </c>
      <c r="E809">
        <v>1848</v>
      </c>
      <c r="F809" s="5">
        <f t="shared" si="48"/>
        <v>264</v>
      </c>
      <c r="G809" t="s">
        <v>19</v>
      </c>
      <c r="H809">
        <v>43</v>
      </c>
      <c r="I809">
        <f t="shared" si="49"/>
        <v>42.97674418604651</v>
      </c>
      <c r="J809" t="s">
        <v>20</v>
      </c>
      <c r="K809" t="s">
        <v>21</v>
      </c>
      <c r="L809">
        <v>1571115600</v>
      </c>
      <c r="M809" s="10">
        <f t="shared" si="50"/>
        <v>43753.208333333328</v>
      </c>
      <c r="N809">
        <v>1574920800</v>
      </c>
      <c r="O809" s="10">
        <f t="shared" si="51"/>
        <v>43797.25</v>
      </c>
      <c r="P809" t="b">
        <v>0</v>
      </c>
      <c r="Q809" t="b">
        <v>1</v>
      </c>
      <c r="R809" s="7" t="s">
        <v>2013</v>
      </c>
      <c r="S809" t="s">
        <v>2014</v>
      </c>
    </row>
    <row r="810" spans="1:19" x14ac:dyDescent="0.5">
      <c r="A810">
        <v>808</v>
      </c>
      <c r="B810" t="s">
        <v>1627</v>
      </c>
      <c r="C810" s="3" t="s">
        <v>1628</v>
      </c>
      <c r="D810">
        <v>5200</v>
      </c>
      <c r="E810">
        <v>1583</v>
      </c>
      <c r="F810" s="5">
        <f t="shared" si="48"/>
        <v>30.442307692307693</v>
      </c>
      <c r="G810" t="s">
        <v>14</v>
      </c>
      <c r="H810">
        <v>19</v>
      </c>
      <c r="I810">
        <f t="shared" si="49"/>
        <v>83.315789473684205</v>
      </c>
      <c r="J810" t="s">
        <v>20</v>
      </c>
      <c r="K810" t="s">
        <v>21</v>
      </c>
      <c r="L810">
        <v>1463461200</v>
      </c>
      <c r="M810" s="10">
        <f t="shared" si="50"/>
        <v>42507.208333333328</v>
      </c>
      <c r="N810">
        <v>1464930000</v>
      </c>
      <c r="O810" s="10">
        <f t="shared" si="51"/>
        <v>42524.208333333328</v>
      </c>
      <c r="P810" t="b">
        <v>0</v>
      </c>
      <c r="Q810" t="b">
        <v>0</v>
      </c>
      <c r="R810" s="7" t="s">
        <v>2007</v>
      </c>
      <c r="S810" t="s">
        <v>2008</v>
      </c>
    </row>
    <row r="811" spans="1:19" x14ac:dyDescent="0.5">
      <c r="A811">
        <v>809</v>
      </c>
      <c r="B811" t="s">
        <v>1575</v>
      </c>
      <c r="C811" s="3" t="s">
        <v>1629</v>
      </c>
      <c r="D811">
        <v>140800</v>
      </c>
      <c r="E811">
        <v>88536</v>
      </c>
      <c r="F811" s="5">
        <f t="shared" si="48"/>
        <v>62.88068181818182</v>
      </c>
      <c r="G811" t="s">
        <v>14</v>
      </c>
      <c r="H811">
        <v>2108</v>
      </c>
      <c r="I811">
        <f t="shared" si="49"/>
        <v>42</v>
      </c>
      <c r="J811" t="s">
        <v>86</v>
      </c>
      <c r="K811" t="s">
        <v>87</v>
      </c>
      <c r="L811">
        <v>1344920400</v>
      </c>
      <c r="M811" s="10">
        <f t="shared" si="50"/>
        <v>41135.208333333336</v>
      </c>
      <c r="N811">
        <v>1345006800</v>
      </c>
      <c r="O811" s="10">
        <f t="shared" si="51"/>
        <v>41136.208333333336</v>
      </c>
      <c r="P811" t="b">
        <v>0</v>
      </c>
      <c r="Q811" t="b">
        <v>0</v>
      </c>
      <c r="R811" s="7" t="s">
        <v>2015</v>
      </c>
      <c r="S811" t="s">
        <v>2016</v>
      </c>
    </row>
    <row r="812" spans="1:19" x14ac:dyDescent="0.5">
      <c r="A812">
        <v>810</v>
      </c>
      <c r="B812" t="s">
        <v>1630</v>
      </c>
      <c r="C812" s="3" t="s">
        <v>1631</v>
      </c>
      <c r="D812">
        <v>6400</v>
      </c>
      <c r="E812">
        <v>12360</v>
      </c>
      <c r="F812" s="5">
        <f t="shared" si="48"/>
        <v>193.125</v>
      </c>
      <c r="G812" t="s">
        <v>19</v>
      </c>
      <c r="H812">
        <v>221</v>
      </c>
      <c r="I812">
        <f t="shared" si="49"/>
        <v>55.927601809954751</v>
      </c>
      <c r="J812" t="s">
        <v>20</v>
      </c>
      <c r="K812" t="s">
        <v>21</v>
      </c>
      <c r="L812">
        <v>1511848800</v>
      </c>
      <c r="M812" s="10">
        <f t="shared" si="50"/>
        <v>43067.25</v>
      </c>
      <c r="N812">
        <v>1512712800</v>
      </c>
      <c r="O812" s="10">
        <f t="shared" si="51"/>
        <v>43077.25</v>
      </c>
      <c r="P812" t="b">
        <v>0</v>
      </c>
      <c r="Q812" t="b">
        <v>1</v>
      </c>
      <c r="R812" s="7" t="s">
        <v>2013</v>
      </c>
      <c r="S812" t="s">
        <v>2014</v>
      </c>
    </row>
    <row r="813" spans="1:19" x14ac:dyDescent="0.5">
      <c r="A813">
        <v>811</v>
      </c>
      <c r="B813" t="s">
        <v>1632</v>
      </c>
      <c r="C813" s="3" t="s">
        <v>1633</v>
      </c>
      <c r="D813">
        <v>92500</v>
      </c>
      <c r="E813">
        <v>71320</v>
      </c>
      <c r="F813" s="5">
        <f t="shared" si="48"/>
        <v>77.1027027027027</v>
      </c>
      <c r="G813" t="s">
        <v>14</v>
      </c>
      <c r="H813">
        <v>679</v>
      </c>
      <c r="I813">
        <f t="shared" si="49"/>
        <v>105.03681885125184</v>
      </c>
      <c r="J813" t="s">
        <v>20</v>
      </c>
      <c r="K813" t="s">
        <v>21</v>
      </c>
      <c r="L813">
        <v>1452319200</v>
      </c>
      <c r="M813" s="10">
        <f t="shared" si="50"/>
        <v>42378.25</v>
      </c>
      <c r="N813">
        <v>1452492000</v>
      </c>
      <c r="O813" s="10">
        <f t="shared" si="51"/>
        <v>42380.25</v>
      </c>
      <c r="P813" t="b">
        <v>0</v>
      </c>
      <c r="Q813" t="b">
        <v>1</v>
      </c>
      <c r="R813" s="7" t="s">
        <v>2024</v>
      </c>
      <c r="S813" t="s">
        <v>2025</v>
      </c>
    </row>
    <row r="814" spans="1:19" x14ac:dyDescent="0.5">
      <c r="A814">
        <v>812</v>
      </c>
      <c r="B814" t="s">
        <v>1634</v>
      </c>
      <c r="C814" s="3" t="s">
        <v>1635</v>
      </c>
      <c r="D814">
        <v>59700</v>
      </c>
      <c r="E814">
        <v>134640</v>
      </c>
      <c r="F814" s="5">
        <f t="shared" si="48"/>
        <v>225.52763819095478</v>
      </c>
      <c r="G814" t="s">
        <v>19</v>
      </c>
      <c r="H814">
        <v>2805</v>
      </c>
      <c r="I814">
        <f t="shared" si="49"/>
        <v>48</v>
      </c>
      <c r="J814" t="s">
        <v>15</v>
      </c>
      <c r="K814" t="s">
        <v>16</v>
      </c>
      <c r="L814">
        <v>1523854800</v>
      </c>
      <c r="M814" s="10">
        <f t="shared" si="50"/>
        <v>43206.208333333328</v>
      </c>
      <c r="N814">
        <v>1524286800</v>
      </c>
      <c r="O814" s="10">
        <f t="shared" si="51"/>
        <v>43211.208333333328</v>
      </c>
      <c r="P814" t="b">
        <v>0</v>
      </c>
      <c r="Q814" t="b">
        <v>0</v>
      </c>
      <c r="R814" s="7" t="s">
        <v>2021</v>
      </c>
      <c r="S814" t="s">
        <v>2022</v>
      </c>
    </row>
    <row r="815" spans="1:19" x14ac:dyDescent="0.5">
      <c r="A815">
        <v>813</v>
      </c>
      <c r="B815" t="s">
        <v>1636</v>
      </c>
      <c r="C815" s="3" t="s">
        <v>1637</v>
      </c>
      <c r="D815">
        <v>3200</v>
      </c>
      <c r="E815">
        <v>7661</v>
      </c>
      <c r="F815" s="5">
        <f t="shared" si="48"/>
        <v>239.40625</v>
      </c>
      <c r="G815" t="s">
        <v>19</v>
      </c>
      <c r="H815">
        <v>68</v>
      </c>
      <c r="I815">
        <f t="shared" si="49"/>
        <v>112.66176470588235</v>
      </c>
      <c r="J815" t="s">
        <v>20</v>
      </c>
      <c r="K815" t="s">
        <v>21</v>
      </c>
      <c r="L815">
        <v>1346043600</v>
      </c>
      <c r="M815" s="10">
        <f t="shared" si="50"/>
        <v>41148.208333333336</v>
      </c>
      <c r="N815">
        <v>1346907600</v>
      </c>
      <c r="O815" s="10">
        <f t="shared" si="51"/>
        <v>41158.208333333336</v>
      </c>
      <c r="P815" t="b">
        <v>0</v>
      </c>
      <c r="Q815" t="b">
        <v>0</v>
      </c>
      <c r="R815" s="7" t="s">
        <v>2024</v>
      </c>
      <c r="S815" t="s">
        <v>2025</v>
      </c>
    </row>
    <row r="816" spans="1:19" x14ac:dyDescent="0.5">
      <c r="A816">
        <v>814</v>
      </c>
      <c r="B816" t="s">
        <v>1638</v>
      </c>
      <c r="C816" s="3" t="s">
        <v>1639</v>
      </c>
      <c r="D816">
        <v>3200</v>
      </c>
      <c r="E816">
        <v>2950</v>
      </c>
      <c r="F816" s="5">
        <f t="shared" si="48"/>
        <v>92.1875</v>
      </c>
      <c r="G816" t="s">
        <v>14</v>
      </c>
      <c r="H816">
        <v>36</v>
      </c>
      <c r="I816">
        <f t="shared" si="49"/>
        <v>81.944444444444443</v>
      </c>
      <c r="J816" t="s">
        <v>32</v>
      </c>
      <c r="K816" t="s">
        <v>33</v>
      </c>
      <c r="L816">
        <v>1464325200</v>
      </c>
      <c r="M816" s="10">
        <f t="shared" si="50"/>
        <v>42517.208333333328</v>
      </c>
      <c r="N816">
        <v>1464498000</v>
      </c>
      <c r="O816" s="10">
        <f t="shared" si="51"/>
        <v>42519.208333333328</v>
      </c>
      <c r="P816" t="b">
        <v>0</v>
      </c>
      <c r="Q816" t="b">
        <v>1</v>
      </c>
      <c r="R816" s="7" t="s">
        <v>2009</v>
      </c>
      <c r="S816" t="s">
        <v>2010</v>
      </c>
    </row>
    <row r="817" spans="1:19" ht="31.5" x14ac:dyDescent="0.5">
      <c r="A817">
        <v>815</v>
      </c>
      <c r="B817" t="s">
        <v>1640</v>
      </c>
      <c r="C817" s="3" t="s">
        <v>1641</v>
      </c>
      <c r="D817">
        <v>9000</v>
      </c>
      <c r="E817">
        <v>11721</v>
      </c>
      <c r="F817" s="5">
        <f t="shared" si="48"/>
        <v>130.23333333333332</v>
      </c>
      <c r="G817" t="s">
        <v>19</v>
      </c>
      <c r="H817">
        <v>183</v>
      </c>
      <c r="I817">
        <f t="shared" si="49"/>
        <v>64.049180327868854</v>
      </c>
      <c r="J817" t="s">
        <v>15</v>
      </c>
      <c r="K817" t="s">
        <v>16</v>
      </c>
      <c r="L817">
        <v>1511935200</v>
      </c>
      <c r="M817" s="10">
        <f t="shared" si="50"/>
        <v>43068.25</v>
      </c>
      <c r="N817">
        <v>1514181600</v>
      </c>
      <c r="O817" s="10">
        <f t="shared" si="51"/>
        <v>43094.25</v>
      </c>
      <c r="P817" t="b">
        <v>0</v>
      </c>
      <c r="Q817" t="b">
        <v>0</v>
      </c>
      <c r="R817" s="7" t="s">
        <v>2009</v>
      </c>
      <c r="S817" t="s">
        <v>2010</v>
      </c>
    </row>
    <row r="818" spans="1:19" x14ac:dyDescent="0.5">
      <c r="A818">
        <v>816</v>
      </c>
      <c r="B818" t="s">
        <v>1642</v>
      </c>
      <c r="C818" s="3" t="s">
        <v>1643</v>
      </c>
      <c r="D818">
        <v>2300</v>
      </c>
      <c r="E818">
        <v>14150</v>
      </c>
      <c r="F818" s="5">
        <f t="shared" si="48"/>
        <v>615.21739130434787</v>
      </c>
      <c r="G818" t="s">
        <v>19</v>
      </c>
      <c r="H818">
        <v>133</v>
      </c>
      <c r="I818">
        <f t="shared" si="49"/>
        <v>106.39097744360902</v>
      </c>
      <c r="J818" t="s">
        <v>20</v>
      </c>
      <c r="K818" t="s">
        <v>21</v>
      </c>
      <c r="L818">
        <v>1392012000</v>
      </c>
      <c r="M818" s="10">
        <f t="shared" si="50"/>
        <v>41680.25</v>
      </c>
      <c r="N818">
        <v>1392184800</v>
      </c>
      <c r="O818" s="10">
        <f t="shared" si="51"/>
        <v>41682.25</v>
      </c>
      <c r="P818" t="b">
        <v>1</v>
      </c>
      <c r="Q818" t="b">
        <v>1</v>
      </c>
      <c r="R818" s="7" t="s">
        <v>2013</v>
      </c>
      <c r="S818" t="s">
        <v>2014</v>
      </c>
    </row>
    <row r="819" spans="1:19" x14ac:dyDescent="0.5">
      <c r="A819">
        <v>817</v>
      </c>
      <c r="B819" t="s">
        <v>1644</v>
      </c>
      <c r="C819" s="3" t="s">
        <v>1645</v>
      </c>
      <c r="D819">
        <v>51300</v>
      </c>
      <c r="E819">
        <v>189192</v>
      </c>
      <c r="F819" s="5">
        <f t="shared" si="48"/>
        <v>368.79532163742692</v>
      </c>
      <c r="G819" t="s">
        <v>19</v>
      </c>
      <c r="H819">
        <v>2489</v>
      </c>
      <c r="I819">
        <f t="shared" si="49"/>
        <v>76.011249497790274</v>
      </c>
      <c r="J819" t="s">
        <v>94</v>
      </c>
      <c r="K819" t="s">
        <v>95</v>
      </c>
      <c r="L819">
        <v>1556946000</v>
      </c>
      <c r="M819" s="10">
        <f t="shared" si="50"/>
        <v>43589.208333333328</v>
      </c>
      <c r="N819">
        <v>1559365200</v>
      </c>
      <c r="O819" s="10">
        <f t="shared" si="51"/>
        <v>43617.208333333328</v>
      </c>
      <c r="P819" t="b">
        <v>0</v>
      </c>
      <c r="Q819" t="b">
        <v>1</v>
      </c>
      <c r="R819" s="7" t="s">
        <v>2021</v>
      </c>
      <c r="S819" t="s">
        <v>2022</v>
      </c>
    </row>
    <row r="820" spans="1:19" x14ac:dyDescent="0.5">
      <c r="A820">
        <v>818</v>
      </c>
      <c r="B820" t="s">
        <v>653</v>
      </c>
      <c r="C820" s="3" t="s">
        <v>1646</v>
      </c>
      <c r="D820">
        <v>700</v>
      </c>
      <c r="E820">
        <v>7664</v>
      </c>
      <c r="F820" s="5">
        <f t="shared" si="48"/>
        <v>1094.8571428571429</v>
      </c>
      <c r="G820" t="s">
        <v>19</v>
      </c>
      <c r="H820">
        <v>69</v>
      </c>
      <c r="I820">
        <f t="shared" si="49"/>
        <v>111.07246376811594</v>
      </c>
      <c r="J820" t="s">
        <v>20</v>
      </c>
      <c r="K820" t="s">
        <v>21</v>
      </c>
      <c r="L820">
        <v>1548050400</v>
      </c>
      <c r="M820" s="10">
        <f t="shared" si="50"/>
        <v>43486.25</v>
      </c>
      <c r="N820">
        <v>1549173600</v>
      </c>
      <c r="O820" s="10">
        <f t="shared" si="51"/>
        <v>43499.25</v>
      </c>
      <c r="P820" t="b">
        <v>0</v>
      </c>
      <c r="Q820" t="b">
        <v>1</v>
      </c>
      <c r="R820" s="7" t="s">
        <v>2013</v>
      </c>
      <c r="S820" t="s">
        <v>2014</v>
      </c>
    </row>
    <row r="821" spans="1:19" ht="31.5" x14ac:dyDescent="0.5">
      <c r="A821">
        <v>819</v>
      </c>
      <c r="B821" t="s">
        <v>1647</v>
      </c>
      <c r="C821" s="3" t="s">
        <v>1648</v>
      </c>
      <c r="D821">
        <v>8900</v>
      </c>
      <c r="E821">
        <v>4509</v>
      </c>
      <c r="F821" s="5">
        <f t="shared" si="48"/>
        <v>50.662921348314605</v>
      </c>
      <c r="G821" t="s">
        <v>14</v>
      </c>
      <c r="H821">
        <v>47</v>
      </c>
      <c r="I821">
        <f t="shared" si="49"/>
        <v>95.936170212765958</v>
      </c>
      <c r="J821" t="s">
        <v>20</v>
      </c>
      <c r="K821" t="s">
        <v>21</v>
      </c>
      <c r="L821">
        <v>1353736800</v>
      </c>
      <c r="M821" s="10">
        <f t="shared" si="50"/>
        <v>41237.25</v>
      </c>
      <c r="N821">
        <v>1355032800</v>
      </c>
      <c r="O821" s="10">
        <f t="shared" si="51"/>
        <v>41252.25</v>
      </c>
      <c r="P821" t="b">
        <v>1</v>
      </c>
      <c r="Q821" t="b">
        <v>0</v>
      </c>
      <c r="R821" s="7" t="s">
        <v>2024</v>
      </c>
      <c r="S821" t="s">
        <v>2025</v>
      </c>
    </row>
    <row r="822" spans="1:19" x14ac:dyDescent="0.5">
      <c r="A822">
        <v>820</v>
      </c>
      <c r="B822" t="s">
        <v>1649</v>
      </c>
      <c r="C822" s="3" t="s">
        <v>1650</v>
      </c>
      <c r="D822">
        <v>1500</v>
      </c>
      <c r="E822">
        <v>12009</v>
      </c>
      <c r="F822" s="5">
        <f t="shared" si="48"/>
        <v>800.6</v>
      </c>
      <c r="G822" t="s">
        <v>19</v>
      </c>
      <c r="H822">
        <v>279</v>
      </c>
      <c r="I822">
        <f t="shared" si="49"/>
        <v>43.043010752688176</v>
      </c>
      <c r="J822" t="s">
        <v>36</v>
      </c>
      <c r="K822" t="s">
        <v>37</v>
      </c>
      <c r="L822">
        <v>1532840400</v>
      </c>
      <c r="M822" s="10">
        <f t="shared" si="50"/>
        <v>43310.208333333328</v>
      </c>
      <c r="N822">
        <v>1533963600</v>
      </c>
      <c r="O822" s="10">
        <f t="shared" si="51"/>
        <v>43323.208333333328</v>
      </c>
      <c r="P822" t="b">
        <v>0</v>
      </c>
      <c r="Q822" t="b">
        <v>1</v>
      </c>
      <c r="R822" s="7" t="s">
        <v>2009</v>
      </c>
      <c r="S822" t="s">
        <v>2010</v>
      </c>
    </row>
    <row r="823" spans="1:19" x14ac:dyDescent="0.5">
      <c r="A823">
        <v>821</v>
      </c>
      <c r="B823" t="s">
        <v>1651</v>
      </c>
      <c r="C823" s="3" t="s">
        <v>1652</v>
      </c>
      <c r="D823">
        <v>4900</v>
      </c>
      <c r="E823">
        <v>14273</v>
      </c>
      <c r="F823" s="5">
        <f t="shared" si="48"/>
        <v>291.28571428571428</v>
      </c>
      <c r="G823" t="s">
        <v>19</v>
      </c>
      <c r="H823">
        <v>210</v>
      </c>
      <c r="I823">
        <f t="shared" si="49"/>
        <v>67.966666666666669</v>
      </c>
      <c r="J823" t="s">
        <v>20</v>
      </c>
      <c r="K823" t="s">
        <v>21</v>
      </c>
      <c r="L823">
        <v>1488261600</v>
      </c>
      <c r="M823" s="10">
        <f t="shared" si="50"/>
        <v>42794.25</v>
      </c>
      <c r="N823">
        <v>1489381200</v>
      </c>
      <c r="O823" s="10">
        <f t="shared" si="51"/>
        <v>42807.208333333328</v>
      </c>
      <c r="P823" t="b">
        <v>0</v>
      </c>
      <c r="Q823" t="b">
        <v>0</v>
      </c>
      <c r="R823" s="7" t="s">
        <v>2015</v>
      </c>
      <c r="S823" t="s">
        <v>2016</v>
      </c>
    </row>
    <row r="824" spans="1:19" x14ac:dyDescent="0.5">
      <c r="A824">
        <v>822</v>
      </c>
      <c r="B824" t="s">
        <v>1653</v>
      </c>
      <c r="C824" s="3" t="s">
        <v>1654</v>
      </c>
      <c r="D824">
        <v>54000</v>
      </c>
      <c r="E824">
        <v>188982</v>
      </c>
      <c r="F824" s="5">
        <f t="shared" si="48"/>
        <v>349.96666666666664</v>
      </c>
      <c r="G824" t="s">
        <v>19</v>
      </c>
      <c r="H824">
        <v>2100</v>
      </c>
      <c r="I824">
        <f t="shared" si="49"/>
        <v>89.991428571428571</v>
      </c>
      <c r="J824" t="s">
        <v>20</v>
      </c>
      <c r="K824" t="s">
        <v>21</v>
      </c>
      <c r="L824">
        <v>1393567200</v>
      </c>
      <c r="M824" s="10">
        <f t="shared" si="50"/>
        <v>41698.25</v>
      </c>
      <c r="N824">
        <v>1395032400</v>
      </c>
      <c r="O824" s="10">
        <f t="shared" si="51"/>
        <v>41715.208333333336</v>
      </c>
      <c r="P824" t="b">
        <v>0</v>
      </c>
      <c r="Q824" t="b">
        <v>0</v>
      </c>
      <c r="R824" s="7" t="s">
        <v>2009</v>
      </c>
      <c r="S824" t="s">
        <v>2010</v>
      </c>
    </row>
    <row r="825" spans="1:19" x14ac:dyDescent="0.5">
      <c r="A825">
        <v>823</v>
      </c>
      <c r="B825" t="s">
        <v>1655</v>
      </c>
      <c r="C825" s="3" t="s">
        <v>1656</v>
      </c>
      <c r="D825">
        <v>4100</v>
      </c>
      <c r="E825">
        <v>14640</v>
      </c>
      <c r="F825" s="5">
        <f t="shared" si="48"/>
        <v>357.07317073170731</v>
      </c>
      <c r="G825" t="s">
        <v>19</v>
      </c>
      <c r="H825">
        <v>252</v>
      </c>
      <c r="I825">
        <f t="shared" si="49"/>
        <v>58.095238095238095</v>
      </c>
      <c r="J825" t="s">
        <v>20</v>
      </c>
      <c r="K825" t="s">
        <v>21</v>
      </c>
      <c r="L825">
        <v>1410325200</v>
      </c>
      <c r="M825" s="10">
        <f t="shared" si="50"/>
        <v>41892.208333333336</v>
      </c>
      <c r="N825">
        <v>1412485200</v>
      </c>
      <c r="O825" s="10">
        <f t="shared" si="51"/>
        <v>41917.208333333336</v>
      </c>
      <c r="P825" t="b">
        <v>1</v>
      </c>
      <c r="Q825" t="b">
        <v>1</v>
      </c>
      <c r="R825" s="7" t="s">
        <v>2009</v>
      </c>
      <c r="S825" t="s">
        <v>2010</v>
      </c>
    </row>
    <row r="826" spans="1:19" x14ac:dyDescent="0.5">
      <c r="A826">
        <v>824</v>
      </c>
      <c r="B826" t="s">
        <v>1657</v>
      </c>
      <c r="C826" s="3" t="s">
        <v>1658</v>
      </c>
      <c r="D826">
        <v>85000</v>
      </c>
      <c r="E826">
        <v>107516</v>
      </c>
      <c r="F826" s="5">
        <f t="shared" si="48"/>
        <v>126.48941176470588</v>
      </c>
      <c r="G826" t="s">
        <v>19</v>
      </c>
      <c r="H826">
        <v>1280</v>
      </c>
      <c r="I826">
        <f t="shared" si="49"/>
        <v>83.996875000000003</v>
      </c>
      <c r="J826" t="s">
        <v>20</v>
      </c>
      <c r="K826" t="s">
        <v>21</v>
      </c>
      <c r="L826">
        <v>1276923600</v>
      </c>
      <c r="M826" s="10">
        <f t="shared" si="50"/>
        <v>40348.208333333336</v>
      </c>
      <c r="N826">
        <v>1279688400</v>
      </c>
      <c r="O826" s="10">
        <f t="shared" si="51"/>
        <v>40380.208333333336</v>
      </c>
      <c r="P826" t="b">
        <v>0</v>
      </c>
      <c r="Q826" t="b">
        <v>1</v>
      </c>
      <c r="R826" s="7" t="s">
        <v>2021</v>
      </c>
      <c r="S826" t="s">
        <v>2022</v>
      </c>
    </row>
    <row r="827" spans="1:19" x14ac:dyDescent="0.5">
      <c r="A827">
        <v>825</v>
      </c>
      <c r="B827" t="s">
        <v>1659</v>
      </c>
      <c r="C827" s="3" t="s">
        <v>1660</v>
      </c>
      <c r="D827">
        <v>3600</v>
      </c>
      <c r="E827">
        <v>13950</v>
      </c>
      <c r="F827" s="5">
        <f t="shared" si="48"/>
        <v>387.5</v>
      </c>
      <c r="G827" t="s">
        <v>19</v>
      </c>
      <c r="H827">
        <v>157</v>
      </c>
      <c r="I827">
        <f t="shared" si="49"/>
        <v>88.853503184713375</v>
      </c>
      <c r="J827" t="s">
        <v>36</v>
      </c>
      <c r="K827" t="s">
        <v>37</v>
      </c>
      <c r="L827">
        <v>1500958800</v>
      </c>
      <c r="M827" s="10">
        <f t="shared" si="50"/>
        <v>42941.208333333328</v>
      </c>
      <c r="N827">
        <v>1501995600</v>
      </c>
      <c r="O827" s="10">
        <f t="shared" si="51"/>
        <v>42953.208333333328</v>
      </c>
      <c r="P827" t="b">
        <v>0</v>
      </c>
      <c r="Q827" t="b">
        <v>0</v>
      </c>
      <c r="R827" s="7" t="s">
        <v>2015</v>
      </c>
      <c r="S827" t="s">
        <v>2026</v>
      </c>
    </row>
    <row r="828" spans="1:19" ht="31.5" x14ac:dyDescent="0.5">
      <c r="A828">
        <v>826</v>
      </c>
      <c r="B828" t="s">
        <v>1661</v>
      </c>
      <c r="C828" s="3" t="s">
        <v>1662</v>
      </c>
      <c r="D828">
        <v>2800</v>
      </c>
      <c r="E828">
        <v>12797</v>
      </c>
      <c r="F828" s="5">
        <f t="shared" si="48"/>
        <v>457.03571428571428</v>
      </c>
      <c r="G828" t="s">
        <v>19</v>
      </c>
      <c r="H828">
        <v>194</v>
      </c>
      <c r="I828">
        <f t="shared" si="49"/>
        <v>65.963917525773198</v>
      </c>
      <c r="J828" t="s">
        <v>20</v>
      </c>
      <c r="K828" t="s">
        <v>21</v>
      </c>
      <c r="L828">
        <v>1292220000</v>
      </c>
      <c r="M828" s="10">
        <f t="shared" si="50"/>
        <v>40525.25</v>
      </c>
      <c r="N828">
        <v>1294639200</v>
      </c>
      <c r="O828" s="10">
        <f t="shared" si="51"/>
        <v>40553.25</v>
      </c>
      <c r="P828" t="b">
        <v>0</v>
      </c>
      <c r="Q828" t="b">
        <v>1</v>
      </c>
      <c r="R828" s="7" t="s">
        <v>2013</v>
      </c>
      <c r="S828" t="s">
        <v>2014</v>
      </c>
    </row>
    <row r="829" spans="1:19" ht="31.5" x14ac:dyDescent="0.5">
      <c r="A829">
        <v>827</v>
      </c>
      <c r="B829" t="s">
        <v>1663</v>
      </c>
      <c r="C829" s="3" t="s">
        <v>1664</v>
      </c>
      <c r="D829">
        <v>2300</v>
      </c>
      <c r="E829">
        <v>6134</v>
      </c>
      <c r="F829" s="5">
        <f t="shared" si="48"/>
        <v>266.69565217391306</v>
      </c>
      <c r="G829" t="s">
        <v>19</v>
      </c>
      <c r="H829">
        <v>82</v>
      </c>
      <c r="I829">
        <f t="shared" si="49"/>
        <v>74.804878048780495</v>
      </c>
      <c r="J829" t="s">
        <v>24</v>
      </c>
      <c r="K829" t="s">
        <v>25</v>
      </c>
      <c r="L829">
        <v>1304398800</v>
      </c>
      <c r="M829" s="10">
        <f t="shared" si="50"/>
        <v>40666.208333333336</v>
      </c>
      <c r="N829">
        <v>1305435600</v>
      </c>
      <c r="O829" s="10">
        <f t="shared" si="51"/>
        <v>40678.208333333336</v>
      </c>
      <c r="P829" t="b">
        <v>0</v>
      </c>
      <c r="Q829" t="b">
        <v>1</v>
      </c>
      <c r="R829" s="7" t="s">
        <v>2015</v>
      </c>
      <c r="S829" t="s">
        <v>2018</v>
      </c>
    </row>
    <row r="830" spans="1:19" ht="31.5" x14ac:dyDescent="0.5">
      <c r="A830">
        <v>828</v>
      </c>
      <c r="B830" t="s">
        <v>1665</v>
      </c>
      <c r="C830" s="3" t="s">
        <v>1666</v>
      </c>
      <c r="D830">
        <v>7100</v>
      </c>
      <c r="E830">
        <v>4899</v>
      </c>
      <c r="F830" s="5">
        <f t="shared" si="48"/>
        <v>69</v>
      </c>
      <c r="G830" t="s">
        <v>14</v>
      </c>
      <c r="H830">
        <v>70</v>
      </c>
      <c r="I830">
        <f t="shared" si="49"/>
        <v>69.98571428571428</v>
      </c>
      <c r="J830" t="s">
        <v>20</v>
      </c>
      <c r="K830" t="s">
        <v>21</v>
      </c>
      <c r="L830">
        <v>1535432400</v>
      </c>
      <c r="M830" s="10">
        <f t="shared" si="50"/>
        <v>43340.208333333328</v>
      </c>
      <c r="N830">
        <v>1537592400</v>
      </c>
      <c r="O830" s="10">
        <f t="shared" si="51"/>
        <v>43365.208333333328</v>
      </c>
      <c r="P830" t="b">
        <v>0</v>
      </c>
      <c r="Q830" t="b">
        <v>0</v>
      </c>
      <c r="R830" s="7" t="s">
        <v>2013</v>
      </c>
      <c r="S830" t="s">
        <v>2014</v>
      </c>
    </row>
    <row r="831" spans="1:19" x14ac:dyDescent="0.5">
      <c r="A831">
        <v>829</v>
      </c>
      <c r="B831" t="s">
        <v>1667</v>
      </c>
      <c r="C831" s="3" t="s">
        <v>1668</v>
      </c>
      <c r="D831">
        <v>9600</v>
      </c>
      <c r="E831">
        <v>4929</v>
      </c>
      <c r="F831" s="5">
        <f t="shared" si="48"/>
        <v>51.34375</v>
      </c>
      <c r="G831" t="s">
        <v>14</v>
      </c>
      <c r="H831">
        <v>154</v>
      </c>
      <c r="I831">
        <f t="shared" si="49"/>
        <v>32.006493506493506</v>
      </c>
      <c r="J831" t="s">
        <v>20</v>
      </c>
      <c r="K831" t="s">
        <v>21</v>
      </c>
      <c r="L831">
        <v>1433826000</v>
      </c>
      <c r="M831" s="10">
        <f t="shared" si="50"/>
        <v>42164.208333333328</v>
      </c>
      <c r="N831">
        <v>1435122000</v>
      </c>
      <c r="O831" s="10">
        <f t="shared" si="51"/>
        <v>42179.208333333328</v>
      </c>
      <c r="P831" t="b">
        <v>0</v>
      </c>
      <c r="Q831" t="b">
        <v>0</v>
      </c>
      <c r="R831" s="7" t="s">
        <v>2013</v>
      </c>
      <c r="S831" t="s">
        <v>2014</v>
      </c>
    </row>
    <row r="832" spans="1:19" ht="31.5" x14ac:dyDescent="0.5">
      <c r="A832">
        <v>830</v>
      </c>
      <c r="B832" t="s">
        <v>1669</v>
      </c>
      <c r="C832" s="3" t="s">
        <v>1670</v>
      </c>
      <c r="D832">
        <v>121600</v>
      </c>
      <c r="E832">
        <v>1424</v>
      </c>
      <c r="F832" s="5">
        <f t="shared" si="48"/>
        <v>1.1710526315789473</v>
      </c>
      <c r="G832" t="s">
        <v>14</v>
      </c>
      <c r="H832">
        <v>22</v>
      </c>
      <c r="I832">
        <f t="shared" si="49"/>
        <v>64.727272727272734</v>
      </c>
      <c r="J832" t="s">
        <v>20</v>
      </c>
      <c r="K832" t="s">
        <v>21</v>
      </c>
      <c r="L832">
        <v>1514959200</v>
      </c>
      <c r="M832" s="10">
        <f t="shared" si="50"/>
        <v>43103.25</v>
      </c>
      <c r="N832">
        <v>1520056800</v>
      </c>
      <c r="O832" s="10">
        <f t="shared" si="51"/>
        <v>43162.25</v>
      </c>
      <c r="P832" t="b">
        <v>0</v>
      </c>
      <c r="Q832" t="b">
        <v>0</v>
      </c>
      <c r="R832" s="7" t="s">
        <v>2013</v>
      </c>
      <c r="S832" t="s">
        <v>2014</v>
      </c>
    </row>
    <row r="833" spans="1:19" ht="31.5" x14ac:dyDescent="0.5">
      <c r="A833">
        <v>831</v>
      </c>
      <c r="B833" t="s">
        <v>1671</v>
      </c>
      <c r="C833" s="3" t="s">
        <v>1672</v>
      </c>
      <c r="D833">
        <v>97100</v>
      </c>
      <c r="E833">
        <v>105817</v>
      </c>
      <c r="F833" s="5">
        <f t="shared" si="48"/>
        <v>108.97734294541709</v>
      </c>
      <c r="G833" t="s">
        <v>19</v>
      </c>
      <c r="H833">
        <v>4233</v>
      </c>
      <c r="I833">
        <f t="shared" si="49"/>
        <v>24.998110087408456</v>
      </c>
      <c r="J833" t="s">
        <v>20</v>
      </c>
      <c r="K833" t="s">
        <v>21</v>
      </c>
      <c r="L833">
        <v>1332738000</v>
      </c>
      <c r="M833" s="10">
        <f t="shared" si="50"/>
        <v>40994.208333333336</v>
      </c>
      <c r="N833">
        <v>1335675600</v>
      </c>
      <c r="O833" s="10">
        <f t="shared" si="51"/>
        <v>41028.208333333336</v>
      </c>
      <c r="P833" t="b">
        <v>0</v>
      </c>
      <c r="Q833" t="b">
        <v>0</v>
      </c>
      <c r="R833" s="7" t="s">
        <v>2028</v>
      </c>
      <c r="S833" t="s">
        <v>2029</v>
      </c>
    </row>
    <row r="834" spans="1:19" x14ac:dyDescent="0.5">
      <c r="A834">
        <v>832</v>
      </c>
      <c r="B834" t="s">
        <v>1673</v>
      </c>
      <c r="C834" s="3" t="s">
        <v>1674</v>
      </c>
      <c r="D834">
        <v>43200</v>
      </c>
      <c r="E834">
        <v>136156</v>
      </c>
      <c r="F834" s="5">
        <f t="shared" si="48"/>
        <v>315.17592592592592</v>
      </c>
      <c r="G834" t="s">
        <v>19</v>
      </c>
      <c r="H834">
        <v>1297</v>
      </c>
      <c r="I834">
        <f t="shared" si="49"/>
        <v>104.97764070932922</v>
      </c>
      <c r="J834" t="s">
        <v>32</v>
      </c>
      <c r="K834" t="s">
        <v>33</v>
      </c>
      <c r="L834">
        <v>1445490000</v>
      </c>
      <c r="M834" s="10">
        <f t="shared" si="50"/>
        <v>42299.208333333328</v>
      </c>
      <c r="N834">
        <v>1448431200</v>
      </c>
      <c r="O834" s="10">
        <f t="shared" si="51"/>
        <v>42333.25</v>
      </c>
      <c r="P834" t="b">
        <v>1</v>
      </c>
      <c r="Q834" t="b">
        <v>0</v>
      </c>
      <c r="R834" s="7" t="s">
        <v>2021</v>
      </c>
      <c r="S834" t="s">
        <v>2033</v>
      </c>
    </row>
    <row r="835" spans="1:19" x14ac:dyDescent="0.5">
      <c r="A835">
        <v>833</v>
      </c>
      <c r="B835" t="s">
        <v>1675</v>
      </c>
      <c r="C835" s="3" t="s">
        <v>1676</v>
      </c>
      <c r="D835">
        <v>6800</v>
      </c>
      <c r="E835">
        <v>10723</v>
      </c>
      <c r="F835" s="5">
        <f t="shared" ref="F835:F898" si="52">E835*100/D835</f>
        <v>157.69117647058823</v>
      </c>
      <c r="G835" t="s">
        <v>19</v>
      </c>
      <c r="H835">
        <v>165</v>
      </c>
      <c r="I835">
        <f t="shared" ref="I835:I898" si="53">E835/H835</f>
        <v>64.987878787878785</v>
      </c>
      <c r="J835" t="s">
        <v>32</v>
      </c>
      <c r="K835" t="s">
        <v>33</v>
      </c>
      <c r="L835">
        <v>1297663200</v>
      </c>
      <c r="M835" s="10">
        <f t="shared" ref="M835:M898" si="54">(((L835/60)/60)/24)+DATE(1970,1,1)</f>
        <v>40588.25</v>
      </c>
      <c r="N835">
        <v>1298613600</v>
      </c>
      <c r="O835" s="10">
        <f t="shared" ref="O835:O898" si="55">(((N835/60)/60)/24)+DATE(1970,1,1)</f>
        <v>40599.25</v>
      </c>
      <c r="P835" t="b">
        <v>0</v>
      </c>
      <c r="Q835" t="b">
        <v>0</v>
      </c>
      <c r="R835" s="7" t="s">
        <v>2021</v>
      </c>
      <c r="S835" t="s">
        <v>2033</v>
      </c>
    </row>
    <row r="836" spans="1:19" x14ac:dyDescent="0.5">
      <c r="A836">
        <v>834</v>
      </c>
      <c r="B836" t="s">
        <v>1677</v>
      </c>
      <c r="C836" s="3" t="s">
        <v>1678</v>
      </c>
      <c r="D836">
        <v>7300</v>
      </c>
      <c r="E836">
        <v>11228</v>
      </c>
      <c r="F836" s="5">
        <f t="shared" si="52"/>
        <v>153.8082191780822</v>
      </c>
      <c r="G836" t="s">
        <v>19</v>
      </c>
      <c r="H836">
        <v>119</v>
      </c>
      <c r="I836">
        <f t="shared" si="53"/>
        <v>94.352941176470594</v>
      </c>
      <c r="J836" t="s">
        <v>20</v>
      </c>
      <c r="K836" t="s">
        <v>21</v>
      </c>
      <c r="L836">
        <v>1371963600</v>
      </c>
      <c r="M836" s="10">
        <f t="shared" si="54"/>
        <v>41448.208333333336</v>
      </c>
      <c r="N836">
        <v>1372482000</v>
      </c>
      <c r="O836" s="10">
        <f t="shared" si="55"/>
        <v>41454.208333333336</v>
      </c>
      <c r="P836" t="b">
        <v>0</v>
      </c>
      <c r="Q836" t="b">
        <v>0</v>
      </c>
      <c r="R836" s="7" t="s">
        <v>2013</v>
      </c>
      <c r="S836" t="s">
        <v>2014</v>
      </c>
    </row>
    <row r="837" spans="1:19" x14ac:dyDescent="0.5">
      <c r="A837">
        <v>835</v>
      </c>
      <c r="B837" t="s">
        <v>1679</v>
      </c>
      <c r="C837" s="3" t="s">
        <v>1680</v>
      </c>
      <c r="D837">
        <v>86200</v>
      </c>
      <c r="E837">
        <v>77355</v>
      </c>
      <c r="F837" s="5">
        <f t="shared" si="52"/>
        <v>89.738979118329468</v>
      </c>
      <c r="G837" t="s">
        <v>14</v>
      </c>
      <c r="H837">
        <v>1758</v>
      </c>
      <c r="I837">
        <f t="shared" si="53"/>
        <v>44.001706484641637</v>
      </c>
      <c r="J837" t="s">
        <v>20</v>
      </c>
      <c r="K837" t="s">
        <v>21</v>
      </c>
      <c r="L837">
        <v>1425103200</v>
      </c>
      <c r="M837" s="10">
        <f t="shared" si="54"/>
        <v>42063.25</v>
      </c>
      <c r="N837">
        <v>1425621600</v>
      </c>
      <c r="O837" s="10">
        <f t="shared" si="55"/>
        <v>42069.25</v>
      </c>
      <c r="P837" t="b">
        <v>0</v>
      </c>
      <c r="Q837" t="b">
        <v>0</v>
      </c>
      <c r="R837" s="7" t="s">
        <v>2011</v>
      </c>
      <c r="S837" t="s">
        <v>2012</v>
      </c>
    </row>
    <row r="838" spans="1:19" x14ac:dyDescent="0.5">
      <c r="A838">
        <v>836</v>
      </c>
      <c r="B838" t="s">
        <v>1681</v>
      </c>
      <c r="C838" s="3" t="s">
        <v>1682</v>
      </c>
      <c r="D838">
        <v>8100</v>
      </c>
      <c r="E838">
        <v>6086</v>
      </c>
      <c r="F838" s="5">
        <f t="shared" si="52"/>
        <v>75.135802469135797</v>
      </c>
      <c r="G838" t="s">
        <v>14</v>
      </c>
      <c r="H838">
        <v>94</v>
      </c>
      <c r="I838">
        <f t="shared" si="53"/>
        <v>64.744680851063833</v>
      </c>
      <c r="J838" t="s">
        <v>20</v>
      </c>
      <c r="K838" t="s">
        <v>21</v>
      </c>
      <c r="L838">
        <v>1265349600</v>
      </c>
      <c r="M838" s="10">
        <f t="shared" si="54"/>
        <v>40214.25</v>
      </c>
      <c r="N838">
        <v>1266300000</v>
      </c>
      <c r="O838" s="10">
        <f t="shared" si="55"/>
        <v>40225.25</v>
      </c>
      <c r="P838" t="b">
        <v>0</v>
      </c>
      <c r="Q838" t="b">
        <v>0</v>
      </c>
      <c r="R838" s="7" t="s">
        <v>2009</v>
      </c>
      <c r="S838" t="s">
        <v>2019</v>
      </c>
    </row>
    <row r="839" spans="1:19" x14ac:dyDescent="0.5">
      <c r="A839">
        <v>837</v>
      </c>
      <c r="B839" t="s">
        <v>1683</v>
      </c>
      <c r="C839" s="3" t="s">
        <v>1684</v>
      </c>
      <c r="D839">
        <v>17700</v>
      </c>
      <c r="E839">
        <v>150960</v>
      </c>
      <c r="F839" s="5">
        <f t="shared" si="52"/>
        <v>852.88135593220341</v>
      </c>
      <c r="G839" t="s">
        <v>19</v>
      </c>
      <c r="H839">
        <v>1797</v>
      </c>
      <c r="I839">
        <f t="shared" si="53"/>
        <v>84.00667779632721</v>
      </c>
      <c r="J839" t="s">
        <v>20</v>
      </c>
      <c r="K839" t="s">
        <v>21</v>
      </c>
      <c r="L839">
        <v>1301202000</v>
      </c>
      <c r="M839" s="10">
        <f t="shared" si="54"/>
        <v>40629.208333333336</v>
      </c>
      <c r="N839">
        <v>1305867600</v>
      </c>
      <c r="O839" s="10">
        <f t="shared" si="55"/>
        <v>40683.208333333336</v>
      </c>
      <c r="P839" t="b">
        <v>0</v>
      </c>
      <c r="Q839" t="b">
        <v>0</v>
      </c>
      <c r="R839" s="7" t="s">
        <v>2009</v>
      </c>
      <c r="S839" t="s">
        <v>2032</v>
      </c>
    </row>
    <row r="840" spans="1:19" x14ac:dyDescent="0.5">
      <c r="A840">
        <v>838</v>
      </c>
      <c r="B840" t="s">
        <v>1685</v>
      </c>
      <c r="C840" s="3" t="s">
        <v>1686</v>
      </c>
      <c r="D840">
        <v>6400</v>
      </c>
      <c r="E840">
        <v>8890</v>
      </c>
      <c r="F840" s="5">
        <f t="shared" si="52"/>
        <v>138.90625</v>
      </c>
      <c r="G840" t="s">
        <v>19</v>
      </c>
      <c r="H840">
        <v>261</v>
      </c>
      <c r="I840">
        <f t="shared" si="53"/>
        <v>34.061302681992338</v>
      </c>
      <c r="J840" t="s">
        <v>20</v>
      </c>
      <c r="K840" t="s">
        <v>21</v>
      </c>
      <c r="L840">
        <v>1538024400</v>
      </c>
      <c r="M840" s="10">
        <f t="shared" si="54"/>
        <v>43370.208333333328</v>
      </c>
      <c r="N840">
        <v>1538802000</v>
      </c>
      <c r="O840" s="10">
        <f t="shared" si="55"/>
        <v>43379.208333333328</v>
      </c>
      <c r="P840" t="b">
        <v>0</v>
      </c>
      <c r="Q840" t="b">
        <v>0</v>
      </c>
      <c r="R840" s="7" t="s">
        <v>2013</v>
      </c>
      <c r="S840" t="s">
        <v>2014</v>
      </c>
    </row>
    <row r="841" spans="1:19" x14ac:dyDescent="0.5">
      <c r="A841">
        <v>839</v>
      </c>
      <c r="B841" t="s">
        <v>1687</v>
      </c>
      <c r="C841" s="3" t="s">
        <v>1688</v>
      </c>
      <c r="D841">
        <v>7700</v>
      </c>
      <c r="E841">
        <v>14644</v>
      </c>
      <c r="F841" s="5">
        <f t="shared" si="52"/>
        <v>190.18181818181819</v>
      </c>
      <c r="G841" t="s">
        <v>19</v>
      </c>
      <c r="H841">
        <v>157</v>
      </c>
      <c r="I841">
        <f t="shared" si="53"/>
        <v>93.273885350318466</v>
      </c>
      <c r="J841" t="s">
        <v>20</v>
      </c>
      <c r="K841" t="s">
        <v>21</v>
      </c>
      <c r="L841">
        <v>1395032400</v>
      </c>
      <c r="M841" s="10">
        <f t="shared" si="54"/>
        <v>41715.208333333336</v>
      </c>
      <c r="N841">
        <v>1398920400</v>
      </c>
      <c r="O841" s="10">
        <f t="shared" si="55"/>
        <v>41760.208333333336</v>
      </c>
      <c r="P841" t="b">
        <v>0</v>
      </c>
      <c r="Q841" t="b">
        <v>1</v>
      </c>
      <c r="R841" s="7" t="s">
        <v>2015</v>
      </c>
      <c r="S841" t="s">
        <v>2016</v>
      </c>
    </row>
    <row r="842" spans="1:19" x14ac:dyDescent="0.5">
      <c r="A842">
        <v>840</v>
      </c>
      <c r="B842" t="s">
        <v>1689</v>
      </c>
      <c r="C842" s="3" t="s">
        <v>1690</v>
      </c>
      <c r="D842">
        <v>116300</v>
      </c>
      <c r="E842">
        <v>116583</v>
      </c>
      <c r="F842" s="5">
        <f t="shared" si="52"/>
        <v>100.24333619948409</v>
      </c>
      <c r="G842" t="s">
        <v>19</v>
      </c>
      <c r="H842">
        <v>3533</v>
      </c>
      <c r="I842">
        <f t="shared" si="53"/>
        <v>32.998301726577978</v>
      </c>
      <c r="J842" t="s">
        <v>20</v>
      </c>
      <c r="K842" t="s">
        <v>21</v>
      </c>
      <c r="L842">
        <v>1405486800</v>
      </c>
      <c r="M842" s="10">
        <f t="shared" si="54"/>
        <v>41836.208333333336</v>
      </c>
      <c r="N842">
        <v>1405659600</v>
      </c>
      <c r="O842" s="10">
        <f t="shared" si="55"/>
        <v>41838.208333333336</v>
      </c>
      <c r="P842" t="b">
        <v>0</v>
      </c>
      <c r="Q842" t="b">
        <v>1</v>
      </c>
      <c r="R842" s="7" t="s">
        <v>2013</v>
      </c>
      <c r="S842" t="s">
        <v>2014</v>
      </c>
    </row>
    <row r="843" spans="1:19" x14ac:dyDescent="0.5">
      <c r="A843">
        <v>841</v>
      </c>
      <c r="B843" t="s">
        <v>1691</v>
      </c>
      <c r="C843" s="3" t="s">
        <v>1692</v>
      </c>
      <c r="D843">
        <v>9100</v>
      </c>
      <c r="E843">
        <v>12991</v>
      </c>
      <c r="F843" s="5">
        <f t="shared" si="52"/>
        <v>142.75824175824175</v>
      </c>
      <c r="G843" t="s">
        <v>19</v>
      </c>
      <c r="H843">
        <v>155</v>
      </c>
      <c r="I843">
        <f t="shared" si="53"/>
        <v>83.812903225806451</v>
      </c>
      <c r="J843" t="s">
        <v>20</v>
      </c>
      <c r="K843" t="s">
        <v>21</v>
      </c>
      <c r="L843">
        <v>1455861600</v>
      </c>
      <c r="M843" s="10">
        <f t="shared" si="54"/>
        <v>42419.25</v>
      </c>
      <c r="N843">
        <v>1457244000</v>
      </c>
      <c r="O843" s="10">
        <f t="shared" si="55"/>
        <v>42435.25</v>
      </c>
      <c r="P843" t="b">
        <v>0</v>
      </c>
      <c r="Q843" t="b">
        <v>0</v>
      </c>
      <c r="R843" s="7" t="s">
        <v>2011</v>
      </c>
      <c r="S843" t="s">
        <v>2012</v>
      </c>
    </row>
    <row r="844" spans="1:19" ht="31.5" x14ac:dyDescent="0.5">
      <c r="A844">
        <v>842</v>
      </c>
      <c r="B844" t="s">
        <v>1693</v>
      </c>
      <c r="C844" s="3" t="s">
        <v>1694</v>
      </c>
      <c r="D844">
        <v>1500</v>
      </c>
      <c r="E844">
        <v>8447</v>
      </c>
      <c r="F844" s="5">
        <f t="shared" si="52"/>
        <v>563.13333333333333</v>
      </c>
      <c r="G844" t="s">
        <v>19</v>
      </c>
      <c r="H844">
        <v>132</v>
      </c>
      <c r="I844">
        <f t="shared" si="53"/>
        <v>63.992424242424242</v>
      </c>
      <c r="J844" t="s">
        <v>94</v>
      </c>
      <c r="K844" t="s">
        <v>95</v>
      </c>
      <c r="L844">
        <v>1529038800</v>
      </c>
      <c r="M844" s="10">
        <f t="shared" si="54"/>
        <v>43266.208333333328</v>
      </c>
      <c r="N844">
        <v>1529298000</v>
      </c>
      <c r="O844" s="10">
        <f t="shared" si="55"/>
        <v>43269.208333333328</v>
      </c>
      <c r="P844" t="b">
        <v>0</v>
      </c>
      <c r="Q844" t="b">
        <v>0</v>
      </c>
      <c r="R844" s="7" t="s">
        <v>2011</v>
      </c>
      <c r="S844" t="s">
        <v>2020</v>
      </c>
    </row>
    <row r="845" spans="1:19" ht="31.5" x14ac:dyDescent="0.5">
      <c r="A845">
        <v>843</v>
      </c>
      <c r="B845" t="s">
        <v>1695</v>
      </c>
      <c r="C845" s="3" t="s">
        <v>1696</v>
      </c>
      <c r="D845">
        <v>8800</v>
      </c>
      <c r="E845">
        <v>2703</v>
      </c>
      <c r="F845" s="5">
        <f t="shared" si="52"/>
        <v>30.71590909090909</v>
      </c>
      <c r="G845" t="s">
        <v>14</v>
      </c>
      <c r="H845">
        <v>33</v>
      </c>
      <c r="I845">
        <f t="shared" si="53"/>
        <v>81.909090909090907</v>
      </c>
      <c r="J845" t="s">
        <v>20</v>
      </c>
      <c r="K845" t="s">
        <v>21</v>
      </c>
      <c r="L845">
        <v>1535259600</v>
      </c>
      <c r="M845" s="10">
        <f t="shared" si="54"/>
        <v>43338.208333333328</v>
      </c>
      <c r="N845">
        <v>1535778000</v>
      </c>
      <c r="O845" s="10">
        <f t="shared" si="55"/>
        <v>43344.208333333328</v>
      </c>
      <c r="P845" t="b">
        <v>0</v>
      </c>
      <c r="Q845" t="b">
        <v>0</v>
      </c>
      <c r="R845" s="7" t="s">
        <v>2028</v>
      </c>
      <c r="S845" t="s">
        <v>2029</v>
      </c>
    </row>
    <row r="846" spans="1:19" x14ac:dyDescent="0.5">
      <c r="A846">
        <v>844</v>
      </c>
      <c r="B846" t="s">
        <v>1697</v>
      </c>
      <c r="C846" s="3" t="s">
        <v>1698</v>
      </c>
      <c r="D846">
        <v>8800</v>
      </c>
      <c r="E846">
        <v>8747</v>
      </c>
      <c r="F846" s="5">
        <f t="shared" si="52"/>
        <v>99.397727272727266</v>
      </c>
      <c r="G846" t="s">
        <v>63</v>
      </c>
      <c r="H846">
        <v>94</v>
      </c>
      <c r="I846">
        <f t="shared" si="53"/>
        <v>93.053191489361708</v>
      </c>
      <c r="J846" t="s">
        <v>20</v>
      </c>
      <c r="K846" t="s">
        <v>21</v>
      </c>
      <c r="L846">
        <v>1327212000</v>
      </c>
      <c r="M846" s="10">
        <f t="shared" si="54"/>
        <v>40930.25</v>
      </c>
      <c r="N846">
        <v>1327471200</v>
      </c>
      <c r="O846" s="10">
        <f t="shared" si="55"/>
        <v>40933.25</v>
      </c>
      <c r="P846" t="b">
        <v>0</v>
      </c>
      <c r="Q846" t="b">
        <v>0</v>
      </c>
      <c r="R846" s="7" t="s">
        <v>2015</v>
      </c>
      <c r="S846" t="s">
        <v>2016</v>
      </c>
    </row>
    <row r="847" spans="1:19" x14ac:dyDescent="0.5">
      <c r="A847">
        <v>845</v>
      </c>
      <c r="B847" t="s">
        <v>1699</v>
      </c>
      <c r="C847" s="3" t="s">
        <v>1700</v>
      </c>
      <c r="D847">
        <v>69900</v>
      </c>
      <c r="E847">
        <v>138087</v>
      </c>
      <c r="F847" s="5">
        <f t="shared" si="52"/>
        <v>197.54935622317598</v>
      </c>
      <c r="G847" t="s">
        <v>19</v>
      </c>
      <c r="H847">
        <v>1354</v>
      </c>
      <c r="I847">
        <f t="shared" si="53"/>
        <v>101.98449039881831</v>
      </c>
      <c r="J847" t="s">
        <v>36</v>
      </c>
      <c r="K847" t="s">
        <v>37</v>
      </c>
      <c r="L847">
        <v>1526360400</v>
      </c>
      <c r="M847" s="10">
        <f t="shared" si="54"/>
        <v>43235.208333333328</v>
      </c>
      <c r="N847">
        <v>1529557200</v>
      </c>
      <c r="O847" s="10">
        <f t="shared" si="55"/>
        <v>43272.208333333328</v>
      </c>
      <c r="P847" t="b">
        <v>0</v>
      </c>
      <c r="Q847" t="b">
        <v>0</v>
      </c>
      <c r="R847" s="7" t="s">
        <v>2011</v>
      </c>
      <c r="S847" t="s">
        <v>2012</v>
      </c>
    </row>
    <row r="848" spans="1:19" x14ac:dyDescent="0.5">
      <c r="A848">
        <v>846</v>
      </c>
      <c r="B848" t="s">
        <v>1701</v>
      </c>
      <c r="C848" s="3" t="s">
        <v>1702</v>
      </c>
      <c r="D848">
        <v>1000</v>
      </c>
      <c r="E848">
        <v>5085</v>
      </c>
      <c r="F848" s="5">
        <f t="shared" si="52"/>
        <v>508.5</v>
      </c>
      <c r="G848" t="s">
        <v>19</v>
      </c>
      <c r="H848">
        <v>48</v>
      </c>
      <c r="I848">
        <f t="shared" si="53"/>
        <v>105.9375</v>
      </c>
      <c r="J848" t="s">
        <v>20</v>
      </c>
      <c r="K848" t="s">
        <v>21</v>
      </c>
      <c r="L848">
        <v>1532149200</v>
      </c>
      <c r="M848" s="10">
        <f t="shared" si="54"/>
        <v>43302.208333333328</v>
      </c>
      <c r="N848">
        <v>1535259600</v>
      </c>
      <c r="O848" s="10">
        <f t="shared" si="55"/>
        <v>43338.208333333328</v>
      </c>
      <c r="P848" t="b">
        <v>1</v>
      </c>
      <c r="Q848" t="b">
        <v>1</v>
      </c>
      <c r="R848" s="7" t="s">
        <v>2011</v>
      </c>
      <c r="S848" t="s">
        <v>2012</v>
      </c>
    </row>
    <row r="849" spans="1:19" x14ac:dyDescent="0.5">
      <c r="A849">
        <v>847</v>
      </c>
      <c r="B849" t="s">
        <v>1703</v>
      </c>
      <c r="C849" s="3" t="s">
        <v>1704</v>
      </c>
      <c r="D849">
        <v>4700</v>
      </c>
      <c r="E849">
        <v>11174</v>
      </c>
      <c r="F849" s="5">
        <f t="shared" si="52"/>
        <v>237.74468085106383</v>
      </c>
      <c r="G849" t="s">
        <v>19</v>
      </c>
      <c r="H849">
        <v>110</v>
      </c>
      <c r="I849">
        <f t="shared" si="53"/>
        <v>101.58181818181818</v>
      </c>
      <c r="J849" t="s">
        <v>20</v>
      </c>
      <c r="K849" t="s">
        <v>21</v>
      </c>
      <c r="L849">
        <v>1515304800</v>
      </c>
      <c r="M849" s="10">
        <f t="shared" si="54"/>
        <v>43107.25</v>
      </c>
      <c r="N849">
        <v>1515564000</v>
      </c>
      <c r="O849" s="10">
        <f t="shared" si="55"/>
        <v>43110.25</v>
      </c>
      <c r="P849" t="b">
        <v>0</v>
      </c>
      <c r="Q849" t="b">
        <v>0</v>
      </c>
      <c r="R849" s="7" t="s">
        <v>2007</v>
      </c>
      <c r="S849" t="s">
        <v>2008</v>
      </c>
    </row>
    <row r="850" spans="1:19" x14ac:dyDescent="0.5">
      <c r="A850">
        <v>848</v>
      </c>
      <c r="B850" t="s">
        <v>1705</v>
      </c>
      <c r="C850" s="3" t="s">
        <v>1706</v>
      </c>
      <c r="D850">
        <v>3200</v>
      </c>
      <c r="E850">
        <v>10831</v>
      </c>
      <c r="F850" s="5">
        <f t="shared" si="52"/>
        <v>338.46875</v>
      </c>
      <c r="G850" t="s">
        <v>19</v>
      </c>
      <c r="H850">
        <v>172</v>
      </c>
      <c r="I850">
        <f t="shared" si="53"/>
        <v>62.970930232558139</v>
      </c>
      <c r="J850" t="s">
        <v>20</v>
      </c>
      <c r="K850" t="s">
        <v>21</v>
      </c>
      <c r="L850">
        <v>1276318800</v>
      </c>
      <c r="M850" s="10">
        <f t="shared" si="54"/>
        <v>40341.208333333336</v>
      </c>
      <c r="N850">
        <v>1277096400</v>
      </c>
      <c r="O850" s="10">
        <f t="shared" si="55"/>
        <v>40350.208333333336</v>
      </c>
      <c r="P850" t="b">
        <v>0</v>
      </c>
      <c r="Q850" t="b">
        <v>0</v>
      </c>
      <c r="R850" s="7" t="s">
        <v>2015</v>
      </c>
      <c r="S850" t="s">
        <v>2018</v>
      </c>
    </row>
    <row r="851" spans="1:19" x14ac:dyDescent="0.5">
      <c r="A851">
        <v>849</v>
      </c>
      <c r="B851" t="s">
        <v>1707</v>
      </c>
      <c r="C851" s="3" t="s">
        <v>1708</v>
      </c>
      <c r="D851">
        <v>6700</v>
      </c>
      <c r="E851">
        <v>8917</v>
      </c>
      <c r="F851" s="5">
        <f t="shared" si="52"/>
        <v>133.08955223880596</v>
      </c>
      <c r="G851" t="s">
        <v>19</v>
      </c>
      <c r="H851">
        <v>307</v>
      </c>
      <c r="I851">
        <f t="shared" si="53"/>
        <v>29.045602605863191</v>
      </c>
      <c r="J851" t="s">
        <v>20</v>
      </c>
      <c r="K851" t="s">
        <v>21</v>
      </c>
      <c r="L851">
        <v>1328767200</v>
      </c>
      <c r="M851" s="10">
        <f t="shared" si="54"/>
        <v>40948.25</v>
      </c>
      <c r="N851">
        <v>1329026400</v>
      </c>
      <c r="O851" s="10">
        <f t="shared" si="55"/>
        <v>40951.25</v>
      </c>
      <c r="P851" t="b">
        <v>0</v>
      </c>
      <c r="Q851" t="b">
        <v>1</v>
      </c>
      <c r="R851" s="7" t="s">
        <v>2009</v>
      </c>
      <c r="S851" t="s">
        <v>2019</v>
      </c>
    </row>
    <row r="852" spans="1:19" x14ac:dyDescent="0.5">
      <c r="A852">
        <v>850</v>
      </c>
      <c r="B852" t="s">
        <v>1709</v>
      </c>
      <c r="C852" s="3" t="s">
        <v>1710</v>
      </c>
      <c r="D852">
        <v>100</v>
      </c>
      <c r="E852">
        <v>1</v>
      </c>
      <c r="F852" s="5">
        <f t="shared" si="52"/>
        <v>1</v>
      </c>
      <c r="G852" t="s">
        <v>14</v>
      </c>
      <c r="H852">
        <v>1</v>
      </c>
      <c r="I852">
        <f t="shared" si="53"/>
        <v>1</v>
      </c>
      <c r="J852" t="s">
        <v>20</v>
      </c>
      <c r="K852" t="s">
        <v>21</v>
      </c>
      <c r="L852">
        <v>1321682400</v>
      </c>
      <c r="M852" s="10">
        <f t="shared" si="54"/>
        <v>40866.25</v>
      </c>
      <c r="N852">
        <v>1322978400</v>
      </c>
      <c r="O852" s="10">
        <f t="shared" si="55"/>
        <v>40881.25</v>
      </c>
      <c r="P852" t="b">
        <v>1</v>
      </c>
      <c r="Q852" t="b">
        <v>0</v>
      </c>
      <c r="R852" s="7" t="s">
        <v>2009</v>
      </c>
      <c r="S852" t="s">
        <v>2010</v>
      </c>
    </row>
    <row r="853" spans="1:19" ht="31.5" x14ac:dyDescent="0.5">
      <c r="A853">
        <v>851</v>
      </c>
      <c r="B853" t="s">
        <v>1711</v>
      </c>
      <c r="C853" s="3" t="s">
        <v>1712</v>
      </c>
      <c r="D853">
        <v>6000</v>
      </c>
      <c r="E853">
        <v>12468</v>
      </c>
      <c r="F853" s="5">
        <f t="shared" si="52"/>
        <v>207.8</v>
      </c>
      <c r="G853" t="s">
        <v>19</v>
      </c>
      <c r="H853">
        <v>160</v>
      </c>
      <c r="I853">
        <f t="shared" si="53"/>
        <v>77.924999999999997</v>
      </c>
      <c r="J853" t="s">
        <v>20</v>
      </c>
      <c r="K853" t="s">
        <v>21</v>
      </c>
      <c r="L853">
        <v>1335934800</v>
      </c>
      <c r="M853" s="10">
        <f t="shared" si="54"/>
        <v>41031.208333333336</v>
      </c>
      <c r="N853">
        <v>1338786000</v>
      </c>
      <c r="O853" s="10">
        <f t="shared" si="55"/>
        <v>41064.208333333336</v>
      </c>
      <c r="P853" t="b">
        <v>0</v>
      </c>
      <c r="Q853" t="b">
        <v>0</v>
      </c>
      <c r="R853" s="7" t="s">
        <v>2009</v>
      </c>
      <c r="S853" t="s">
        <v>2017</v>
      </c>
    </row>
    <row r="854" spans="1:19" x14ac:dyDescent="0.5">
      <c r="A854">
        <v>852</v>
      </c>
      <c r="B854" t="s">
        <v>1713</v>
      </c>
      <c r="C854" s="3" t="s">
        <v>1714</v>
      </c>
      <c r="D854">
        <v>4900</v>
      </c>
      <c r="E854">
        <v>2505</v>
      </c>
      <c r="F854" s="5">
        <f t="shared" si="52"/>
        <v>51.122448979591837</v>
      </c>
      <c r="G854" t="s">
        <v>14</v>
      </c>
      <c r="H854">
        <v>31</v>
      </c>
      <c r="I854">
        <f t="shared" si="53"/>
        <v>80.806451612903231</v>
      </c>
      <c r="J854" t="s">
        <v>20</v>
      </c>
      <c r="K854" t="s">
        <v>21</v>
      </c>
      <c r="L854">
        <v>1310792400</v>
      </c>
      <c r="M854" s="10">
        <f t="shared" si="54"/>
        <v>40740.208333333336</v>
      </c>
      <c r="N854">
        <v>1311656400</v>
      </c>
      <c r="O854" s="10">
        <f t="shared" si="55"/>
        <v>40750.208333333336</v>
      </c>
      <c r="P854" t="b">
        <v>0</v>
      </c>
      <c r="Q854" t="b">
        <v>1</v>
      </c>
      <c r="R854" s="7" t="s">
        <v>2024</v>
      </c>
      <c r="S854" t="s">
        <v>2025</v>
      </c>
    </row>
    <row r="855" spans="1:19" x14ac:dyDescent="0.5">
      <c r="A855">
        <v>853</v>
      </c>
      <c r="B855" t="s">
        <v>1715</v>
      </c>
      <c r="C855" s="3" t="s">
        <v>1716</v>
      </c>
      <c r="D855">
        <v>17100</v>
      </c>
      <c r="E855">
        <v>111502</v>
      </c>
      <c r="F855" s="5">
        <f t="shared" si="52"/>
        <v>652.05847953216369</v>
      </c>
      <c r="G855" t="s">
        <v>19</v>
      </c>
      <c r="H855">
        <v>1467</v>
      </c>
      <c r="I855">
        <f t="shared" si="53"/>
        <v>76.006816632583508</v>
      </c>
      <c r="J855" t="s">
        <v>15</v>
      </c>
      <c r="K855" t="s">
        <v>16</v>
      </c>
      <c r="L855">
        <v>1308546000</v>
      </c>
      <c r="M855" s="10">
        <f t="shared" si="54"/>
        <v>40714.208333333336</v>
      </c>
      <c r="N855">
        <v>1308978000</v>
      </c>
      <c r="O855" s="10">
        <f t="shared" si="55"/>
        <v>40719.208333333336</v>
      </c>
      <c r="P855" t="b">
        <v>0</v>
      </c>
      <c r="Q855" t="b">
        <v>1</v>
      </c>
      <c r="R855" s="7" t="s">
        <v>2009</v>
      </c>
      <c r="S855" t="s">
        <v>2019</v>
      </c>
    </row>
    <row r="856" spans="1:19" x14ac:dyDescent="0.5">
      <c r="A856">
        <v>854</v>
      </c>
      <c r="B856" t="s">
        <v>1717</v>
      </c>
      <c r="C856" s="3" t="s">
        <v>1718</v>
      </c>
      <c r="D856">
        <v>171000</v>
      </c>
      <c r="E856">
        <v>194309</v>
      </c>
      <c r="F856" s="5">
        <f t="shared" si="52"/>
        <v>113.63099415204678</v>
      </c>
      <c r="G856" t="s">
        <v>19</v>
      </c>
      <c r="H856">
        <v>2662</v>
      </c>
      <c r="I856">
        <f t="shared" si="53"/>
        <v>72.993613824192337</v>
      </c>
      <c r="J856" t="s">
        <v>15</v>
      </c>
      <c r="K856" t="s">
        <v>16</v>
      </c>
      <c r="L856">
        <v>1574056800</v>
      </c>
      <c r="M856" s="10">
        <f t="shared" si="54"/>
        <v>43787.25</v>
      </c>
      <c r="N856">
        <v>1576389600</v>
      </c>
      <c r="O856" s="10">
        <f t="shared" si="55"/>
        <v>43814.25</v>
      </c>
      <c r="P856" t="b">
        <v>0</v>
      </c>
      <c r="Q856" t="b">
        <v>0</v>
      </c>
      <c r="R856" s="7" t="s">
        <v>2021</v>
      </c>
      <c r="S856" t="s">
        <v>2027</v>
      </c>
    </row>
    <row r="857" spans="1:19" x14ac:dyDescent="0.5">
      <c r="A857">
        <v>855</v>
      </c>
      <c r="B857" t="s">
        <v>1719</v>
      </c>
      <c r="C857" s="3" t="s">
        <v>1720</v>
      </c>
      <c r="D857">
        <v>23400</v>
      </c>
      <c r="E857">
        <v>23956</v>
      </c>
      <c r="F857" s="5">
        <f t="shared" si="52"/>
        <v>102.37606837606837</v>
      </c>
      <c r="G857" t="s">
        <v>19</v>
      </c>
      <c r="H857">
        <v>452</v>
      </c>
      <c r="I857">
        <f t="shared" si="53"/>
        <v>53</v>
      </c>
      <c r="J857" t="s">
        <v>24</v>
      </c>
      <c r="K857" t="s">
        <v>25</v>
      </c>
      <c r="L857">
        <v>1308373200</v>
      </c>
      <c r="M857" s="10">
        <f t="shared" si="54"/>
        <v>40712.208333333336</v>
      </c>
      <c r="N857">
        <v>1311051600</v>
      </c>
      <c r="O857" s="10">
        <f t="shared" si="55"/>
        <v>40743.208333333336</v>
      </c>
      <c r="P857" t="b">
        <v>0</v>
      </c>
      <c r="Q857" t="b">
        <v>0</v>
      </c>
      <c r="R857" s="7" t="s">
        <v>2013</v>
      </c>
      <c r="S857" t="s">
        <v>2014</v>
      </c>
    </row>
    <row r="858" spans="1:19" x14ac:dyDescent="0.5">
      <c r="A858">
        <v>856</v>
      </c>
      <c r="B858" t="s">
        <v>1575</v>
      </c>
      <c r="C858" s="3" t="s">
        <v>1721</v>
      </c>
      <c r="D858">
        <v>2400</v>
      </c>
      <c r="E858">
        <v>8558</v>
      </c>
      <c r="F858" s="5">
        <f t="shared" si="52"/>
        <v>356.58333333333331</v>
      </c>
      <c r="G858" t="s">
        <v>19</v>
      </c>
      <c r="H858">
        <v>158</v>
      </c>
      <c r="I858">
        <f t="shared" si="53"/>
        <v>54.164556962025316</v>
      </c>
      <c r="J858" t="s">
        <v>20</v>
      </c>
      <c r="K858" t="s">
        <v>21</v>
      </c>
      <c r="L858">
        <v>1335243600</v>
      </c>
      <c r="M858" s="10">
        <f t="shared" si="54"/>
        <v>41023.208333333336</v>
      </c>
      <c r="N858">
        <v>1336712400</v>
      </c>
      <c r="O858" s="10">
        <f t="shared" si="55"/>
        <v>41040.208333333336</v>
      </c>
      <c r="P858" t="b">
        <v>0</v>
      </c>
      <c r="Q858" t="b">
        <v>0</v>
      </c>
      <c r="R858" s="7" t="s">
        <v>2007</v>
      </c>
      <c r="S858" t="s">
        <v>2008</v>
      </c>
    </row>
    <row r="859" spans="1:19" ht="31.5" x14ac:dyDescent="0.5">
      <c r="A859">
        <v>857</v>
      </c>
      <c r="B859" t="s">
        <v>1722</v>
      </c>
      <c r="C859" s="3" t="s">
        <v>1723</v>
      </c>
      <c r="D859">
        <v>5300</v>
      </c>
      <c r="E859">
        <v>7413</v>
      </c>
      <c r="F859" s="5">
        <f t="shared" si="52"/>
        <v>139.8679245283019</v>
      </c>
      <c r="G859" t="s">
        <v>19</v>
      </c>
      <c r="H859">
        <v>225</v>
      </c>
      <c r="I859">
        <f t="shared" si="53"/>
        <v>32.946666666666665</v>
      </c>
      <c r="J859" t="s">
        <v>86</v>
      </c>
      <c r="K859" t="s">
        <v>87</v>
      </c>
      <c r="L859">
        <v>1328421600</v>
      </c>
      <c r="M859" s="10">
        <f t="shared" si="54"/>
        <v>40944.25</v>
      </c>
      <c r="N859">
        <v>1330408800</v>
      </c>
      <c r="O859" s="10">
        <f t="shared" si="55"/>
        <v>40967.25</v>
      </c>
      <c r="P859" t="b">
        <v>1</v>
      </c>
      <c r="Q859" t="b">
        <v>0</v>
      </c>
      <c r="R859" s="7" t="s">
        <v>2015</v>
      </c>
      <c r="S859" t="s">
        <v>2026</v>
      </c>
    </row>
    <row r="860" spans="1:19" ht="31.5" x14ac:dyDescent="0.5">
      <c r="A860">
        <v>858</v>
      </c>
      <c r="B860" t="s">
        <v>1724</v>
      </c>
      <c r="C860" s="3" t="s">
        <v>1725</v>
      </c>
      <c r="D860">
        <v>4000</v>
      </c>
      <c r="E860">
        <v>2778</v>
      </c>
      <c r="F860" s="5">
        <f t="shared" si="52"/>
        <v>69.45</v>
      </c>
      <c r="G860" t="s">
        <v>14</v>
      </c>
      <c r="H860">
        <v>35</v>
      </c>
      <c r="I860">
        <f t="shared" si="53"/>
        <v>79.371428571428567</v>
      </c>
      <c r="J860" t="s">
        <v>20</v>
      </c>
      <c r="K860" t="s">
        <v>21</v>
      </c>
      <c r="L860">
        <v>1524286800</v>
      </c>
      <c r="M860" s="10">
        <f t="shared" si="54"/>
        <v>43211.208333333328</v>
      </c>
      <c r="N860">
        <v>1524891600</v>
      </c>
      <c r="O860" s="10">
        <f t="shared" si="55"/>
        <v>43218.208333333328</v>
      </c>
      <c r="P860" t="b">
        <v>1</v>
      </c>
      <c r="Q860" t="b">
        <v>0</v>
      </c>
      <c r="R860" s="7" t="s">
        <v>2007</v>
      </c>
      <c r="S860" t="s">
        <v>2008</v>
      </c>
    </row>
    <row r="861" spans="1:19" ht="31.5" x14ac:dyDescent="0.5">
      <c r="A861">
        <v>859</v>
      </c>
      <c r="B861" t="s">
        <v>1726</v>
      </c>
      <c r="C861" s="3" t="s">
        <v>1727</v>
      </c>
      <c r="D861">
        <v>7300</v>
      </c>
      <c r="E861">
        <v>2594</v>
      </c>
      <c r="F861" s="5">
        <f t="shared" si="52"/>
        <v>35.534246575342465</v>
      </c>
      <c r="G861" t="s">
        <v>14</v>
      </c>
      <c r="H861">
        <v>63</v>
      </c>
      <c r="I861">
        <f t="shared" si="53"/>
        <v>41.174603174603178</v>
      </c>
      <c r="J861" t="s">
        <v>20</v>
      </c>
      <c r="K861" t="s">
        <v>21</v>
      </c>
      <c r="L861">
        <v>1362117600</v>
      </c>
      <c r="M861" s="10">
        <f t="shared" si="54"/>
        <v>41334.25</v>
      </c>
      <c r="N861">
        <v>1363669200</v>
      </c>
      <c r="O861" s="10">
        <f t="shared" si="55"/>
        <v>41352.208333333336</v>
      </c>
      <c r="P861" t="b">
        <v>0</v>
      </c>
      <c r="Q861" t="b">
        <v>1</v>
      </c>
      <c r="R861" s="7" t="s">
        <v>2013</v>
      </c>
      <c r="S861" t="s">
        <v>2014</v>
      </c>
    </row>
    <row r="862" spans="1:19" ht="31.5" x14ac:dyDescent="0.5">
      <c r="A862">
        <v>860</v>
      </c>
      <c r="B862" t="s">
        <v>1728</v>
      </c>
      <c r="C862" s="3" t="s">
        <v>1729</v>
      </c>
      <c r="D862">
        <v>2000</v>
      </c>
      <c r="E862">
        <v>5033</v>
      </c>
      <c r="F862" s="5">
        <f t="shared" si="52"/>
        <v>251.65</v>
      </c>
      <c r="G862" t="s">
        <v>19</v>
      </c>
      <c r="H862">
        <v>65</v>
      </c>
      <c r="I862">
        <f t="shared" si="53"/>
        <v>77.430769230769229</v>
      </c>
      <c r="J862" t="s">
        <v>20</v>
      </c>
      <c r="K862" t="s">
        <v>21</v>
      </c>
      <c r="L862">
        <v>1550556000</v>
      </c>
      <c r="M862" s="10">
        <f t="shared" si="54"/>
        <v>43515.25</v>
      </c>
      <c r="N862">
        <v>1551420000</v>
      </c>
      <c r="O862" s="10">
        <f t="shared" si="55"/>
        <v>43525.25</v>
      </c>
      <c r="P862" t="b">
        <v>0</v>
      </c>
      <c r="Q862" t="b">
        <v>1</v>
      </c>
      <c r="R862" s="7" t="s">
        <v>2011</v>
      </c>
      <c r="S862" t="s">
        <v>2020</v>
      </c>
    </row>
    <row r="863" spans="1:19" x14ac:dyDescent="0.5">
      <c r="A863">
        <v>861</v>
      </c>
      <c r="B863" t="s">
        <v>1730</v>
      </c>
      <c r="C863" s="3" t="s">
        <v>1731</v>
      </c>
      <c r="D863">
        <v>8800</v>
      </c>
      <c r="E863">
        <v>9317</v>
      </c>
      <c r="F863" s="5">
        <f t="shared" si="52"/>
        <v>105.875</v>
      </c>
      <c r="G863" t="s">
        <v>19</v>
      </c>
      <c r="H863">
        <v>163</v>
      </c>
      <c r="I863">
        <f t="shared" si="53"/>
        <v>57.159509202453989</v>
      </c>
      <c r="J863" t="s">
        <v>20</v>
      </c>
      <c r="K863" t="s">
        <v>21</v>
      </c>
      <c r="L863">
        <v>1269147600</v>
      </c>
      <c r="M863" s="10">
        <f t="shared" si="54"/>
        <v>40258.208333333336</v>
      </c>
      <c r="N863">
        <v>1269838800</v>
      </c>
      <c r="O863" s="10">
        <f t="shared" si="55"/>
        <v>40266.208333333336</v>
      </c>
      <c r="P863" t="b">
        <v>0</v>
      </c>
      <c r="Q863" t="b">
        <v>0</v>
      </c>
      <c r="R863" s="7" t="s">
        <v>2013</v>
      </c>
      <c r="S863" t="s">
        <v>2014</v>
      </c>
    </row>
    <row r="864" spans="1:19" x14ac:dyDescent="0.5">
      <c r="A864">
        <v>862</v>
      </c>
      <c r="B864" t="s">
        <v>1732</v>
      </c>
      <c r="C864" s="3" t="s">
        <v>1733</v>
      </c>
      <c r="D864">
        <v>3500</v>
      </c>
      <c r="E864">
        <v>6560</v>
      </c>
      <c r="F864" s="5">
        <f t="shared" si="52"/>
        <v>187.42857142857142</v>
      </c>
      <c r="G864" t="s">
        <v>19</v>
      </c>
      <c r="H864">
        <v>85</v>
      </c>
      <c r="I864">
        <f t="shared" si="53"/>
        <v>77.17647058823529</v>
      </c>
      <c r="J864" t="s">
        <v>20</v>
      </c>
      <c r="K864" t="s">
        <v>21</v>
      </c>
      <c r="L864">
        <v>1312174800</v>
      </c>
      <c r="M864" s="10">
        <f t="shared" si="54"/>
        <v>40756.208333333336</v>
      </c>
      <c r="N864">
        <v>1312520400</v>
      </c>
      <c r="O864" s="10">
        <f t="shared" si="55"/>
        <v>40760.208333333336</v>
      </c>
      <c r="P864" t="b">
        <v>0</v>
      </c>
      <c r="Q864" t="b">
        <v>0</v>
      </c>
      <c r="R864" s="7" t="s">
        <v>2013</v>
      </c>
      <c r="S864" t="s">
        <v>2014</v>
      </c>
    </row>
    <row r="865" spans="1:19" x14ac:dyDescent="0.5">
      <c r="A865">
        <v>863</v>
      </c>
      <c r="B865" t="s">
        <v>1734</v>
      </c>
      <c r="C865" s="3" t="s">
        <v>1735</v>
      </c>
      <c r="D865">
        <v>1400</v>
      </c>
      <c r="E865">
        <v>5415</v>
      </c>
      <c r="F865" s="5">
        <f t="shared" si="52"/>
        <v>386.78571428571428</v>
      </c>
      <c r="G865" t="s">
        <v>19</v>
      </c>
      <c r="H865">
        <v>217</v>
      </c>
      <c r="I865">
        <f t="shared" si="53"/>
        <v>24.953917050691246</v>
      </c>
      <c r="J865" t="s">
        <v>20</v>
      </c>
      <c r="K865" t="s">
        <v>21</v>
      </c>
      <c r="L865">
        <v>1434517200</v>
      </c>
      <c r="M865" s="10">
        <f t="shared" si="54"/>
        <v>42172.208333333328</v>
      </c>
      <c r="N865">
        <v>1436504400</v>
      </c>
      <c r="O865" s="10">
        <f t="shared" si="55"/>
        <v>42195.208333333328</v>
      </c>
      <c r="P865" t="b">
        <v>0</v>
      </c>
      <c r="Q865" t="b">
        <v>1</v>
      </c>
      <c r="R865" s="7" t="s">
        <v>2015</v>
      </c>
      <c r="S865" t="s">
        <v>2034</v>
      </c>
    </row>
    <row r="866" spans="1:19" x14ac:dyDescent="0.5">
      <c r="A866">
        <v>864</v>
      </c>
      <c r="B866" t="s">
        <v>1736</v>
      </c>
      <c r="C866" s="3" t="s">
        <v>1737</v>
      </c>
      <c r="D866">
        <v>4200</v>
      </c>
      <c r="E866">
        <v>14577</v>
      </c>
      <c r="F866" s="5">
        <f t="shared" si="52"/>
        <v>347.07142857142856</v>
      </c>
      <c r="G866" t="s">
        <v>19</v>
      </c>
      <c r="H866">
        <v>150</v>
      </c>
      <c r="I866">
        <f t="shared" si="53"/>
        <v>97.18</v>
      </c>
      <c r="J866" t="s">
        <v>20</v>
      </c>
      <c r="K866" t="s">
        <v>21</v>
      </c>
      <c r="L866">
        <v>1471582800</v>
      </c>
      <c r="M866" s="10">
        <f t="shared" si="54"/>
        <v>42601.208333333328</v>
      </c>
      <c r="N866">
        <v>1472014800</v>
      </c>
      <c r="O866" s="10">
        <f t="shared" si="55"/>
        <v>42606.208333333328</v>
      </c>
      <c r="P866" t="b">
        <v>0</v>
      </c>
      <c r="Q866" t="b">
        <v>0</v>
      </c>
      <c r="R866" s="7" t="s">
        <v>2015</v>
      </c>
      <c r="S866" t="s">
        <v>2026</v>
      </c>
    </row>
    <row r="867" spans="1:19" x14ac:dyDescent="0.5">
      <c r="A867">
        <v>865</v>
      </c>
      <c r="B867" t="s">
        <v>1738</v>
      </c>
      <c r="C867" s="3" t="s">
        <v>1739</v>
      </c>
      <c r="D867">
        <v>81000</v>
      </c>
      <c r="E867">
        <v>150515</v>
      </c>
      <c r="F867" s="5">
        <f t="shared" si="52"/>
        <v>185.82098765432099</v>
      </c>
      <c r="G867" t="s">
        <v>19</v>
      </c>
      <c r="H867">
        <v>3272</v>
      </c>
      <c r="I867">
        <f t="shared" si="53"/>
        <v>46.000916870415651</v>
      </c>
      <c r="J867" t="s">
        <v>20</v>
      </c>
      <c r="K867" t="s">
        <v>21</v>
      </c>
      <c r="L867">
        <v>1410757200</v>
      </c>
      <c r="M867" s="10">
        <f t="shared" si="54"/>
        <v>41897.208333333336</v>
      </c>
      <c r="N867">
        <v>1411534800</v>
      </c>
      <c r="O867" s="10">
        <f t="shared" si="55"/>
        <v>41906.208333333336</v>
      </c>
      <c r="P867" t="b">
        <v>0</v>
      </c>
      <c r="Q867" t="b">
        <v>0</v>
      </c>
      <c r="R867" s="7" t="s">
        <v>2013</v>
      </c>
      <c r="S867" t="s">
        <v>2014</v>
      </c>
    </row>
    <row r="868" spans="1:19" x14ac:dyDescent="0.5">
      <c r="A868">
        <v>866</v>
      </c>
      <c r="B868" t="s">
        <v>1740</v>
      </c>
      <c r="C868" s="3" t="s">
        <v>1741</v>
      </c>
      <c r="D868">
        <v>182800</v>
      </c>
      <c r="E868">
        <v>79045</v>
      </c>
      <c r="F868" s="5">
        <f t="shared" si="52"/>
        <v>43.241247264770237</v>
      </c>
      <c r="G868" t="s">
        <v>63</v>
      </c>
      <c r="H868">
        <v>898</v>
      </c>
      <c r="I868">
        <f t="shared" si="53"/>
        <v>88.023385300668153</v>
      </c>
      <c r="J868" t="s">
        <v>20</v>
      </c>
      <c r="K868" t="s">
        <v>21</v>
      </c>
      <c r="L868">
        <v>1304830800</v>
      </c>
      <c r="M868" s="10">
        <f t="shared" si="54"/>
        <v>40671.208333333336</v>
      </c>
      <c r="N868">
        <v>1304917200</v>
      </c>
      <c r="O868" s="10">
        <f t="shared" si="55"/>
        <v>40672.208333333336</v>
      </c>
      <c r="P868" t="b">
        <v>0</v>
      </c>
      <c r="Q868" t="b">
        <v>0</v>
      </c>
      <c r="R868" s="7" t="s">
        <v>2028</v>
      </c>
      <c r="S868" t="s">
        <v>2029</v>
      </c>
    </row>
    <row r="869" spans="1:19" ht="31.5" x14ac:dyDescent="0.5">
      <c r="A869">
        <v>867</v>
      </c>
      <c r="B869" t="s">
        <v>1742</v>
      </c>
      <c r="C869" s="3" t="s">
        <v>1743</v>
      </c>
      <c r="D869">
        <v>4800</v>
      </c>
      <c r="E869">
        <v>7797</v>
      </c>
      <c r="F869" s="5">
        <f t="shared" si="52"/>
        <v>162.4375</v>
      </c>
      <c r="G869" t="s">
        <v>19</v>
      </c>
      <c r="H869">
        <v>300</v>
      </c>
      <c r="I869">
        <f t="shared" si="53"/>
        <v>25.99</v>
      </c>
      <c r="J869" t="s">
        <v>20</v>
      </c>
      <c r="K869" t="s">
        <v>21</v>
      </c>
      <c r="L869">
        <v>1539061200</v>
      </c>
      <c r="M869" s="10">
        <f t="shared" si="54"/>
        <v>43382.208333333328</v>
      </c>
      <c r="N869">
        <v>1539579600</v>
      </c>
      <c r="O869" s="10">
        <f t="shared" si="55"/>
        <v>43388.208333333328</v>
      </c>
      <c r="P869" t="b">
        <v>0</v>
      </c>
      <c r="Q869" t="b">
        <v>0</v>
      </c>
      <c r="R869" s="7" t="s">
        <v>2007</v>
      </c>
      <c r="S869" t="s">
        <v>2008</v>
      </c>
    </row>
    <row r="870" spans="1:19" x14ac:dyDescent="0.5">
      <c r="A870">
        <v>868</v>
      </c>
      <c r="B870" t="s">
        <v>1744</v>
      </c>
      <c r="C870" s="3" t="s">
        <v>1745</v>
      </c>
      <c r="D870">
        <v>7000</v>
      </c>
      <c r="E870">
        <v>12939</v>
      </c>
      <c r="F870" s="5">
        <f t="shared" si="52"/>
        <v>184.84285714285716</v>
      </c>
      <c r="G870" t="s">
        <v>19</v>
      </c>
      <c r="H870">
        <v>126</v>
      </c>
      <c r="I870">
        <f t="shared" si="53"/>
        <v>102.69047619047619</v>
      </c>
      <c r="J870" t="s">
        <v>20</v>
      </c>
      <c r="K870" t="s">
        <v>21</v>
      </c>
      <c r="L870">
        <v>1381554000</v>
      </c>
      <c r="M870" s="10">
        <f t="shared" si="54"/>
        <v>41559.208333333336</v>
      </c>
      <c r="N870">
        <v>1382504400</v>
      </c>
      <c r="O870" s="10">
        <f t="shared" si="55"/>
        <v>41570.208333333336</v>
      </c>
      <c r="P870" t="b">
        <v>0</v>
      </c>
      <c r="Q870" t="b">
        <v>0</v>
      </c>
      <c r="R870" s="7" t="s">
        <v>2013</v>
      </c>
      <c r="S870" t="s">
        <v>2014</v>
      </c>
    </row>
    <row r="871" spans="1:19" x14ac:dyDescent="0.5">
      <c r="A871">
        <v>869</v>
      </c>
      <c r="B871" t="s">
        <v>1746</v>
      </c>
      <c r="C871" s="3" t="s">
        <v>1747</v>
      </c>
      <c r="D871">
        <v>161900</v>
      </c>
      <c r="E871">
        <v>38376</v>
      </c>
      <c r="F871" s="5">
        <f t="shared" si="52"/>
        <v>23.703520691785052</v>
      </c>
      <c r="G871" t="s">
        <v>14</v>
      </c>
      <c r="H871">
        <v>526</v>
      </c>
      <c r="I871">
        <f t="shared" si="53"/>
        <v>72.958174904942965</v>
      </c>
      <c r="J871" t="s">
        <v>20</v>
      </c>
      <c r="K871" t="s">
        <v>21</v>
      </c>
      <c r="L871">
        <v>1277096400</v>
      </c>
      <c r="M871" s="10">
        <f t="shared" si="54"/>
        <v>40350.208333333336</v>
      </c>
      <c r="N871">
        <v>1278306000</v>
      </c>
      <c r="O871" s="10">
        <f t="shared" si="55"/>
        <v>40364.208333333336</v>
      </c>
      <c r="P871" t="b">
        <v>0</v>
      </c>
      <c r="Q871" t="b">
        <v>0</v>
      </c>
      <c r="R871" s="7" t="s">
        <v>2015</v>
      </c>
      <c r="S871" t="s">
        <v>2018</v>
      </c>
    </row>
    <row r="872" spans="1:19" x14ac:dyDescent="0.5">
      <c r="A872">
        <v>870</v>
      </c>
      <c r="B872" t="s">
        <v>1748</v>
      </c>
      <c r="C872" s="3" t="s">
        <v>1749</v>
      </c>
      <c r="D872">
        <v>7700</v>
      </c>
      <c r="E872">
        <v>6920</v>
      </c>
      <c r="F872" s="5">
        <f t="shared" si="52"/>
        <v>89.870129870129873</v>
      </c>
      <c r="G872" t="s">
        <v>14</v>
      </c>
      <c r="H872">
        <v>121</v>
      </c>
      <c r="I872">
        <f t="shared" si="53"/>
        <v>57.190082644628099</v>
      </c>
      <c r="J872" t="s">
        <v>20</v>
      </c>
      <c r="K872" t="s">
        <v>21</v>
      </c>
      <c r="L872">
        <v>1440392400</v>
      </c>
      <c r="M872" s="10">
        <f t="shared" si="54"/>
        <v>42240.208333333328</v>
      </c>
      <c r="N872">
        <v>1442552400</v>
      </c>
      <c r="O872" s="10">
        <f t="shared" si="55"/>
        <v>42265.208333333328</v>
      </c>
      <c r="P872" t="b">
        <v>0</v>
      </c>
      <c r="Q872" t="b">
        <v>0</v>
      </c>
      <c r="R872" s="7" t="s">
        <v>2013</v>
      </c>
      <c r="S872" t="s">
        <v>2014</v>
      </c>
    </row>
    <row r="873" spans="1:19" ht="31.5" x14ac:dyDescent="0.5">
      <c r="A873">
        <v>871</v>
      </c>
      <c r="B873" t="s">
        <v>1750</v>
      </c>
      <c r="C873" s="3" t="s">
        <v>1751</v>
      </c>
      <c r="D873">
        <v>71500</v>
      </c>
      <c r="E873">
        <v>194912</v>
      </c>
      <c r="F873" s="5">
        <f t="shared" si="52"/>
        <v>272.6041958041958</v>
      </c>
      <c r="G873" t="s">
        <v>19</v>
      </c>
      <c r="H873">
        <v>2320</v>
      </c>
      <c r="I873">
        <f t="shared" si="53"/>
        <v>84.013793103448279</v>
      </c>
      <c r="J873" t="s">
        <v>20</v>
      </c>
      <c r="K873" t="s">
        <v>21</v>
      </c>
      <c r="L873">
        <v>1509512400</v>
      </c>
      <c r="M873" s="10">
        <f t="shared" si="54"/>
        <v>43040.208333333328</v>
      </c>
      <c r="N873">
        <v>1511071200</v>
      </c>
      <c r="O873" s="10">
        <f t="shared" si="55"/>
        <v>43058.25</v>
      </c>
      <c r="P873" t="b">
        <v>0</v>
      </c>
      <c r="Q873" t="b">
        <v>1</v>
      </c>
      <c r="R873" s="7" t="s">
        <v>2013</v>
      </c>
      <c r="S873" t="s">
        <v>2014</v>
      </c>
    </row>
    <row r="874" spans="1:19" x14ac:dyDescent="0.5">
      <c r="A874">
        <v>872</v>
      </c>
      <c r="B874" t="s">
        <v>1752</v>
      </c>
      <c r="C874" s="3" t="s">
        <v>1753</v>
      </c>
      <c r="D874">
        <v>4700</v>
      </c>
      <c r="E874">
        <v>7992</v>
      </c>
      <c r="F874" s="5">
        <f t="shared" si="52"/>
        <v>170.04255319148936</v>
      </c>
      <c r="G874" t="s">
        <v>19</v>
      </c>
      <c r="H874">
        <v>81</v>
      </c>
      <c r="I874">
        <f t="shared" si="53"/>
        <v>98.666666666666671</v>
      </c>
      <c r="J874" t="s">
        <v>24</v>
      </c>
      <c r="K874" t="s">
        <v>25</v>
      </c>
      <c r="L874">
        <v>1535950800</v>
      </c>
      <c r="M874" s="10">
        <f t="shared" si="54"/>
        <v>43346.208333333328</v>
      </c>
      <c r="N874">
        <v>1536382800</v>
      </c>
      <c r="O874" s="10">
        <f t="shared" si="55"/>
        <v>43351.208333333328</v>
      </c>
      <c r="P874" t="b">
        <v>0</v>
      </c>
      <c r="Q874" t="b">
        <v>0</v>
      </c>
      <c r="R874" s="7" t="s">
        <v>2015</v>
      </c>
      <c r="S874" t="s">
        <v>2037</v>
      </c>
    </row>
    <row r="875" spans="1:19" x14ac:dyDescent="0.5">
      <c r="A875">
        <v>873</v>
      </c>
      <c r="B875" t="s">
        <v>1754</v>
      </c>
      <c r="C875" s="3" t="s">
        <v>1755</v>
      </c>
      <c r="D875">
        <v>42100</v>
      </c>
      <c r="E875">
        <v>79268</v>
      </c>
      <c r="F875" s="5">
        <f t="shared" si="52"/>
        <v>188.28503562945369</v>
      </c>
      <c r="G875" t="s">
        <v>19</v>
      </c>
      <c r="H875">
        <v>1887</v>
      </c>
      <c r="I875">
        <f t="shared" si="53"/>
        <v>42.007419183889773</v>
      </c>
      <c r="J875" t="s">
        <v>20</v>
      </c>
      <c r="K875" t="s">
        <v>21</v>
      </c>
      <c r="L875">
        <v>1389160800</v>
      </c>
      <c r="M875" s="10">
        <f t="shared" si="54"/>
        <v>41647.25</v>
      </c>
      <c r="N875">
        <v>1389592800</v>
      </c>
      <c r="O875" s="10">
        <f t="shared" si="55"/>
        <v>41652.25</v>
      </c>
      <c r="P875" t="b">
        <v>0</v>
      </c>
      <c r="Q875" t="b">
        <v>0</v>
      </c>
      <c r="R875" s="7" t="s">
        <v>2028</v>
      </c>
      <c r="S875" t="s">
        <v>2029</v>
      </c>
    </row>
    <row r="876" spans="1:19" x14ac:dyDescent="0.5">
      <c r="A876">
        <v>874</v>
      </c>
      <c r="B876" t="s">
        <v>1756</v>
      </c>
      <c r="C876" s="3" t="s">
        <v>1757</v>
      </c>
      <c r="D876">
        <v>40200</v>
      </c>
      <c r="E876">
        <v>139468</v>
      </c>
      <c r="F876" s="5">
        <f t="shared" si="52"/>
        <v>346.93532338308455</v>
      </c>
      <c r="G876" t="s">
        <v>19</v>
      </c>
      <c r="H876">
        <v>4358</v>
      </c>
      <c r="I876">
        <f t="shared" si="53"/>
        <v>32.002753556677376</v>
      </c>
      <c r="J876" t="s">
        <v>20</v>
      </c>
      <c r="K876" t="s">
        <v>21</v>
      </c>
      <c r="L876">
        <v>1271998800</v>
      </c>
      <c r="M876" s="10">
        <f t="shared" si="54"/>
        <v>40291.208333333336</v>
      </c>
      <c r="N876">
        <v>1275282000</v>
      </c>
      <c r="O876" s="10">
        <f t="shared" si="55"/>
        <v>40329.208333333336</v>
      </c>
      <c r="P876" t="b">
        <v>0</v>
      </c>
      <c r="Q876" t="b">
        <v>1</v>
      </c>
      <c r="R876" s="7" t="s">
        <v>2028</v>
      </c>
      <c r="S876" t="s">
        <v>2029</v>
      </c>
    </row>
    <row r="877" spans="1:19" x14ac:dyDescent="0.5">
      <c r="A877">
        <v>875</v>
      </c>
      <c r="B877" t="s">
        <v>1758</v>
      </c>
      <c r="C877" s="3" t="s">
        <v>1759</v>
      </c>
      <c r="D877">
        <v>7900</v>
      </c>
      <c r="E877">
        <v>5465</v>
      </c>
      <c r="F877" s="5">
        <f t="shared" si="52"/>
        <v>69.177215189873422</v>
      </c>
      <c r="G877" t="s">
        <v>14</v>
      </c>
      <c r="H877">
        <v>67</v>
      </c>
      <c r="I877">
        <f t="shared" si="53"/>
        <v>81.567164179104481</v>
      </c>
      <c r="J877" t="s">
        <v>20</v>
      </c>
      <c r="K877" t="s">
        <v>21</v>
      </c>
      <c r="L877">
        <v>1294898400</v>
      </c>
      <c r="M877" s="10">
        <f t="shared" si="54"/>
        <v>40556.25</v>
      </c>
      <c r="N877">
        <v>1294984800</v>
      </c>
      <c r="O877" s="10">
        <f t="shared" si="55"/>
        <v>40557.25</v>
      </c>
      <c r="P877" t="b">
        <v>0</v>
      </c>
      <c r="Q877" t="b">
        <v>0</v>
      </c>
      <c r="R877" s="7" t="s">
        <v>2009</v>
      </c>
      <c r="S877" t="s">
        <v>2010</v>
      </c>
    </row>
    <row r="878" spans="1:19" x14ac:dyDescent="0.5">
      <c r="A878">
        <v>876</v>
      </c>
      <c r="B878" t="s">
        <v>1760</v>
      </c>
      <c r="C878" s="3" t="s">
        <v>1761</v>
      </c>
      <c r="D878">
        <v>8300</v>
      </c>
      <c r="E878">
        <v>2111</v>
      </c>
      <c r="F878" s="5">
        <f t="shared" si="52"/>
        <v>25.433734939759034</v>
      </c>
      <c r="G878" t="s">
        <v>14</v>
      </c>
      <c r="H878">
        <v>57</v>
      </c>
      <c r="I878">
        <f t="shared" si="53"/>
        <v>37.035087719298247</v>
      </c>
      <c r="J878" t="s">
        <v>15</v>
      </c>
      <c r="K878" t="s">
        <v>16</v>
      </c>
      <c r="L878">
        <v>1559970000</v>
      </c>
      <c r="M878" s="10">
        <f t="shared" si="54"/>
        <v>43624.208333333328</v>
      </c>
      <c r="N878">
        <v>1562043600</v>
      </c>
      <c r="O878" s="10">
        <f t="shared" si="55"/>
        <v>43648.208333333328</v>
      </c>
      <c r="P878" t="b">
        <v>0</v>
      </c>
      <c r="Q878" t="b">
        <v>0</v>
      </c>
      <c r="R878" s="7" t="s">
        <v>2028</v>
      </c>
      <c r="S878" t="s">
        <v>2029</v>
      </c>
    </row>
    <row r="879" spans="1:19" x14ac:dyDescent="0.5">
      <c r="A879">
        <v>877</v>
      </c>
      <c r="B879" t="s">
        <v>1762</v>
      </c>
      <c r="C879" s="3" t="s">
        <v>1763</v>
      </c>
      <c r="D879">
        <v>163600</v>
      </c>
      <c r="E879">
        <v>126628</v>
      </c>
      <c r="F879" s="5">
        <f t="shared" si="52"/>
        <v>77.400977995110026</v>
      </c>
      <c r="G879" t="s">
        <v>14</v>
      </c>
      <c r="H879">
        <v>1229</v>
      </c>
      <c r="I879">
        <f t="shared" si="53"/>
        <v>103.033360455655</v>
      </c>
      <c r="J879" t="s">
        <v>20</v>
      </c>
      <c r="K879" t="s">
        <v>21</v>
      </c>
      <c r="L879">
        <v>1469509200</v>
      </c>
      <c r="M879" s="10">
        <f t="shared" si="54"/>
        <v>42577.208333333328</v>
      </c>
      <c r="N879">
        <v>1469595600</v>
      </c>
      <c r="O879" s="10">
        <f t="shared" si="55"/>
        <v>42578.208333333328</v>
      </c>
      <c r="P879" t="b">
        <v>0</v>
      </c>
      <c r="Q879" t="b">
        <v>0</v>
      </c>
      <c r="R879" s="7" t="s">
        <v>2007</v>
      </c>
      <c r="S879" t="s">
        <v>2008</v>
      </c>
    </row>
    <row r="880" spans="1:19" x14ac:dyDescent="0.5">
      <c r="A880">
        <v>878</v>
      </c>
      <c r="B880" t="s">
        <v>1764</v>
      </c>
      <c r="C880" s="3" t="s">
        <v>1765</v>
      </c>
      <c r="D880">
        <v>2700</v>
      </c>
      <c r="E880">
        <v>1012</v>
      </c>
      <c r="F880" s="5">
        <f t="shared" si="52"/>
        <v>37.481481481481481</v>
      </c>
      <c r="G880" t="s">
        <v>14</v>
      </c>
      <c r="H880">
        <v>12</v>
      </c>
      <c r="I880">
        <f t="shared" si="53"/>
        <v>84.333333333333329</v>
      </c>
      <c r="J880" t="s">
        <v>94</v>
      </c>
      <c r="K880" t="s">
        <v>95</v>
      </c>
      <c r="L880">
        <v>1579068000</v>
      </c>
      <c r="M880" s="10">
        <f t="shared" si="54"/>
        <v>43845.25</v>
      </c>
      <c r="N880">
        <v>1581141600</v>
      </c>
      <c r="O880" s="10">
        <f t="shared" si="55"/>
        <v>43869.25</v>
      </c>
      <c r="P880" t="b">
        <v>0</v>
      </c>
      <c r="Q880" t="b">
        <v>0</v>
      </c>
      <c r="R880" s="7" t="s">
        <v>2009</v>
      </c>
      <c r="S880" t="s">
        <v>2031</v>
      </c>
    </row>
    <row r="881" spans="1:19" x14ac:dyDescent="0.5">
      <c r="A881">
        <v>879</v>
      </c>
      <c r="B881" t="s">
        <v>1766</v>
      </c>
      <c r="C881" s="3" t="s">
        <v>1767</v>
      </c>
      <c r="D881">
        <v>1000</v>
      </c>
      <c r="E881">
        <v>5438</v>
      </c>
      <c r="F881" s="5">
        <f t="shared" si="52"/>
        <v>543.79999999999995</v>
      </c>
      <c r="G881" t="s">
        <v>19</v>
      </c>
      <c r="H881">
        <v>53</v>
      </c>
      <c r="I881">
        <f t="shared" si="53"/>
        <v>102.60377358490567</v>
      </c>
      <c r="J881" t="s">
        <v>20</v>
      </c>
      <c r="K881" t="s">
        <v>21</v>
      </c>
      <c r="L881">
        <v>1487743200</v>
      </c>
      <c r="M881" s="10">
        <f t="shared" si="54"/>
        <v>42788.25</v>
      </c>
      <c r="N881">
        <v>1488520800</v>
      </c>
      <c r="O881" s="10">
        <f t="shared" si="55"/>
        <v>42797.25</v>
      </c>
      <c r="P881" t="b">
        <v>0</v>
      </c>
      <c r="Q881" t="b">
        <v>0</v>
      </c>
      <c r="R881" s="7" t="s">
        <v>2021</v>
      </c>
      <c r="S881" t="s">
        <v>2022</v>
      </c>
    </row>
    <row r="882" spans="1:19" x14ac:dyDescent="0.5">
      <c r="A882">
        <v>880</v>
      </c>
      <c r="B882" t="s">
        <v>1768</v>
      </c>
      <c r="C882" s="3" t="s">
        <v>1769</v>
      </c>
      <c r="D882">
        <v>84500</v>
      </c>
      <c r="E882">
        <v>193101</v>
      </c>
      <c r="F882" s="5">
        <f t="shared" si="52"/>
        <v>228.52189349112427</v>
      </c>
      <c r="G882" t="s">
        <v>19</v>
      </c>
      <c r="H882">
        <v>2414</v>
      </c>
      <c r="I882">
        <f t="shared" si="53"/>
        <v>79.992129246064621</v>
      </c>
      <c r="J882" t="s">
        <v>20</v>
      </c>
      <c r="K882" t="s">
        <v>21</v>
      </c>
      <c r="L882">
        <v>1563685200</v>
      </c>
      <c r="M882" s="10">
        <f t="shared" si="54"/>
        <v>43667.208333333328</v>
      </c>
      <c r="N882">
        <v>1563858000</v>
      </c>
      <c r="O882" s="10">
        <f t="shared" si="55"/>
        <v>43669.208333333328</v>
      </c>
      <c r="P882" t="b">
        <v>0</v>
      </c>
      <c r="Q882" t="b">
        <v>0</v>
      </c>
      <c r="R882" s="7" t="s">
        <v>2009</v>
      </c>
      <c r="S882" t="s">
        <v>2017</v>
      </c>
    </row>
    <row r="883" spans="1:19" x14ac:dyDescent="0.5">
      <c r="A883">
        <v>881</v>
      </c>
      <c r="B883" t="s">
        <v>1770</v>
      </c>
      <c r="C883" s="3" t="s">
        <v>1771</v>
      </c>
      <c r="D883">
        <v>81300</v>
      </c>
      <c r="E883">
        <v>31665</v>
      </c>
      <c r="F883" s="5">
        <f t="shared" si="52"/>
        <v>38.948339483394832</v>
      </c>
      <c r="G883" t="s">
        <v>14</v>
      </c>
      <c r="H883">
        <v>452</v>
      </c>
      <c r="I883">
        <f t="shared" si="53"/>
        <v>70.055309734513273</v>
      </c>
      <c r="J883" t="s">
        <v>20</v>
      </c>
      <c r="K883" t="s">
        <v>21</v>
      </c>
      <c r="L883">
        <v>1436418000</v>
      </c>
      <c r="M883" s="10">
        <f t="shared" si="54"/>
        <v>42194.208333333328</v>
      </c>
      <c r="N883">
        <v>1438923600</v>
      </c>
      <c r="O883" s="10">
        <f t="shared" si="55"/>
        <v>42223.208333333328</v>
      </c>
      <c r="P883" t="b">
        <v>0</v>
      </c>
      <c r="Q883" t="b">
        <v>1</v>
      </c>
      <c r="R883" s="7" t="s">
        <v>2013</v>
      </c>
      <c r="S883" t="s">
        <v>2014</v>
      </c>
    </row>
    <row r="884" spans="1:19" x14ac:dyDescent="0.5">
      <c r="A884">
        <v>882</v>
      </c>
      <c r="B884" t="s">
        <v>1772</v>
      </c>
      <c r="C884" s="3" t="s">
        <v>1773</v>
      </c>
      <c r="D884">
        <v>800</v>
      </c>
      <c r="E884">
        <v>2960</v>
      </c>
      <c r="F884" s="5">
        <f t="shared" si="52"/>
        <v>370</v>
      </c>
      <c r="G884" t="s">
        <v>19</v>
      </c>
      <c r="H884">
        <v>80</v>
      </c>
      <c r="I884">
        <f t="shared" si="53"/>
        <v>37</v>
      </c>
      <c r="J884" t="s">
        <v>20</v>
      </c>
      <c r="K884" t="s">
        <v>21</v>
      </c>
      <c r="L884">
        <v>1421820000</v>
      </c>
      <c r="M884" s="10">
        <f t="shared" si="54"/>
        <v>42025.25</v>
      </c>
      <c r="N884">
        <v>1422165600</v>
      </c>
      <c r="O884" s="10">
        <f t="shared" si="55"/>
        <v>42029.25</v>
      </c>
      <c r="P884" t="b">
        <v>0</v>
      </c>
      <c r="Q884" t="b">
        <v>0</v>
      </c>
      <c r="R884" s="7" t="s">
        <v>2013</v>
      </c>
      <c r="S884" t="s">
        <v>2014</v>
      </c>
    </row>
    <row r="885" spans="1:19" ht="31.5" x14ac:dyDescent="0.5">
      <c r="A885">
        <v>883</v>
      </c>
      <c r="B885" t="s">
        <v>1774</v>
      </c>
      <c r="C885" s="3" t="s">
        <v>1775</v>
      </c>
      <c r="D885">
        <v>3400</v>
      </c>
      <c r="E885">
        <v>8089</v>
      </c>
      <c r="F885" s="5">
        <f t="shared" si="52"/>
        <v>237.91176470588235</v>
      </c>
      <c r="G885" t="s">
        <v>19</v>
      </c>
      <c r="H885">
        <v>193</v>
      </c>
      <c r="I885">
        <f t="shared" si="53"/>
        <v>41.911917098445599</v>
      </c>
      <c r="J885" t="s">
        <v>20</v>
      </c>
      <c r="K885" t="s">
        <v>21</v>
      </c>
      <c r="L885">
        <v>1274763600</v>
      </c>
      <c r="M885" s="10">
        <f t="shared" si="54"/>
        <v>40323.208333333336</v>
      </c>
      <c r="N885">
        <v>1277874000</v>
      </c>
      <c r="O885" s="10">
        <f t="shared" si="55"/>
        <v>40359.208333333336</v>
      </c>
      <c r="P885" t="b">
        <v>0</v>
      </c>
      <c r="Q885" t="b">
        <v>0</v>
      </c>
      <c r="R885" s="7" t="s">
        <v>2015</v>
      </c>
      <c r="S885" t="s">
        <v>2026</v>
      </c>
    </row>
    <row r="886" spans="1:19" x14ac:dyDescent="0.5">
      <c r="A886">
        <v>884</v>
      </c>
      <c r="B886" t="s">
        <v>1776</v>
      </c>
      <c r="C886" s="3" t="s">
        <v>1777</v>
      </c>
      <c r="D886">
        <v>170800</v>
      </c>
      <c r="E886">
        <v>109374</v>
      </c>
      <c r="F886" s="5">
        <f t="shared" si="52"/>
        <v>64.036299765807968</v>
      </c>
      <c r="G886" t="s">
        <v>14</v>
      </c>
      <c r="H886">
        <v>1886</v>
      </c>
      <c r="I886">
        <f t="shared" si="53"/>
        <v>57.992576882290564</v>
      </c>
      <c r="J886" t="s">
        <v>20</v>
      </c>
      <c r="K886" t="s">
        <v>21</v>
      </c>
      <c r="L886">
        <v>1399179600</v>
      </c>
      <c r="M886" s="10">
        <f t="shared" si="54"/>
        <v>41763.208333333336</v>
      </c>
      <c r="N886">
        <v>1399352400</v>
      </c>
      <c r="O886" s="10">
        <f t="shared" si="55"/>
        <v>41765.208333333336</v>
      </c>
      <c r="P886" t="b">
        <v>0</v>
      </c>
      <c r="Q886" t="b">
        <v>1</v>
      </c>
      <c r="R886" s="7" t="s">
        <v>2013</v>
      </c>
      <c r="S886" t="s">
        <v>2014</v>
      </c>
    </row>
    <row r="887" spans="1:19" x14ac:dyDescent="0.5">
      <c r="A887">
        <v>885</v>
      </c>
      <c r="B887" t="s">
        <v>1778</v>
      </c>
      <c r="C887" s="3" t="s">
        <v>1779</v>
      </c>
      <c r="D887">
        <v>1800</v>
      </c>
      <c r="E887">
        <v>2129</v>
      </c>
      <c r="F887" s="5">
        <f t="shared" si="52"/>
        <v>118.27777777777777</v>
      </c>
      <c r="G887" t="s">
        <v>19</v>
      </c>
      <c r="H887">
        <v>52</v>
      </c>
      <c r="I887">
        <f t="shared" si="53"/>
        <v>40.942307692307693</v>
      </c>
      <c r="J887" t="s">
        <v>20</v>
      </c>
      <c r="K887" t="s">
        <v>21</v>
      </c>
      <c r="L887">
        <v>1275800400</v>
      </c>
      <c r="M887" s="10">
        <f t="shared" si="54"/>
        <v>40335.208333333336</v>
      </c>
      <c r="N887">
        <v>1279083600</v>
      </c>
      <c r="O887" s="10">
        <f t="shared" si="55"/>
        <v>40373.208333333336</v>
      </c>
      <c r="P887" t="b">
        <v>0</v>
      </c>
      <c r="Q887" t="b">
        <v>0</v>
      </c>
      <c r="R887" s="7" t="s">
        <v>2013</v>
      </c>
      <c r="S887" t="s">
        <v>2014</v>
      </c>
    </row>
    <row r="888" spans="1:19" x14ac:dyDescent="0.5">
      <c r="A888">
        <v>886</v>
      </c>
      <c r="B888" t="s">
        <v>1780</v>
      </c>
      <c r="C888" s="3" t="s">
        <v>1781</v>
      </c>
      <c r="D888">
        <v>150600</v>
      </c>
      <c r="E888">
        <v>127745</v>
      </c>
      <c r="F888" s="5">
        <f t="shared" si="52"/>
        <v>84.824037184594957</v>
      </c>
      <c r="G888" t="s">
        <v>14</v>
      </c>
      <c r="H888">
        <v>1825</v>
      </c>
      <c r="I888">
        <f t="shared" si="53"/>
        <v>69.9972602739726</v>
      </c>
      <c r="J888" t="s">
        <v>20</v>
      </c>
      <c r="K888" t="s">
        <v>21</v>
      </c>
      <c r="L888">
        <v>1282798800</v>
      </c>
      <c r="M888" s="10">
        <f t="shared" si="54"/>
        <v>40416.208333333336</v>
      </c>
      <c r="N888">
        <v>1284354000</v>
      </c>
      <c r="O888" s="10">
        <f t="shared" si="55"/>
        <v>40434.208333333336</v>
      </c>
      <c r="P888" t="b">
        <v>0</v>
      </c>
      <c r="Q888" t="b">
        <v>0</v>
      </c>
      <c r="R888" s="7" t="s">
        <v>2009</v>
      </c>
      <c r="S888" t="s">
        <v>2019</v>
      </c>
    </row>
    <row r="889" spans="1:19" ht="31.5" x14ac:dyDescent="0.5">
      <c r="A889">
        <v>887</v>
      </c>
      <c r="B889" t="s">
        <v>1782</v>
      </c>
      <c r="C889" s="3" t="s">
        <v>1783</v>
      </c>
      <c r="D889">
        <v>7800</v>
      </c>
      <c r="E889">
        <v>2289</v>
      </c>
      <c r="F889" s="5">
        <f t="shared" si="52"/>
        <v>29.346153846153847</v>
      </c>
      <c r="G889" t="s">
        <v>14</v>
      </c>
      <c r="H889">
        <v>31</v>
      </c>
      <c r="I889">
        <f t="shared" si="53"/>
        <v>73.838709677419359</v>
      </c>
      <c r="J889" t="s">
        <v>20</v>
      </c>
      <c r="K889" t="s">
        <v>21</v>
      </c>
      <c r="L889">
        <v>1437109200</v>
      </c>
      <c r="M889" s="10">
        <f t="shared" si="54"/>
        <v>42202.208333333328</v>
      </c>
      <c r="N889">
        <v>1441170000</v>
      </c>
      <c r="O889" s="10">
        <f t="shared" si="55"/>
        <v>42249.208333333328</v>
      </c>
      <c r="P889" t="b">
        <v>0</v>
      </c>
      <c r="Q889" t="b">
        <v>1</v>
      </c>
      <c r="R889" s="7" t="s">
        <v>2013</v>
      </c>
      <c r="S889" t="s">
        <v>2014</v>
      </c>
    </row>
    <row r="890" spans="1:19" ht="31.5" x14ac:dyDescent="0.5">
      <c r="A890">
        <v>888</v>
      </c>
      <c r="B890" t="s">
        <v>1784</v>
      </c>
      <c r="C890" s="3" t="s">
        <v>1785</v>
      </c>
      <c r="D890">
        <v>5800</v>
      </c>
      <c r="E890">
        <v>12174</v>
      </c>
      <c r="F890" s="5">
        <f t="shared" si="52"/>
        <v>209.89655172413794</v>
      </c>
      <c r="G890" t="s">
        <v>19</v>
      </c>
      <c r="H890">
        <v>290</v>
      </c>
      <c r="I890">
        <f t="shared" si="53"/>
        <v>41.979310344827589</v>
      </c>
      <c r="J890" t="s">
        <v>20</v>
      </c>
      <c r="K890" t="s">
        <v>21</v>
      </c>
      <c r="L890">
        <v>1491886800</v>
      </c>
      <c r="M890" s="10">
        <f t="shared" si="54"/>
        <v>42836.208333333328</v>
      </c>
      <c r="N890">
        <v>1493528400</v>
      </c>
      <c r="O890" s="10">
        <f t="shared" si="55"/>
        <v>42855.208333333328</v>
      </c>
      <c r="P890" t="b">
        <v>0</v>
      </c>
      <c r="Q890" t="b">
        <v>0</v>
      </c>
      <c r="R890" s="7" t="s">
        <v>2013</v>
      </c>
      <c r="S890" t="s">
        <v>2014</v>
      </c>
    </row>
    <row r="891" spans="1:19" x14ac:dyDescent="0.5">
      <c r="A891">
        <v>889</v>
      </c>
      <c r="B891" t="s">
        <v>1786</v>
      </c>
      <c r="C891" s="3" t="s">
        <v>1787</v>
      </c>
      <c r="D891">
        <v>5600</v>
      </c>
      <c r="E891">
        <v>9508</v>
      </c>
      <c r="F891" s="5">
        <f t="shared" si="52"/>
        <v>169.78571428571428</v>
      </c>
      <c r="G891" t="s">
        <v>19</v>
      </c>
      <c r="H891">
        <v>122</v>
      </c>
      <c r="I891">
        <f t="shared" si="53"/>
        <v>77.93442622950819</v>
      </c>
      <c r="J891" t="s">
        <v>20</v>
      </c>
      <c r="K891" t="s">
        <v>21</v>
      </c>
      <c r="L891">
        <v>1394600400</v>
      </c>
      <c r="M891" s="10">
        <f t="shared" si="54"/>
        <v>41710.208333333336</v>
      </c>
      <c r="N891">
        <v>1395205200</v>
      </c>
      <c r="O891" s="10">
        <f t="shared" si="55"/>
        <v>41717.208333333336</v>
      </c>
      <c r="P891" t="b">
        <v>0</v>
      </c>
      <c r="Q891" t="b">
        <v>1</v>
      </c>
      <c r="R891" s="7" t="s">
        <v>2009</v>
      </c>
      <c r="S891" t="s">
        <v>2017</v>
      </c>
    </row>
    <row r="892" spans="1:19" x14ac:dyDescent="0.5">
      <c r="A892">
        <v>890</v>
      </c>
      <c r="B892" t="s">
        <v>1788</v>
      </c>
      <c r="C892" s="3" t="s">
        <v>1789</v>
      </c>
      <c r="D892">
        <v>134400</v>
      </c>
      <c r="E892">
        <v>155849</v>
      </c>
      <c r="F892" s="5">
        <f t="shared" si="52"/>
        <v>115.95907738095238</v>
      </c>
      <c r="G892" t="s">
        <v>19</v>
      </c>
      <c r="H892">
        <v>1470</v>
      </c>
      <c r="I892">
        <f t="shared" si="53"/>
        <v>106.01972789115646</v>
      </c>
      <c r="J892" t="s">
        <v>20</v>
      </c>
      <c r="K892" t="s">
        <v>21</v>
      </c>
      <c r="L892">
        <v>1561352400</v>
      </c>
      <c r="M892" s="10">
        <f t="shared" si="54"/>
        <v>43640.208333333328</v>
      </c>
      <c r="N892">
        <v>1561438800</v>
      </c>
      <c r="O892" s="10">
        <f t="shared" si="55"/>
        <v>43641.208333333328</v>
      </c>
      <c r="P892" t="b">
        <v>0</v>
      </c>
      <c r="Q892" t="b">
        <v>0</v>
      </c>
      <c r="R892" s="7" t="s">
        <v>2009</v>
      </c>
      <c r="S892" t="s">
        <v>2019</v>
      </c>
    </row>
    <row r="893" spans="1:19" ht="31.5" x14ac:dyDescent="0.5">
      <c r="A893">
        <v>891</v>
      </c>
      <c r="B893" t="s">
        <v>1790</v>
      </c>
      <c r="C893" s="3" t="s">
        <v>1791</v>
      </c>
      <c r="D893">
        <v>3000</v>
      </c>
      <c r="E893">
        <v>7758</v>
      </c>
      <c r="F893" s="5">
        <f t="shared" si="52"/>
        <v>258.60000000000002</v>
      </c>
      <c r="G893" t="s">
        <v>19</v>
      </c>
      <c r="H893">
        <v>165</v>
      </c>
      <c r="I893">
        <f t="shared" si="53"/>
        <v>47.018181818181816</v>
      </c>
      <c r="J893" t="s">
        <v>15</v>
      </c>
      <c r="K893" t="s">
        <v>16</v>
      </c>
      <c r="L893">
        <v>1322892000</v>
      </c>
      <c r="M893" s="10">
        <f t="shared" si="54"/>
        <v>40880.25</v>
      </c>
      <c r="N893">
        <v>1326693600</v>
      </c>
      <c r="O893" s="10">
        <f t="shared" si="55"/>
        <v>40924.25</v>
      </c>
      <c r="P893" t="b">
        <v>0</v>
      </c>
      <c r="Q893" t="b">
        <v>0</v>
      </c>
      <c r="R893" s="7" t="s">
        <v>2015</v>
      </c>
      <c r="S893" t="s">
        <v>2016</v>
      </c>
    </row>
    <row r="894" spans="1:19" x14ac:dyDescent="0.5">
      <c r="A894">
        <v>892</v>
      </c>
      <c r="B894" t="s">
        <v>1792</v>
      </c>
      <c r="C894" s="3" t="s">
        <v>1793</v>
      </c>
      <c r="D894">
        <v>6000</v>
      </c>
      <c r="E894">
        <v>13835</v>
      </c>
      <c r="F894" s="5">
        <f t="shared" si="52"/>
        <v>230.58333333333334</v>
      </c>
      <c r="G894" t="s">
        <v>19</v>
      </c>
      <c r="H894">
        <v>182</v>
      </c>
      <c r="I894">
        <f t="shared" si="53"/>
        <v>76.016483516483518</v>
      </c>
      <c r="J894" t="s">
        <v>20</v>
      </c>
      <c r="K894" t="s">
        <v>21</v>
      </c>
      <c r="L894">
        <v>1274418000</v>
      </c>
      <c r="M894" s="10">
        <f t="shared" si="54"/>
        <v>40319.208333333336</v>
      </c>
      <c r="N894">
        <v>1277960400</v>
      </c>
      <c r="O894" s="10">
        <f t="shared" si="55"/>
        <v>40360.208333333336</v>
      </c>
      <c r="P894" t="b">
        <v>0</v>
      </c>
      <c r="Q894" t="b">
        <v>0</v>
      </c>
      <c r="R894" s="7" t="s">
        <v>2021</v>
      </c>
      <c r="S894" t="s">
        <v>2033</v>
      </c>
    </row>
    <row r="895" spans="1:19" x14ac:dyDescent="0.5">
      <c r="A895">
        <v>893</v>
      </c>
      <c r="B895" t="s">
        <v>1794</v>
      </c>
      <c r="C895" s="3" t="s">
        <v>1795</v>
      </c>
      <c r="D895">
        <v>8400</v>
      </c>
      <c r="E895">
        <v>10770</v>
      </c>
      <c r="F895" s="5">
        <f t="shared" si="52"/>
        <v>128.21428571428572</v>
      </c>
      <c r="G895" t="s">
        <v>19</v>
      </c>
      <c r="H895">
        <v>199</v>
      </c>
      <c r="I895">
        <f t="shared" si="53"/>
        <v>54.120603015075375</v>
      </c>
      <c r="J895" t="s">
        <v>94</v>
      </c>
      <c r="K895" t="s">
        <v>95</v>
      </c>
      <c r="L895">
        <v>1434344400</v>
      </c>
      <c r="M895" s="10">
        <f t="shared" si="54"/>
        <v>42170.208333333328</v>
      </c>
      <c r="N895">
        <v>1434690000</v>
      </c>
      <c r="O895" s="10">
        <f t="shared" si="55"/>
        <v>42174.208333333328</v>
      </c>
      <c r="P895" t="b">
        <v>0</v>
      </c>
      <c r="Q895" t="b">
        <v>1</v>
      </c>
      <c r="R895" s="7" t="s">
        <v>2015</v>
      </c>
      <c r="S895" t="s">
        <v>2016</v>
      </c>
    </row>
    <row r="896" spans="1:19" x14ac:dyDescent="0.5">
      <c r="A896">
        <v>894</v>
      </c>
      <c r="B896" t="s">
        <v>1796</v>
      </c>
      <c r="C896" s="3" t="s">
        <v>1797</v>
      </c>
      <c r="D896">
        <v>1700</v>
      </c>
      <c r="E896">
        <v>3208</v>
      </c>
      <c r="F896" s="5">
        <f t="shared" si="52"/>
        <v>188.70588235294119</v>
      </c>
      <c r="G896" t="s">
        <v>19</v>
      </c>
      <c r="H896">
        <v>56</v>
      </c>
      <c r="I896">
        <f t="shared" si="53"/>
        <v>57.285714285714285</v>
      </c>
      <c r="J896" t="s">
        <v>36</v>
      </c>
      <c r="K896" t="s">
        <v>37</v>
      </c>
      <c r="L896">
        <v>1373518800</v>
      </c>
      <c r="M896" s="10">
        <f t="shared" si="54"/>
        <v>41466.208333333336</v>
      </c>
      <c r="N896">
        <v>1376110800</v>
      </c>
      <c r="O896" s="10">
        <f t="shared" si="55"/>
        <v>41496.208333333336</v>
      </c>
      <c r="P896" t="b">
        <v>0</v>
      </c>
      <c r="Q896" t="b">
        <v>1</v>
      </c>
      <c r="R896" s="7" t="s">
        <v>2015</v>
      </c>
      <c r="S896" t="s">
        <v>2034</v>
      </c>
    </row>
    <row r="897" spans="1:19" ht="31.5" x14ac:dyDescent="0.5">
      <c r="A897">
        <v>895</v>
      </c>
      <c r="B897" t="s">
        <v>1798</v>
      </c>
      <c r="C897" s="3" t="s">
        <v>1799</v>
      </c>
      <c r="D897">
        <v>159800</v>
      </c>
      <c r="E897">
        <v>11108</v>
      </c>
      <c r="F897" s="5">
        <f t="shared" si="52"/>
        <v>6.9511889862327907</v>
      </c>
      <c r="G897" t="s">
        <v>14</v>
      </c>
      <c r="H897">
        <v>107</v>
      </c>
      <c r="I897">
        <f t="shared" si="53"/>
        <v>103.81308411214954</v>
      </c>
      <c r="J897" t="s">
        <v>20</v>
      </c>
      <c r="K897" t="s">
        <v>21</v>
      </c>
      <c r="L897">
        <v>1517637600</v>
      </c>
      <c r="M897" s="10">
        <f t="shared" si="54"/>
        <v>43134.25</v>
      </c>
      <c r="N897">
        <v>1518415200</v>
      </c>
      <c r="O897" s="10">
        <f t="shared" si="55"/>
        <v>43143.25</v>
      </c>
      <c r="P897" t="b">
        <v>0</v>
      </c>
      <c r="Q897" t="b">
        <v>0</v>
      </c>
      <c r="R897" s="7" t="s">
        <v>2013</v>
      </c>
      <c r="S897" t="s">
        <v>2014</v>
      </c>
    </row>
    <row r="898" spans="1:19" ht="31.5" x14ac:dyDescent="0.5">
      <c r="A898">
        <v>896</v>
      </c>
      <c r="B898" t="s">
        <v>1800</v>
      </c>
      <c r="C898" s="3" t="s">
        <v>1801</v>
      </c>
      <c r="D898">
        <v>19800</v>
      </c>
      <c r="E898">
        <v>153338</v>
      </c>
      <c r="F898" s="5">
        <f t="shared" si="52"/>
        <v>774.43434343434342</v>
      </c>
      <c r="G898" t="s">
        <v>19</v>
      </c>
      <c r="H898">
        <v>1460</v>
      </c>
      <c r="I898">
        <f t="shared" si="53"/>
        <v>105.02602739726028</v>
      </c>
      <c r="J898" t="s">
        <v>24</v>
      </c>
      <c r="K898" t="s">
        <v>25</v>
      </c>
      <c r="L898">
        <v>1310619600</v>
      </c>
      <c r="M898" s="10">
        <f t="shared" si="54"/>
        <v>40738.208333333336</v>
      </c>
      <c r="N898">
        <v>1310878800</v>
      </c>
      <c r="O898" s="10">
        <f t="shared" si="55"/>
        <v>40741.208333333336</v>
      </c>
      <c r="P898" t="b">
        <v>0</v>
      </c>
      <c r="Q898" t="b">
        <v>1</v>
      </c>
      <c r="R898" s="7" t="s">
        <v>2007</v>
      </c>
      <c r="S898" t="s">
        <v>2008</v>
      </c>
    </row>
    <row r="899" spans="1:19" x14ac:dyDescent="0.5">
      <c r="A899">
        <v>897</v>
      </c>
      <c r="B899" t="s">
        <v>1802</v>
      </c>
      <c r="C899" s="3" t="s">
        <v>1803</v>
      </c>
      <c r="D899">
        <v>8800</v>
      </c>
      <c r="E899">
        <v>2437</v>
      </c>
      <c r="F899" s="5">
        <f t="shared" ref="F899:F962" si="56">E899*100/D899</f>
        <v>27.693181818181817</v>
      </c>
      <c r="G899" t="s">
        <v>14</v>
      </c>
      <c r="H899">
        <v>27</v>
      </c>
      <c r="I899">
        <f t="shared" ref="I899:I962" si="57">E899/H899</f>
        <v>90.259259259259252</v>
      </c>
      <c r="J899" t="s">
        <v>20</v>
      </c>
      <c r="K899" t="s">
        <v>21</v>
      </c>
      <c r="L899">
        <v>1556427600</v>
      </c>
      <c r="M899" s="10">
        <f t="shared" ref="M899:M962" si="58">(((L899/60)/60)/24)+DATE(1970,1,1)</f>
        <v>43583.208333333328</v>
      </c>
      <c r="N899">
        <v>1556600400</v>
      </c>
      <c r="O899" s="10">
        <f t="shared" ref="O899:O962" si="59">(((N899/60)/60)/24)+DATE(1970,1,1)</f>
        <v>43585.208333333328</v>
      </c>
      <c r="P899" t="b">
        <v>0</v>
      </c>
      <c r="Q899" t="b">
        <v>0</v>
      </c>
      <c r="R899" s="7" t="s">
        <v>2013</v>
      </c>
      <c r="S899" t="s">
        <v>2014</v>
      </c>
    </row>
    <row r="900" spans="1:19" x14ac:dyDescent="0.5">
      <c r="A900">
        <v>898</v>
      </c>
      <c r="B900" t="s">
        <v>1804</v>
      </c>
      <c r="C900" s="3" t="s">
        <v>1805</v>
      </c>
      <c r="D900">
        <v>179100</v>
      </c>
      <c r="E900">
        <v>93991</v>
      </c>
      <c r="F900" s="5">
        <f t="shared" si="56"/>
        <v>52.479620323841431</v>
      </c>
      <c r="G900" t="s">
        <v>14</v>
      </c>
      <c r="H900">
        <v>1221</v>
      </c>
      <c r="I900">
        <f t="shared" si="57"/>
        <v>76.978705978705975</v>
      </c>
      <c r="J900" t="s">
        <v>20</v>
      </c>
      <c r="K900" t="s">
        <v>21</v>
      </c>
      <c r="L900">
        <v>1576476000</v>
      </c>
      <c r="M900" s="10">
        <f t="shared" si="58"/>
        <v>43815.25</v>
      </c>
      <c r="N900">
        <v>1576994400</v>
      </c>
      <c r="O900" s="10">
        <f t="shared" si="59"/>
        <v>43821.25</v>
      </c>
      <c r="P900" t="b">
        <v>0</v>
      </c>
      <c r="Q900" t="b">
        <v>0</v>
      </c>
      <c r="R900" s="7" t="s">
        <v>2015</v>
      </c>
      <c r="S900" t="s">
        <v>2016</v>
      </c>
    </row>
    <row r="901" spans="1:19" x14ac:dyDescent="0.5">
      <c r="A901">
        <v>899</v>
      </c>
      <c r="B901" t="s">
        <v>1806</v>
      </c>
      <c r="C901" s="3" t="s">
        <v>1807</v>
      </c>
      <c r="D901">
        <v>3100</v>
      </c>
      <c r="E901">
        <v>12620</v>
      </c>
      <c r="F901" s="5">
        <f t="shared" si="56"/>
        <v>407.09677419354841</v>
      </c>
      <c r="G901" t="s">
        <v>19</v>
      </c>
      <c r="H901">
        <v>123</v>
      </c>
      <c r="I901">
        <f t="shared" si="57"/>
        <v>102.60162601626017</v>
      </c>
      <c r="J901" t="s">
        <v>86</v>
      </c>
      <c r="K901" t="s">
        <v>87</v>
      </c>
      <c r="L901">
        <v>1381122000</v>
      </c>
      <c r="M901" s="10">
        <f t="shared" si="58"/>
        <v>41554.208333333336</v>
      </c>
      <c r="N901">
        <v>1382677200</v>
      </c>
      <c r="O901" s="10">
        <f t="shared" si="59"/>
        <v>41572.208333333336</v>
      </c>
      <c r="P901" t="b">
        <v>0</v>
      </c>
      <c r="Q901" t="b">
        <v>0</v>
      </c>
      <c r="R901" s="7" t="s">
        <v>2009</v>
      </c>
      <c r="S901" t="s">
        <v>2032</v>
      </c>
    </row>
    <row r="902" spans="1:19" x14ac:dyDescent="0.5">
      <c r="A902">
        <v>900</v>
      </c>
      <c r="B902" t="s">
        <v>1808</v>
      </c>
      <c r="C902" s="3" t="s">
        <v>1809</v>
      </c>
      <c r="D902">
        <v>100</v>
      </c>
      <c r="E902">
        <v>2</v>
      </c>
      <c r="F902" s="5">
        <f t="shared" si="56"/>
        <v>2</v>
      </c>
      <c r="G902" t="s">
        <v>14</v>
      </c>
      <c r="H902">
        <v>1</v>
      </c>
      <c r="I902">
        <f t="shared" si="57"/>
        <v>2</v>
      </c>
      <c r="J902" t="s">
        <v>20</v>
      </c>
      <c r="K902" t="s">
        <v>21</v>
      </c>
      <c r="L902">
        <v>1411102800</v>
      </c>
      <c r="M902" s="10">
        <f t="shared" si="58"/>
        <v>41901.208333333336</v>
      </c>
      <c r="N902">
        <v>1411189200</v>
      </c>
      <c r="O902" s="10">
        <f t="shared" si="59"/>
        <v>41902.208333333336</v>
      </c>
      <c r="P902" t="b">
        <v>0</v>
      </c>
      <c r="Q902" t="b">
        <v>1</v>
      </c>
      <c r="R902" s="7" t="s">
        <v>2011</v>
      </c>
      <c r="S902" t="s">
        <v>2012</v>
      </c>
    </row>
    <row r="903" spans="1:19" x14ac:dyDescent="0.5">
      <c r="A903">
        <v>901</v>
      </c>
      <c r="B903" t="s">
        <v>1810</v>
      </c>
      <c r="C903" s="3" t="s">
        <v>1811</v>
      </c>
      <c r="D903">
        <v>5600</v>
      </c>
      <c r="E903">
        <v>8746</v>
      </c>
      <c r="F903" s="5">
        <f t="shared" si="56"/>
        <v>156.17857142857142</v>
      </c>
      <c r="G903" t="s">
        <v>19</v>
      </c>
      <c r="H903">
        <v>159</v>
      </c>
      <c r="I903">
        <f t="shared" si="57"/>
        <v>55.0062893081761</v>
      </c>
      <c r="J903" t="s">
        <v>20</v>
      </c>
      <c r="K903" t="s">
        <v>21</v>
      </c>
      <c r="L903">
        <v>1531803600</v>
      </c>
      <c r="M903" s="10">
        <f t="shared" si="58"/>
        <v>43298.208333333328</v>
      </c>
      <c r="N903">
        <v>1534654800</v>
      </c>
      <c r="O903" s="10">
        <f t="shared" si="59"/>
        <v>43331.208333333328</v>
      </c>
      <c r="P903" t="b">
        <v>0</v>
      </c>
      <c r="Q903" t="b">
        <v>1</v>
      </c>
      <c r="R903" s="7" t="s">
        <v>2009</v>
      </c>
      <c r="S903" t="s">
        <v>2010</v>
      </c>
    </row>
    <row r="904" spans="1:19" x14ac:dyDescent="0.5">
      <c r="A904">
        <v>902</v>
      </c>
      <c r="B904" t="s">
        <v>1812</v>
      </c>
      <c r="C904" s="3" t="s">
        <v>1813</v>
      </c>
      <c r="D904">
        <v>1400</v>
      </c>
      <c r="E904">
        <v>3534</v>
      </c>
      <c r="F904" s="5">
        <f t="shared" si="56"/>
        <v>252.42857142857142</v>
      </c>
      <c r="G904" t="s">
        <v>19</v>
      </c>
      <c r="H904">
        <v>110</v>
      </c>
      <c r="I904">
        <f t="shared" si="57"/>
        <v>32.127272727272725</v>
      </c>
      <c r="J904" t="s">
        <v>20</v>
      </c>
      <c r="K904" t="s">
        <v>21</v>
      </c>
      <c r="L904">
        <v>1454133600</v>
      </c>
      <c r="M904" s="10">
        <f t="shared" si="58"/>
        <v>42399.25</v>
      </c>
      <c r="N904">
        <v>1457762400</v>
      </c>
      <c r="O904" s="10">
        <f t="shared" si="59"/>
        <v>42441.25</v>
      </c>
      <c r="P904" t="b">
        <v>0</v>
      </c>
      <c r="Q904" t="b">
        <v>0</v>
      </c>
      <c r="R904" s="7" t="s">
        <v>2011</v>
      </c>
      <c r="S904" t="s">
        <v>2012</v>
      </c>
    </row>
    <row r="905" spans="1:19" ht="31.5" x14ac:dyDescent="0.5">
      <c r="A905">
        <v>903</v>
      </c>
      <c r="B905" t="s">
        <v>1814</v>
      </c>
      <c r="C905" s="3" t="s">
        <v>1815</v>
      </c>
      <c r="D905">
        <v>41000</v>
      </c>
      <c r="E905">
        <v>709</v>
      </c>
      <c r="F905" s="5">
        <f t="shared" si="56"/>
        <v>1.7292682926829268</v>
      </c>
      <c r="G905" t="s">
        <v>42</v>
      </c>
      <c r="H905">
        <v>14</v>
      </c>
      <c r="I905">
        <f t="shared" si="57"/>
        <v>50.642857142857146</v>
      </c>
      <c r="J905" t="s">
        <v>20</v>
      </c>
      <c r="K905" t="s">
        <v>21</v>
      </c>
      <c r="L905">
        <v>1336194000</v>
      </c>
      <c r="M905" s="10">
        <f t="shared" si="58"/>
        <v>41034.208333333336</v>
      </c>
      <c r="N905">
        <v>1337490000</v>
      </c>
      <c r="O905" s="10">
        <f t="shared" si="59"/>
        <v>41049.208333333336</v>
      </c>
      <c r="P905" t="b">
        <v>0</v>
      </c>
      <c r="Q905" t="b">
        <v>1</v>
      </c>
      <c r="R905" s="7" t="s">
        <v>2021</v>
      </c>
      <c r="S905" t="s">
        <v>2022</v>
      </c>
    </row>
    <row r="906" spans="1:19" x14ac:dyDescent="0.5">
      <c r="A906">
        <v>904</v>
      </c>
      <c r="B906" t="s">
        <v>1816</v>
      </c>
      <c r="C906" s="3" t="s">
        <v>1817</v>
      </c>
      <c r="D906">
        <v>6500</v>
      </c>
      <c r="E906">
        <v>795</v>
      </c>
      <c r="F906" s="5">
        <f t="shared" si="56"/>
        <v>12.23076923076923</v>
      </c>
      <c r="G906" t="s">
        <v>14</v>
      </c>
      <c r="H906">
        <v>16</v>
      </c>
      <c r="I906">
        <f t="shared" si="57"/>
        <v>49.6875</v>
      </c>
      <c r="J906" t="s">
        <v>20</v>
      </c>
      <c r="K906" t="s">
        <v>21</v>
      </c>
      <c r="L906">
        <v>1349326800</v>
      </c>
      <c r="M906" s="10">
        <f t="shared" si="58"/>
        <v>41186.208333333336</v>
      </c>
      <c r="N906">
        <v>1349672400</v>
      </c>
      <c r="O906" s="10">
        <f t="shared" si="59"/>
        <v>41190.208333333336</v>
      </c>
      <c r="P906" t="b">
        <v>0</v>
      </c>
      <c r="Q906" t="b">
        <v>0</v>
      </c>
      <c r="R906" s="7" t="s">
        <v>2021</v>
      </c>
      <c r="S906" t="s">
        <v>2030</v>
      </c>
    </row>
    <row r="907" spans="1:19" x14ac:dyDescent="0.5">
      <c r="A907">
        <v>905</v>
      </c>
      <c r="B907" t="s">
        <v>1818</v>
      </c>
      <c r="C907" s="3" t="s">
        <v>1819</v>
      </c>
      <c r="D907">
        <v>7900</v>
      </c>
      <c r="E907">
        <v>12955</v>
      </c>
      <c r="F907" s="5">
        <f t="shared" si="56"/>
        <v>163.98734177215189</v>
      </c>
      <c r="G907" t="s">
        <v>19</v>
      </c>
      <c r="H907">
        <v>236</v>
      </c>
      <c r="I907">
        <f t="shared" si="57"/>
        <v>54.894067796610166</v>
      </c>
      <c r="J907" t="s">
        <v>20</v>
      </c>
      <c r="K907" t="s">
        <v>21</v>
      </c>
      <c r="L907">
        <v>1379566800</v>
      </c>
      <c r="M907" s="10">
        <f t="shared" si="58"/>
        <v>41536.208333333336</v>
      </c>
      <c r="N907">
        <v>1379826000</v>
      </c>
      <c r="O907" s="10">
        <f t="shared" si="59"/>
        <v>41539.208333333336</v>
      </c>
      <c r="P907" t="b">
        <v>0</v>
      </c>
      <c r="Q907" t="b">
        <v>0</v>
      </c>
      <c r="R907" s="7" t="s">
        <v>2013</v>
      </c>
      <c r="S907" t="s">
        <v>2014</v>
      </c>
    </row>
    <row r="908" spans="1:19" ht="31.5" x14ac:dyDescent="0.5">
      <c r="A908">
        <v>906</v>
      </c>
      <c r="B908" t="s">
        <v>1820</v>
      </c>
      <c r="C908" s="3" t="s">
        <v>1821</v>
      </c>
      <c r="D908">
        <v>5500</v>
      </c>
      <c r="E908">
        <v>8964</v>
      </c>
      <c r="F908" s="5">
        <f t="shared" si="56"/>
        <v>162.98181818181817</v>
      </c>
      <c r="G908" t="s">
        <v>19</v>
      </c>
      <c r="H908">
        <v>191</v>
      </c>
      <c r="I908">
        <f t="shared" si="57"/>
        <v>46.931937172774866</v>
      </c>
      <c r="J908" t="s">
        <v>20</v>
      </c>
      <c r="K908" t="s">
        <v>21</v>
      </c>
      <c r="L908">
        <v>1494651600</v>
      </c>
      <c r="M908" s="10">
        <f t="shared" si="58"/>
        <v>42868.208333333328</v>
      </c>
      <c r="N908">
        <v>1497762000</v>
      </c>
      <c r="O908" s="10">
        <f t="shared" si="59"/>
        <v>42904.208333333328</v>
      </c>
      <c r="P908" t="b">
        <v>1</v>
      </c>
      <c r="Q908" t="b">
        <v>1</v>
      </c>
      <c r="R908" s="7" t="s">
        <v>2015</v>
      </c>
      <c r="S908" t="s">
        <v>2016</v>
      </c>
    </row>
    <row r="909" spans="1:19" x14ac:dyDescent="0.5">
      <c r="A909">
        <v>907</v>
      </c>
      <c r="B909" t="s">
        <v>1822</v>
      </c>
      <c r="C909" s="3" t="s">
        <v>1823</v>
      </c>
      <c r="D909">
        <v>9100</v>
      </c>
      <c r="E909">
        <v>1843</v>
      </c>
      <c r="F909" s="5">
        <f t="shared" si="56"/>
        <v>20.252747252747252</v>
      </c>
      <c r="G909" t="s">
        <v>14</v>
      </c>
      <c r="H909">
        <v>41</v>
      </c>
      <c r="I909">
        <f t="shared" si="57"/>
        <v>44.951219512195124</v>
      </c>
      <c r="J909" t="s">
        <v>20</v>
      </c>
      <c r="K909" t="s">
        <v>21</v>
      </c>
      <c r="L909">
        <v>1303880400</v>
      </c>
      <c r="M909" s="10">
        <f t="shared" si="58"/>
        <v>40660.208333333336</v>
      </c>
      <c r="N909">
        <v>1304485200</v>
      </c>
      <c r="O909" s="10">
        <f t="shared" si="59"/>
        <v>40667.208333333336</v>
      </c>
      <c r="P909" t="b">
        <v>0</v>
      </c>
      <c r="Q909" t="b">
        <v>0</v>
      </c>
      <c r="R909" s="7" t="s">
        <v>2013</v>
      </c>
      <c r="S909" t="s">
        <v>2014</v>
      </c>
    </row>
    <row r="910" spans="1:19" x14ac:dyDescent="0.5">
      <c r="A910">
        <v>908</v>
      </c>
      <c r="B910" t="s">
        <v>1824</v>
      </c>
      <c r="C910" s="3" t="s">
        <v>1825</v>
      </c>
      <c r="D910">
        <v>38200</v>
      </c>
      <c r="E910">
        <v>121950</v>
      </c>
      <c r="F910" s="5">
        <f t="shared" si="56"/>
        <v>319.24083769633506</v>
      </c>
      <c r="G910" t="s">
        <v>19</v>
      </c>
      <c r="H910">
        <v>3934</v>
      </c>
      <c r="I910">
        <f t="shared" si="57"/>
        <v>30.99898322318251</v>
      </c>
      <c r="J910" t="s">
        <v>20</v>
      </c>
      <c r="K910" t="s">
        <v>21</v>
      </c>
      <c r="L910">
        <v>1335934800</v>
      </c>
      <c r="M910" s="10">
        <f t="shared" si="58"/>
        <v>41031.208333333336</v>
      </c>
      <c r="N910">
        <v>1336885200</v>
      </c>
      <c r="O910" s="10">
        <f t="shared" si="59"/>
        <v>41042.208333333336</v>
      </c>
      <c r="P910" t="b">
        <v>0</v>
      </c>
      <c r="Q910" t="b">
        <v>0</v>
      </c>
      <c r="R910" s="7" t="s">
        <v>2024</v>
      </c>
      <c r="S910" t="s">
        <v>2025</v>
      </c>
    </row>
    <row r="911" spans="1:19" x14ac:dyDescent="0.5">
      <c r="A911">
        <v>909</v>
      </c>
      <c r="B911" t="s">
        <v>1826</v>
      </c>
      <c r="C911" s="3" t="s">
        <v>1827</v>
      </c>
      <c r="D911">
        <v>1800</v>
      </c>
      <c r="E911">
        <v>8621</v>
      </c>
      <c r="F911" s="5">
        <f t="shared" si="56"/>
        <v>478.94444444444446</v>
      </c>
      <c r="G911" t="s">
        <v>19</v>
      </c>
      <c r="H911">
        <v>80</v>
      </c>
      <c r="I911">
        <f t="shared" si="57"/>
        <v>107.7625</v>
      </c>
      <c r="J911" t="s">
        <v>15</v>
      </c>
      <c r="K911" t="s">
        <v>16</v>
      </c>
      <c r="L911">
        <v>1528088400</v>
      </c>
      <c r="M911" s="10">
        <f t="shared" si="58"/>
        <v>43255.208333333328</v>
      </c>
      <c r="N911">
        <v>1530421200</v>
      </c>
      <c r="O911" s="10">
        <f t="shared" si="59"/>
        <v>43282.208333333328</v>
      </c>
      <c r="P911" t="b">
        <v>0</v>
      </c>
      <c r="Q911" t="b">
        <v>1</v>
      </c>
      <c r="R911" s="7" t="s">
        <v>2013</v>
      </c>
      <c r="S911" t="s">
        <v>2014</v>
      </c>
    </row>
    <row r="912" spans="1:19" x14ac:dyDescent="0.5">
      <c r="A912">
        <v>910</v>
      </c>
      <c r="B912" t="s">
        <v>1828</v>
      </c>
      <c r="C912" s="3" t="s">
        <v>1829</v>
      </c>
      <c r="D912">
        <v>154500</v>
      </c>
      <c r="E912">
        <v>30215</v>
      </c>
      <c r="F912" s="5">
        <f t="shared" si="56"/>
        <v>19.556634304207119</v>
      </c>
      <c r="G912" t="s">
        <v>63</v>
      </c>
      <c r="H912">
        <v>296</v>
      </c>
      <c r="I912">
        <f t="shared" si="57"/>
        <v>102.07770270270271</v>
      </c>
      <c r="J912" t="s">
        <v>20</v>
      </c>
      <c r="K912" t="s">
        <v>21</v>
      </c>
      <c r="L912">
        <v>1421906400</v>
      </c>
      <c r="M912" s="10">
        <f t="shared" si="58"/>
        <v>42026.25</v>
      </c>
      <c r="N912">
        <v>1421992800</v>
      </c>
      <c r="O912" s="10">
        <f t="shared" si="59"/>
        <v>42027.25</v>
      </c>
      <c r="P912" t="b">
        <v>0</v>
      </c>
      <c r="Q912" t="b">
        <v>0</v>
      </c>
      <c r="R912" s="7" t="s">
        <v>2013</v>
      </c>
      <c r="S912" t="s">
        <v>2014</v>
      </c>
    </row>
    <row r="913" spans="1:19" x14ac:dyDescent="0.5">
      <c r="A913">
        <v>911</v>
      </c>
      <c r="B913" t="s">
        <v>1830</v>
      </c>
      <c r="C913" s="3" t="s">
        <v>1831</v>
      </c>
      <c r="D913">
        <v>5800</v>
      </c>
      <c r="E913">
        <v>11539</v>
      </c>
      <c r="F913" s="5">
        <f t="shared" si="56"/>
        <v>198.94827586206895</v>
      </c>
      <c r="G913" t="s">
        <v>19</v>
      </c>
      <c r="H913">
        <v>462</v>
      </c>
      <c r="I913">
        <f t="shared" si="57"/>
        <v>24.976190476190474</v>
      </c>
      <c r="J913" t="s">
        <v>20</v>
      </c>
      <c r="K913" t="s">
        <v>21</v>
      </c>
      <c r="L913">
        <v>1568005200</v>
      </c>
      <c r="M913" s="10">
        <f t="shared" si="58"/>
        <v>43717.208333333328</v>
      </c>
      <c r="N913">
        <v>1568178000</v>
      </c>
      <c r="O913" s="10">
        <f t="shared" si="59"/>
        <v>43719.208333333328</v>
      </c>
      <c r="P913" t="b">
        <v>1</v>
      </c>
      <c r="Q913" t="b">
        <v>0</v>
      </c>
      <c r="R913" s="7" t="s">
        <v>2011</v>
      </c>
      <c r="S913" t="s">
        <v>2012</v>
      </c>
    </row>
    <row r="914" spans="1:19" x14ac:dyDescent="0.5">
      <c r="A914">
        <v>912</v>
      </c>
      <c r="B914" t="s">
        <v>1832</v>
      </c>
      <c r="C914" s="3" t="s">
        <v>1833</v>
      </c>
      <c r="D914">
        <v>1800</v>
      </c>
      <c r="E914">
        <v>14310</v>
      </c>
      <c r="F914" s="5">
        <f t="shared" si="56"/>
        <v>795</v>
      </c>
      <c r="G914" t="s">
        <v>19</v>
      </c>
      <c r="H914">
        <v>179</v>
      </c>
      <c r="I914">
        <f t="shared" si="57"/>
        <v>79.944134078212286</v>
      </c>
      <c r="J914" t="s">
        <v>20</v>
      </c>
      <c r="K914" t="s">
        <v>21</v>
      </c>
      <c r="L914">
        <v>1346821200</v>
      </c>
      <c r="M914" s="10">
        <f t="shared" si="58"/>
        <v>41157.208333333336</v>
      </c>
      <c r="N914">
        <v>1347944400</v>
      </c>
      <c r="O914" s="10">
        <f t="shared" si="59"/>
        <v>41170.208333333336</v>
      </c>
      <c r="P914" t="b">
        <v>1</v>
      </c>
      <c r="Q914" t="b">
        <v>0</v>
      </c>
      <c r="R914" s="7" t="s">
        <v>2015</v>
      </c>
      <c r="S914" t="s">
        <v>2018</v>
      </c>
    </row>
    <row r="915" spans="1:19" x14ac:dyDescent="0.5">
      <c r="A915">
        <v>913</v>
      </c>
      <c r="B915" t="s">
        <v>1834</v>
      </c>
      <c r="C915" s="3" t="s">
        <v>1835</v>
      </c>
      <c r="D915">
        <v>70200</v>
      </c>
      <c r="E915">
        <v>35536</v>
      </c>
      <c r="F915" s="5">
        <f t="shared" si="56"/>
        <v>50.621082621082621</v>
      </c>
      <c r="G915" t="s">
        <v>14</v>
      </c>
      <c r="H915">
        <v>523</v>
      </c>
      <c r="I915">
        <f t="shared" si="57"/>
        <v>67.946462715105156</v>
      </c>
      <c r="J915" t="s">
        <v>24</v>
      </c>
      <c r="K915" t="s">
        <v>25</v>
      </c>
      <c r="L915">
        <v>1557637200</v>
      </c>
      <c r="M915" s="10">
        <f t="shared" si="58"/>
        <v>43597.208333333328</v>
      </c>
      <c r="N915">
        <v>1558760400</v>
      </c>
      <c r="O915" s="10">
        <f t="shared" si="59"/>
        <v>43610.208333333328</v>
      </c>
      <c r="P915" t="b">
        <v>0</v>
      </c>
      <c r="Q915" t="b">
        <v>0</v>
      </c>
      <c r="R915" s="7" t="s">
        <v>2015</v>
      </c>
      <c r="S915" t="s">
        <v>2018</v>
      </c>
    </row>
    <row r="916" spans="1:19" x14ac:dyDescent="0.5">
      <c r="A916">
        <v>914</v>
      </c>
      <c r="B916" t="s">
        <v>1836</v>
      </c>
      <c r="C916" s="3" t="s">
        <v>1837</v>
      </c>
      <c r="D916">
        <v>6400</v>
      </c>
      <c r="E916">
        <v>3676</v>
      </c>
      <c r="F916" s="5">
        <f t="shared" si="56"/>
        <v>57.4375</v>
      </c>
      <c r="G916" t="s">
        <v>14</v>
      </c>
      <c r="H916">
        <v>141</v>
      </c>
      <c r="I916">
        <f t="shared" si="57"/>
        <v>26.070921985815602</v>
      </c>
      <c r="J916" t="s">
        <v>36</v>
      </c>
      <c r="K916" t="s">
        <v>37</v>
      </c>
      <c r="L916">
        <v>1375592400</v>
      </c>
      <c r="M916" s="10">
        <f t="shared" si="58"/>
        <v>41490.208333333336</v>
      </c>
      <c r="N916">
        <v>1376629200</v>
      </c>
      <c r="O916" s="10">
        <f t="shared" si="59"/>
        <v>41502.208333333336</v>
      </c>
      <c r="P916" t="b">
        <v>0</v>
      </c>
      <c r="Q916" t="b">
        <v>0</v>
      </c>
      <c r="R916" s="7" t="s">
        <v>2013</v>
      </c>
      <c r="S916" t="s">
        <v>2014</v>
      </c>
    </row>
    <row r="917" spans="1:19" x14ac:dyDescent="0.5">
      <c r="A917">
        <v>915</v>
      </c>
      <c r="B917" t="s">
        <v>1838</v>
      </c>
      <c r="C917" s="3" t="s">
        <v>1839</v>
      </c>
      <c r="D917">
        <v>125900</v>
      </c>
      <c r="E917">
        <v>195936</v>
      </c>
      <c r="F917" s="5">
        <f t="shared" si="56"/>
        <v>155.62827640984909</v>
      </c>
      <c r="G917" t="s">
        <v>19</v>
      </c>
      <c r="H917">
        <v>1866</v>
      </c>
      <c r="I917">
        <f t="shared" si="57"/>
        <v>105.0032154340836</v>
      </c>
      <c r="J917" t="s">
        <v>36</v>
      </c>
      <c r="K917" t="s">
        <v>37</v>
      </c>
      <c r="L917">
        <v>1503982800</v>
      </c>
      <c r="M917" s="10">
        <f t="shared" si="58"/>
        <v>42976.208333333328</v>
      </c>
      <c r="N917">
        <v>1504760400</v>
      </c>
      <c r="O917" s="10">
        <f t="shared" si="59"/>
        <v>42985.208333333328</v>
      </c>
      <c r="P917" t="b">
        <v>0</v>
      </c>
      <c r="Q917" t="b">
        <v>0</v>
      </c>
      <c r="R917" s="7" t="s">
        <v>2015</v>
      </c>
      <c r="S917" t="s">
        <v>2034</v>
      </c>
    </row>
    <row r="918" spans="1:19" ht="31.5" x14ac:dyDescent="0.5">
      <c r="A918">
        <v>916</v>
      </c>
      <c r="B918" t="s">
        <v>1840</v>
      </c>
      <c r="C918" s="3" t="s">
        <v>1841</v>
      </c>
      <c r="D918">
        <v>3700</v>
      </c>
      <c r="E918">
        <v>1343</v>
      </c>
      <c r="F918" s="5">
        <f t="shared" si="56"/>
        <v>36.297297297297298</v>
      </c>
      <c r="G918" t="s">
        <v>14</v>
      </c>
      <c r="H918">
        <v>52</v>
      </c>
      <c r="I918">
        <f t="shared" si="57"/>
        <v>25.826923076923077</v>
      </c>
      <c r="J918" t="s">
        <v>20</v>
      </c>
      <c r="K918" t="s">
        <v>21</v>
      </c>
      <c r="L918">
        <v>1418882400</v>
      </c>
      <c r="M918" s="10">
        <f t="shared" si="58"/>
        <v>41991.25</v>
      </c>
      <c r="N918">
        <v>1419660000</v>
      </c>
      <c r="O918" s="10">
        <f t="shared" si="59"/>
        <v>42000.25</v>
      </c>
      <c r="P918" t="b">
        <v>0</v>
      </c>
      <c r="Q918" t="b">
        <v>0</v>
      </c>
      <c r="R918" s="7" t="s">
        <v>2028</v>
      </c>
      <c r="S918" t="s">
        <v>2029</v>
      </c>
    </row>
    <row r="919" spans="1:19" x14ac:dyDescent="0.5">
      <c r="A919">
        <v>917</v>
      </c>
      <c r="B919" t="s">
        <v>1842</v>
      </c>
      <c r="C919" s="3" t="s">
        <v>1843</v>
      </c>
      <c r="D919">
        <v>3600</v>
      </c>
      <c r="E919">
        <v>2097</v>
      </c>
      <c r="F919" s="5">
        <f t="shared" si="56"/>
        <v>58.25</v>
      </c>
      <c r="G919" t="s">
        <v>42</v>
      </c>
      <c r="H919">
        <v>27</v>
      </c>
      <c r="I919">
        <f t="shared" si="57"/>
        <v>77.666666666666671</v>
      </c>
      <c r="J919" t="s">
        <v>36</v>
      </c>
      <c r="K919" t="s">
        <v>37</v>
      </c>
      <c r="L919">
        <v>1309237200</v>
      </c>
      <c r="M919" s="10">
        <f t="shared" si="58"/>
        <v>40722.208333333336</v>
      </c>
      <c r="N919">
        <v>1311310800</v>
      </c>
      <c r="O919" s="10">
        <f t="shared" si="59"/>
        <v>40746.208333333336</v>
      </c>
      <c r="P919" t="b">
        <v>0</v>
      </c>
      <c r="Q919" t="b">
        <v>1</v>
      </c>
      <c r="R919" s="7" t="s">
        <v>2015</v>
      </c>
      <c r="S919" t="s">
        <v>2026</v>
      </c>
    </row>
    <row r="920" spans="1:19" x14ac:dyDescent="0.5">
      <c r="A920">
        <v>918</v>
      </c>
      <c r="B920" t="s">
        <v>1844</v>
      </c>
      <c r="C920" s="3" t="s">
        <v>1845</v>
      </c>
      <c r="D920">
        <v>3800</v>
      </c>
      <c r="E920">
        <v>9021</v>
      </c>
      <c r="F920" s="5">
        <f t="shared" si="56"/>
        <v>237.39473684210526</v>
      </c>
      <c r="G920" t="s">
        <v>19</v>
      </c>
      <c r="H920">
        <v>156</v>
      </c>
      <c r="I920">
        <f t="shared" si="57"/>
        <v>57.82692307692308</v>
      </c>
      <c r="J920" t="s">
        <v>86</v>
      </c>
      <c r="K920" t="s">
        <v>87</v>
      </c>
      <c r="L920">
        <v>1343365200</v>
      </c>
      <c r="M920" s="10">
        <f t="shared" si="58"/>
        <v>41117.208333333336</v>
      </c>
      <c r="N920">
        <v>1344315600</v>
      </c>
      <c r="O920" s="10">
        <f t="shared" si="59"/>
        <v>41128.208333333336</v>
      </c>
      <c r="P920" t="b">
        <v>0</v>
      </c>
      <c r="Q920" t="b">
        <v>0</v>
      </c>
      <c r="R920" s="7" t="s">
        <v>2021</v>
      </c>
      <c r="S920" t="s">
        <v>2030</v>
      </c>
    </row>
    <row r="921" spans="1:19" x14ac:dyDescent="0.5">
      <c r="A921">
        <v>919</v>
      </c>
      <c r="B921" t="s">
        <v>1846</v>
      </c>
      <c r="C921" s="3" t="s">
        <v>1847</v>
      </c>
      <c r="D921">
        <v>35600</v>
      </c>
      <c r="E921">
        <v>20915</v>
      </c>
      <c r="F921" s="5">
        <f t="shared" si="56"/>
        <v>58.75</v>
      </c>
      <c r="G921" t="s">
        <v>14</v>
      </c>
      <c r="H921">
        <v>225</v>
      </c>
      <c r="I921">
        <f t="shared" si="57"/>
        <v>92.955555555555549</v>
      </c>
      <c r="J921" t="s">
        <v>24</v>
      </c>
      <c r="K921" t="s">
        <v>25</v>
      </c>
      <c r="L921">
        <v>1507957200</v>
      </c>
      <c r="M921" s="10">
        <f t="shared" si="58"/>
        <v>43022.208333333328</v>
      </c>
      <c r="N921">
        <v>1510725600</v>
      </c>
      <c r="O921" s="10">
        <f t="shared" si="59"/>
        <v>43054.25</v>
      </c>
      <c r="P921" t="b">
        <v>0</v>
      </c>
      <c r="Q921" t="b">
        <v>1</v>
      </c>
      <c r="R921" s="7" t="s">
        <v>2013</v>
      </c>
      <c r="S921" t="s">
        <v>2014</v>
      </c>
    </row>
    <row r="922" spans="1:19" x14ac:dyDescent="0.5">
      <c r="A922">
        <v>920</v>
      </c>
      <c r="B922" t="s">
        <v>1848</v>
      </c>
      <c r="C922" s="3" t="s">
        <v>1849</v>
      </c>
      <c r="D922">
        <v>5300</v>
      </c>
      <c r="E922">
        <v>9676</v>
      </c>
      <c r="F922" s="5">
        <f t="shared" si="56"/>
        <v>182.56603773584905</v>
      </c>
      <c r="G922" t="s">
        <v>19</v>
      </c>
      <c r="H922">
        <v>255</v>
      </c>
      <c r="I922">
        <f t="shared" si="57"/>
        <v>37.945098039215686</v>
      </c>
      <c r="J922" t="s">
        <v>20</v>
      </c>
      <c r="K922" t="s">
        <v>21</v>
      </c>
      <c r="L922">
        <v>1549519200</v>
      </c>
      <c r="M922" s="10">
        <f t="shared" si="58"/>
        <v>43503.25</v>
      </c>
      <c r="N922">
        <v>1551247200</v>
      </c>
      <c r="O922" s="10">
        <f t="shared" si="59"/>
        <v>43523.25</v>
      </c>
      <c r="P922" t="b">
        <v>1</v>
      </c>
      <c r="Q922" t="b">
        <v>0</v>
      </c>
      <c r="R922" s="7" t="s">
        <v>2015</v>
      </c>
      <c r="S922" t="s">
        <v>2023</v>
      </c>
    </row>
    <row r="923" spans="1:19" x14ac:dyDescent="0.5">
      <c r="A923">
        <v>921</v>
      </c>
      <c r="B923" t="s">
        <v>1850</v>
      </c>
      <c r="C923" s="3" t="s">
        <v>1851</v>
      </c>
      <c r="D923">
        <v>160400</v>
      </c>
      <c r="E923">
        <v>1210</v>
      </c>
      <c r="F923" s="5">
        <f t="shared" si="56"/>
        <v>0.75436408977556113</v>
      </c>
      <c r="G923" t="s">
        <v>14</v>
      </c>
      <c r="H923">
        <v>38</v>
      </c>
      <c r="I923">
        <f t="shared" si="57"/>
        <v>31.842105263157894</v>
      </c>
      <c r="J923" t="s">
        <v>20</v>
      </c>
      <c r="K923" t="s">
        <v>21</v>
      </c>
      <c r="L923">
        <v>1329026400</v>
      </c>
      <c r="M923" s="10">
        <f t="shared" si="58"/>
        <v>40951.25</v>
      </c>
      <c r="N923">
        <v>1330236000</v>
      </c>
      <c r="O923" s="10">
        <f t="shared" si="59"/>
        <v>40965.25</v>
      </c>
      <c r="P923" t="b">
        <v>0</v>
      </c>
      <c r="Q923" t="b">
        <v>0</v>
      </c>
      <c r="R923" s="7" t="s">
        <v>2011</v>
      </c>
      <c r="S923" t="s">
        <v>2012</v>
      </c>
    </row>
    <row r="924" spans="1:19" x14ac:dyDescent="0.5">
      <c r="A924">
        <v>922</v>
      </c>
      <c r="B924" t="s">
        <v>1852</v>
      </c>
      <c r="C924" s="3" t="s">
        <v>1853</v>
      </c>
      <c r="D924">
        <v>51400</v>
      </c>
      <c r="E924">
        <v>90440</v>
      </c>
      <c r="F924" s="5">
        <f t="shared" si="56"/>
        <v>175.95330739299609</v>
      </c>
      <c r="G924" t="s">
        <v>19</v>
      </c>
      <c r="H924">
        <v>2261</v>
      </c>
      <c r="I924">
        <f t="shared" si="57"/>
        <v>40</v>
      </c>
      <c r="J924" t="s">
        <v>20</v>
      </c>
      <c r="K924" t="s">
        <v>21</v>
      </c>
      <c r="L924">
        <v>1544335200</v>
      </c>
      <c r="M924" s="10">
        <f t="shared" si="58"/>
        <v>43443.25</v>
      </c>
      <c r="N924">
        <v>1545112800</v>
      </c>
      <c r="O924" s="10">
        <f t="shared" si="59"/>
        <v>43452.25</v>
      </c>
      <c r="P924" t="b">
        <v>0</v>
      </c>
      <c r="Q924" t="b">
        <v>1</v>
      </c>
      <c r="R924" s="7" t="s">
        <v>2009</v>
      </c>
      <c r="S924" t="s">
        <v>2036</v>
      </c>
    </row>
    <row r="925" spans="1:19" x14ac:dyDescent="0.5">
      <c r="A925">
        <v>923</v>
      </c>
      <c r="B925" t="s">
        <v>1854</v>
      </c>
      <c r="C925" s="3" t="s">
        <v>1855</v>
      </c>
      <c r="D925">
        <v>1700</v>
      </c>
      <c r="E925">
        <v>4044</v>
      </c>
      <c r="F925" s="5">
        <f t="shared" si="56"/>
        <v>237.88235294117646</v>
      </c>
      <c r="G925" t="s">
        <v>19</v>
      </c>
      <c r="H925">
        <v>40</v>
      </c>
      <c r="I925">
        <f t="shared" si="57"/>
        <v>101.1</v>
      </c>
      <c r="J925" t="s">
        <v>20</v>
      </c>
      <c r="K925" t="s">
        <v>21</v>
      </c>
      <c r="L925">
        <v>1279083600</v>
      </c>
      <c r="M925" s="10">
        <f t="shared" si="58"/>
        <v>40373.208333333336</v>
      </c>
      <c r="N925">
        <v>1279170000</v>
      </c>
      <c r="O925" s="10">
        <f t="shared" si="59"/>
        <v>40374.208333333336</v>
      </c>
      <c r="P925" t="b">
        <v>0</v>
      </c>
      <c r="Q925" t="b">
        <v>0</v>
      </c>
      <c r="R925" s="7" t="s">
        <v>2013</v>
      </c>
      <c r="S925" t="s">
        <v>2014</v>
      </c>
    </row>
    <row r="926" spans="1:19" x14ac:dyDescent="0.5">
      <c r="A926">
        <v>924</v>
      </c>
      <c r="B926" t="s">
        <v>1856</v>
      </c>
      <c r="C926" s="3" t="s">
        <v>1857</v>
      </c>
      <c r="D926">
        <v>39400</v>
      </c>
      <c r="E926">
        <v>192292</v>
      </c>
      <c r="F926" s="5">
        <f t="shared" si="56"/>
        <v>488.05076142131981</v>
      </c>
      <c r="G926" t="s">
        <v>19</v>
      </c>
      <c r="H926">
        <v>2289</v>
      </c>
      <c r="I926">
        <f t="shared" si="57"/>
        <v>84.006989951944078</v>
      </c>
      <c r="J926" t="s">
        <v>94</v>
      </c>
      <c r="K926" t="s">
        <v>95</v>
      </c>
      <c r="L926">
        <v>1572498000</v>
      </c>
      <c r="M926" s="10">
        <f t="shared" si="58"/>
        <v>43769.208333333328</v>
      </c>
      <c r="N926">
        <v>1573452000</v>
      </c>
      <c r="O926" s="10">
        <f t="shared" si="59"/>
        <v>43780.25</v>
      </c>
      <c r="P926" t="b">
        <v>0</v>
      </c>
      <c r="Q926" t="b">
        <v>0</v>
      </c>
      <c r="R926" s="7" t="s">
        <v>2013</v>
      </c>
      <c r="S926" t="s">
        <v>2014</v>
      </c>
    </row>
    <row r="927" spans="1:19" ht="31.5" x14ac:dyDescent="0.5">
      <c r="A927">
        <v>925</v>
      </c>
      <c r="B927" t="s">
        <v>1858</v>
      </c>
      <c r="C927" s="3" t="s">
        <v>1859</v>
      </c>
      <c r="D927">
        <v>3000</v>
      </c>
      <c r="E927">
        <v>6722</v>
      </c>
      <c r="F927" s="5">
        <f t="shared" si="56"/>
        <v>224.06666666666666</v>
      </c>
      <c r="G927" t="s">
        <v>19</v>
      </c>
      <c r="H927">
        <v>65</v>
      </c>
      <c r="I927">
        <f t="shared" si="57"/>
        <v>103.41538461538461</v>
      </c>
      <c r="J927" t="s">
        <v>20</v>
      </c>
      <c r="K927" t="s">
        <v>21</v>
      </c>
      <c r="L927">
        <v>1506056400</v>
      </c>
      <c r="M927" s="10">
        <f t="shared" si="58"/>
        <v>43000.208333333328</v>
      </c>
      <c r="N927">
        <v>1507093200</v>
      </c>
      <c r="O927" s="10">
        <f t="shared" si="59"/>
        <v>43012.208333333328</v>
      </c>
      <c r="P927" t="b">
        <v>0</v>
      </c>
      <c r="Q927" t="b">
        <v>0</v>
      </c>
      <c r="R927" s="7" t="s">
        <v>2013</v>
      </c>
      <c r="S927" t="s">
        <v>2014</v>
      </c>
    </row>
    <row r="928" spans="1:19" x14ac:dyDescent="0.5">
      <c r="A928">
        <v>926</v>
      </c>
      <c r="B928" t="s">
        <v>1860</v>
      </c>
      <c r="C928" s="3" t="s">
        <v>1861</v>
      </c>
      <c r="D928">
        <v>8700</v>
      </c>
      <c r="E928">
        <v>1577</v>
      </c>
      <c r="F928" s="5">
        <f t="shared" si="56"/>
        <v>18.126436781609197</v>
      </c>
      <c r="G928" t="s">
        <v>14</v>
      </c>
      <c r="H928">
        <v>15</v>
      </c>
      <c r="I928">
        <f t="shared" si="57"/>
        <v>105.13333333333334</v>
      </c>
      <c r="J928" t="s">
        <v>20</v>
      </c>
      <c r="K928" t="s">
        <v>21</v>
      </c>
      <c r="L928">
        <v>1463029200</v>
      </c>
      <c r="M928" s="10">
        <f t="shared" si="58"/>
        <v>42502.208333333328</v>
      </c>
      <c r="N928">
        <v>1463374800</v>
      </c>
      <c r="O928" s="10">
        <f t="shared" si="59"/>
        <v>42506.208333333328</v>
      </c>
      <c r="P928" t="b">
        <v>0</v>
      </c>
      <c r="Q928" t="b">
        <v>0</v>
      </c>
      <c r="R928" s="7" t="s">
        <v>2007</v>
      </c>
      <c r="S928" t="s">
        <v>2008</v>
      </c>
    </row>
    <row r="929" spans="1:19" x14ac:dyDescent="0.5">
      <c r="A929">
        <v>927</v>
      </c>
      <c r="B929" t="s">
        <v>1862</v>
      </c>
      <c r="C929" s="3" t="s">
        <v>1863</v>
      </c>
      <c r="D929">
        <v>7200</v>
      </c>
      <c r="E929">
        <v>3301</v>
      </c>
      <c r="F929" s="5">
        <f t="shared" si="56"/>
        <v>45.847222222222221</v>
      </c>
      <c r="G929" t="s">
        <v>14</v>
      </c>
      <c r="H929">
        <v>37</v>
      </c>
      <c r="I929">
        <f t="shared" si="57"/>
        <v>89.21621621621621</v>
      </c>
      <c r="J929" t="s">
        <v>20</v>
      </c>
      <c r="K929" t="s">
        <v>21</v>
      </c>
      <c r="L929">
        <v>1342069200</v>
      </c>
      <c r="M929" s="10">
        <f t="shared" si="58"/>
        <v>41102.208333333336</v>
      </c>
      <c r="N929">
        <v>1344574800</v>
      </c>
      <c r="O929" s="10">
        <f t="shared" si="59"/>
        <v>41131.208333333336</v>
      </c>
      <c r="P929" t="b">
        <v>0</v>
      </c>
      <c r="Q929" t="b">
        <v>0</v>
      </c>
      <c r="R929" s="7" t="s">
        <v>2013</v>
      </c>
      <c r="S929" t="s">
        <v>2014</v>
      </c>
    </row>
    <row r="930" spans="1:19" x14ac:dyDescent="0.5">
      <c r="A930">
        <v>928</v>
      </c>
      <c r="B930" t="s">
        <v>1864</v>
      </c>
      <c r="C930" s="3" t="s">
        <v>1865</v>
      </c>
      <c r="D930">
        <v>167400</v>
      </c>
      <c r="E930">
        <v>196386</v>
      </c>
      <c r="F930" s="5">
        <f t="shared" si="56"/>
        <v>117.31541218637993</v>
      </c>
      <c r="G930" t="s">
        <v>19</v>
      </c>
      <c r="H930">
        <v>3777</v>
      </c>
      <c r="I930">
        <f t="shared" si="57"/>
        <v>51.995234312946785</v>
      </c>
      <c r="J930" t="s">
        <v>94</v>
      </c>
      <c r="K930" t="s">
        <v>95</v>
      </c>
      <c r="L930">
        <v>1388296800</v>
      </c>
      <c r="M930" s="10">
        <f t="shared" si="58"/>
        <v>41637.25</v>
      </c>
      <c r="N930">
        <v>1389074400</v>
      </c>
      <c r="O930" s="10">
        <f t="shared" si="59"/>
        <v>41646.25</v>
      </c>
      <c r="P930" t="b">
        <v>0</v>
      </c>
      <c r="Q930" t="b">
        <v>0</v>
      </c>
      <c r="R930" s="7" t="s">
        <v>2011</v>
      </c>
      <c r="S930" t="s">
        <v>2012</v>
      </c>
    </row>
    <row r="931" spans="1:19" x14ac:dyDescent="0.5">
      <c r="A931">
        <v>929</v>
      </c>
      <c r="B931" t="s">
        <v>1866</v>
      </c>
      <c r="C931" s="3" t="s">
        <v>1867</v>
      </c>
      <c r="D931">
        <v>5500</v>
      </c>
      <c r="E931">
        <v>11952</v>
      </c>
      <c r="F931" s="5">
        <f t="shared" si="56"/>
        <v>217.30909090909091</v>
      </c>
      <c r="G931" t="s">
        <v>19</v>
      </c>
      <c r="H931">
        <v>184</v>
      </c>
      <c r="I931">
        <f t="shared" si="57"/>
        <v>64.956521739130437</v>
      </c>
      <c r="J931" t="s">
        <v>36</v>
      </c>
      <c r="K931" t="s">
        <v>37</v>
      </c>
      <c r="L931">
        <v>1493787600</v>
      </c>
      <c r="M931" s="10">
        <f t="shared" si="58"/>
        <v>42858.208333333328</v>
      </c>
      <c r="N931">
        <v>1494997200</v>
      </c>
      <c r="O931" s="10">
        <f t="shared" si="59"/>
        <v>42872.208333333328</v>
      </c>
      <c r="P931" t="b">
        <v>0</v>
      </c>
      <c r="Q931" t="b">
        <v>0</v>
      </c>
      <c r="R931" s="7" t="s">
        <v>2013</v>
      </c>
      <c r="S931" t="s">
        <v>2014</v>
      </c>
    </row>
    <row r="932" spans="1:19" x14ac:dyDescent="0.5">
      <c r="A932">
        <v>930</v>
      </c>
      <c r="B932" t="s">
        <v>1868</v>
      </c>
      <c r="C932" s="3" t="s">
        <v>1869</v>
      </c>
      <c r="D932">
        <v>3500</v>
      </c>
      <c r="E932">
        <v>3930</v>
      </c>
      <c r="F932" s="5">
        <f t="shared" si="56"/>
        <v>112.28571428571429</v>
      </c>
      <c r="G932" t="s">
        <v>19</v>
      </c>
      <c r="H932">
        <v>85</v>
      </c>
      <c r="I932">
        <f t="shared" si="57"/>
        <v>46.235294117647058</v>
      </c>
      <c r="J932" t="s">
        <v>20</v>
      </c>
      <c r="K932" t="s">
        <v>21</v>
      </c>
      <c r="L932">
        <v>1424844000</v>
      </c>
      <c r="M932" s="10">
        <f t="shared" si="58"/>
        <v>42060.25</v>
      </c>
      <c r="N932">
        <v>1425448800</v>
      </c>
      <c r="O932" s="10">
        <f t="shared" si="59"/>
        <v>42067.25</v>
      </c>
      <c r="P932" t="b">
        <v>0</v>
      </c>
      <c r="Q932" t="b">
        <v>1</v>
      </c>
      <c r="R932" s="7" t="s">
        <v>2013</v>
      </c>
      <c r="S932" t="s">
        <v>2014</v>
      </c>
    </row>
    <row r="933" spans="1:19" x14ac:dyDescent="0.5">
      <c r="A933">
        <v>931</v>
      </c>
      <c r="B933" t="s">
        <v>1870</v>
      </c>
      <c r="C933" s="3" t="s">
        <v>1871</v>
      </c>
      <c r="D933">
        <v>7900</v>
      </c>
      <c r="E933">
        <v>5729</v>
      </c>
      <c r="F933" s="5">
        <f t="shared" si="56"/>
        <v>72.518987341772146</v>
      </c>
      <c r="G933" t="s">
        <v>14</v>
      </c>
      <c r="H933">
        <v>112</v>
      </c>
      <c r="I933">
        <f t="shared" si="57"/>
        <v>51.151785714285715</v>
      </c>
      <c r="J933" t="s">
        <v>20</v>
      </c>
      <c r="K933" t="s">
        <v>21</v>
      </c>
      <c r="L933">
        <v>1403931600</v>
      </c>
      <c r="M933" s="10">
        <f t="shared" si="58"/>
        <v>41818.208333333336</v>
      </c>
      <c r="N933">
        <v>1404104400</v>
      </c>
      <c r="O933" s="10">
        <f t="shared" si="59"/>
        <v>41820.208333333336</v>
      </c>
      <c r="P933" t="b">
        <v>0</v>
      </c>
      <c r="Q933" t="b">
        <v>1</v>
      </c>
      <c r="R933" s="7" t="s">
        <v>2013</v>
      </c>
      <c r="S933" t="s">
        <v>2014</v>
      </c>
    </row>
    <row r="934" spans="1:19" x14ac:dyDescent="0.5">
      <c r="A934">
        <v>932</v>
      </c>
      <c r="B934" t="s">
        <v>1872</v>
      </c>
      <c r="C934" s="3" t="s">
        <v>1873</v>
      </c>
      <c r="D934">
        <v>2300</v>
      </c>
      <c r="E934">
        <v>4883</v>
      </c>
      <c r="F934" s="5">
        <f t="shared" si="56"/>
        <v>212.30434782608697</v>
      </c>
      <c r="G934" t="s">
        <v>19</v>
      </c>
      <c r="H934">
        <v>144</v>
      </c>
      <c r="I934">
        <f t="shared" si="57"/>
        <v>33.909722222222221</v>
      </c>
      <c r="J934" t="s">
        <v>20</v>
      </c>
      <c r="K934" t="s">
        <v>21</v>
      </c>
      <c r="L934">
        <v>1394514000</v>
      </c>
      <c r="M934" s="10">
        <f t="shared" si="58"/>
        <v>41709.208333333336</v>
      </c>
      <c r="N934">
        <v>1394773200</v>
      </c>
      <c r="O934" s="10">
        <f t="shared" si="59"/>
        <v>41712.208333333336</v>
      </c>
      <c r="P934" t="b">
        <v>0</v>
      </c>
      <c r="Q934" t="b">
        <v>0</v>
      </c>
      <c r="R934" s="7" t="s">
        <v>2009</v>
      </c>
      <c r="S934" t="s">
        <v>2010</v>
      </c>
    </row>
    <row r="935" spans="1:19" x14ac:dyDescent="0.5">
      <c r="A935">
        <v>933</v>
      </c>
      <c r="B935" t="s">
        <v>1874</v>
      </c>
      <c r="C935" s="3" t="s">
        <v>1875</v>
      </c>
      <c r="D935">
        <v>73000</v>
      </c>
      <c r="E935">
        <v>175015</v>
      </c>
      <c r="F935" s="5">
        <f t="shared" si="56"/>
        <v>239.74657534246575</v>
      </c>
      <c r="G935" t="s">
        <v>19</v>
      </c>
      <c r="H935">
        <v>1902</v>
      </c>
      <c r="I935">
        <f t="shared" si="57"/>
        <v>92.016298633017882</v>
      </c>
      <c r="J935" t="s">
        <v>20</v>
      </c>
      <c r="K935" t="s">
        <v>21</v>
      </c>
      <c r="L935">
        <v>1365397200</v>
      </c>
      <c r="M935" s="10">
        <f t="shared" si="58"/>
        <v>41372.208333333336</v>
      </c>
      <c r="N935">
        <v>1366520400</v>
      </c>
      <c r="O935" s="10">
        <f t="shared" si="59"/>
        <v>41385.208333333336</v>
      </c>
      <c r="P935" t="b">
        <v>0</v>
      </c>
      <c r="Q935" t="b">
        <v>0</v>
      </c>
      <c r="R935" s="7" t="s">
        <v>2013</v>
      </c>
      <c r="S935" t="s">
        <v>2014</v>
      </c>
    </row>
    <row r="936" spans="1:19" x14ac:dyDescent="0.5">
      <c r="A936">
        <v>934</v>
      </c>
      <c r="B936" t="s">
        <v>1876</v>
      </c>
      <c r="C936" s="3" t="s">
        <v>1877</v>
      </c>
      <c r="D936">
        <v>6200</v>
      </c>
      <c r="E936">
        <v>11280</v>
      </c>
      <c r="F936" s="5">
        <f t="shared" si="56"/>
        <v>181.93548387096774</v>
      </c>
      <c r="G936" t="s">
        <v>19</v>
      </c>
      <c r="H936">
        <v>105</v>
      </c>
      <c r="I936">
        <f t="shared" si="57"/>
        <v>107.42857142857143</v>
      </c>
      <c r="J936" t="s">
        <v>20</v>
      </c>
      <c r="K936" t="s">
        <v>21</v>
      </c>
      <c r="L936">
        <v>1456120800</v>
      </c>
      <c r="M936" s="10">
        <f t="shared" si="58"/>
        <v>42422.25</v>
      </c>
      <c r="N936">
        <v>1456639200</v>
      </c>
      <c r="O936" s="10">
        <f t="shared" si="59"/>
        <v>42428.25</v>
      </c>
      <c r="P936" t="b">
        <v>0</v>
      </c>
      <c r="Q936" t="b">
        <v>0</v>
      </c>
      <c r="R936" s="7" t="s">
        <v>2013</v>
      </c>
      <c r="S936" t="s">
        <v>2014</v>
      </c>
    </row>
    <row r="937" spans="1:19" ht="31.5" x14ac:dyDescent="0.5">
      <c r="A937">
        <v>935</v>
      </c>
      <c r="B937" t="s">
        <v>1878</v>
      </c>
      <c r="C937" s="3" t="s">
        <v>1879</v>
      </c>
      <c r="D937">
        <v>6100</v>
      </c>
      <c r="E937">
        <v>10012</v>
      </c>
      <c r="F937" s="5">
        <f t="shared" si="56"/>
        <v>164.13114754098362</v>
      </c>
      <c r="G937" t="s">
        <v>19</v>
      </c>
      <c r="H937">
        <v>132</v>
      </c>
      <c r="I937">
        <f t="shared" si="57"/>
        <v>75.848484848484844</v>
      </c>
      <c r="J937" t="s">
        <v>20</v>
      </c>
      <c r="K937" t="s">
        <v>21</v>
      </c>
      <c r="L937">
        <v>1437714000</v>
      </c>
      <c r="M937" s="10">
        <f t="shared" si="58"/>
        <v>42209.208333333328</v>
      </c>
      <c r="N937">
        <v>1438318800</v>
      </c>
      <c r="O937" s="10">
        <f t="shared" si="59"/>
        <v>42216.208333333328</v>
      </c>
      <c r="P937" t="b">
        <v>0</v>
      </c>
      <c r="Q937" t="b">
        <v>0</v>
      </c>
      <c r="R937" s="7" t="s">
        <v>2013</v>
      </c>
      <c r="S937" t="s">
        <v>2014</v>
      </c>
    </row>
    <row r="938" spans="1:19" x14ac:dyDescent="0.5">
      <c r="A938">
        <v>936</v>
      </c>
      <c r="B938" t="s">
        <v>1222</v>
      </c>
      <c r="C938" s="3" t="s">
        <v>1880</v>
      </c>
      <c r="D938">
        <v>103200</v>
      </c>
      <c r="E938">
        <v>1690</v>
      </c>
      <c r="F938" s="5">
        <f t="shared" si="56"/>
        <v>1.6375968992248062</v>
      </c>
      <c r="G938" t="s">
        <v>14</v>
      </c>
      <c r="H938">
        <v>21</v>
      </c>
      <c r="I938">
        <f t="shared" si="57"/>
        <v>80.476190476190482</v>
      </c>
      <c r="J938" t="s">
        <v>20</v>
      </c>
      <c r="K938" t="s">
        <v>21</v>
      </c>
      <c r="L938">
        <v>1563771600</v>
      </c>
      <c r="M938" s="10">
        <f t="shared" si="58"/>
        <v>43668.208333333328</v>
      </c>
      <c r="N938">
        <v>1564030800</v>
      </c>
      <c r="O938" s="10">
        <f t="shared" si="59"/>
        <v>43671.208333333328</v>
      </c>
      <c r="P938" t="b">
        <v>1</v>
      </c>
      <c r="Q938" t="b">
        <v>0</v>
      </c>
      <c r="R938" s="7" t="s">
        <v>2013</v>
      </c>
      <c r="S938" t="s">
        <v>2014</v>
      </c>
    </row>
    <row r="939" spans="1:19" x14ac:dyDescent="0.5">
      <c r="A939">
        <v>937</v>
      </c>
      <c r="B939" t="s">
        <v>1881</v>
      </c>
      <c r="C939" s="3" t="s">
        <v>1882</v>
      </c>
      <c r="D939">
        <v>171000</v>
      </c>
      <c r="E939">
        <v>84891</v>
      </c>
      <c r="F939" s="5">
        <f t="shared" si="56"/>
        <v>49.64385964912281</v>
      </c>
      <c r="G939" t="s">
        <v>63</v>
      </c>
      <c r="H939">
        <v>976</v>
      </c>
      <c r="I939">
        <f t="shared" si="57"/>
        <v>86.978483606557376</v>
      </c>
      <c r="J939" t="s">
        <v>20</v>
      </c>
      <c r="K939" t="s">
        <v>21</v>
      </c>
      <c r="L939">
        <v>1448517600</v>
      </c>
      <c r="M939" s="10">
        <f t="shared" si="58"/>
        <v>42334.25</v>
      </c>
      <c r="N939">
        <v>1449295200</v>
      </c>
      <c r="O939" s="10">
        <f t="shared" si="59"/>
        <v>42343.25</v>
      </c>
      <c r="P939" t="b">
        <v>0</v>
      </c>
      <c r="Q939" t="b">
        <v>0</v>
      </c>
      <c r="R939" s="7" t="s">
        <v>2015</v>
      </c>
      <c r="S939" t="s">
        <v>2016</v>
      </c>
    </row>
    <row r="940" spans="1:19" x14ac:dyDescent="0.5">
      <c r="A940">
        <v>938</v>
      </c>
      <c r="B940" t="s">
        <v>1883</v>
      </c>
      <c r="C940" s="3" t="s">
        <v>1884</v>
      </c>
      <c r="D940">
        <v>9200</v>
      </c>
      <c r="E940">
        <v>10093</v>
      </c>
      <c r="F940" s="5">
        <f t="shared" si="56"/>
        <v>109.70652173913044</v>
      </c>
      <c r="G940" t="s">
        <v>19</v>
      </c>
      <c r="H940">
        <v>96</v>
      </c>
      <c r="I940">
        <f t="shared" si="57"/>
        <v>105.13541666666667</v>
      </c>
      <c r="J940" t="s">
        <v>20</v>
      </c>
      <c r="K940" t="s">
        <v>21</v>
      </c>
      <c r="L940">
        <v>1528779600</v>
      </c>
      <c r="M940" s="10">
        <f t="shared" si="58"/>
        <v>43263.208333333328</v>
      </c>
      <c r="N940">
        <v>1531890000</v>
      </c>
      <c r="O940" s="10">
        <f t="shared" si="59"/>
        <v>43299.208333333328</v>
      </c>
      <c r="P940" t="b">
        <v>0</v>
      </c>
      <c r="Q940" t="b">
        <v>1</v>
      </c>
      <c r="R940" s="7" t="s">
        <v>2021</v>
      </c>
      <c r="S940" t="s">
        <v>2027</v>
      </c>
    </row>
    <row r="941" spans="1:19" ht="31.5" x14ac:dyDescent="0.5">
      <c r="A941">
        <v>939</v>
      </c>
      <c r="B941" t="s">
        <v>1885</v>
      </c>
      <c r="C941" s="3" t="s">
        <v>1886</v>
      </c>
      <c r="D941">
        <v>7800</v>
      </c>
      <c r="E941">
        <v>3839</v>
      </c>
      <c r="F941" s="5">
        <f t="shared" si="56"/>
        <v>49.217948717948715</v>
      </c>
      <c r="G941" t="s">
        <v>14</v>
      </c>
      <c r="H941">
        <v>67</v>
      </c>
      <c r="I941">
        <f t="shared" si="57"/>
        <v>57.298507462686565</v>
      </c>
      <c r="J941" t="s">
        <v>20</v>
      </c>
      <c r="K941" t="s">
        <v>21</v>
      </c>
      <c r="L941">
        <v>1304744400</v>
      </c>
      <c r="M941" s="10">
        <f t="shared" si="58"/>
        <v>40670.208333333336</v>
      </c>
      <c r="N941">
        <v>1306213200</v>
      </c>
      <c r="O941" s="10">
        <f t="shared" si="59"/>
        <v>40687.208333333336</v>
      </c>
      <c r="P941" t="b">
        <v>0</v>
      </c>
      <c r="Q941" t="b">
        <v>1</v>
      </c>
      <c r="R941" s="7" t="s">
        <v>2024</v>
      </c>
      <c r="S941" t="s">
        <v>2025</v>
      </c>
    </row>
    <row r="942" spans="1:19" x14ac:dyDescent="0.5">
      <c r="A942">
        <v>940</v>
      </c>
      <c r="B942" t="s">
        <v>1887</v>
      </c>
      <c r="C942" s="3" t="s">
        <v>1888</v>
      </c>
      <c r="D942">
        <v>9900</v>
      </c>
      <c r="E942">
        <v>6161</v>
      </c>
      <c r="F942" s="5">
        <f t="shared" si="56"/>
        <v>62.232323232323232</v>
      </c>
      <c r="G942" t="s">
        <v>42</v>
      </c>
      <c r="H942">
        <v>66</v>
      </c>
      <c r="I942">
        <f t="shared" si="57"/>
        <v>93.348484848484844</v>
      </c>
      <c r="J942" t="s">
        <v>15</v>
      </c>
      <c r="K942" t="s">
        <v>16</v>
      </c>
      <c r="L942">
        <v>1354341600</v>
      </c>
      <c r="M942" s="10">
        <f t="shared" si="58"/>
        <v>41244.25</v>
      </c>
      <c r="N942">
        <v>1356242400</v>
      </c>
      <c r="O942" s="10">
        <f t="shared" si="59"/>
        <v>41266.25</v>
      </c>
      <c r="P942" t="b">
        <v>0</v>
      </c>
      <c r="Q942" t="b">
        <v>0</v>
      </c>
      <c r="R942" s="7" t="s">
        <v>2011</v>
      </c>
      <c r="S942" t="s">
        <v>2012</v>
      </c>
    </row>
    <row r="943" spans="1:19" x14ac:dyDescent="0.5">
      <c r="A943">
        <v>941</v>
      </c>
      <c r="B943" t="s">
        <v>1889</v>
      </c>
      <c r="C943" s="3" t="s">
        <v>1890</v>
      </c>
      <c r="D943">
        <v>43000</v>
      </c>
      <c r="E943">
        <v>5615</v>
      </c>
      <c r="F943" s="5">
        <f t="shared" si="56"/>
        <v>13.05813953488372</v>
      </c>
      <c r="G943" t="s">
        <v>14</v>
      </c>
      <c r="H943">
        <v>78</v>
      </c>
      <c r="I943">
        <f t="shared" si="57"/>
        <v>71.987179487179489</v>
      </c>
      <c r="J943" t="s">
        <v>20</v>
      </c>
      <c r="K943" t="s">
        <v>21</v>
      </c>
      <c r="L943">
        <v>1294552800</v>
      </c>
      <c r="M943" s="10">
        <f t="shared" si="58"/>
        <v>40552.25</v>
      </c>
      <c r="N943">
        <v>1297576800</v>
      </c>
      <c r="O943" s="10">
        <f t="shared" si="59"/>
        <v>40587.25</v>
      </c>
      <c r="P943" t="b">
        <v>1</v>
      </c>
      <c r="Q943" t="b">
        <v>0</v>
      </c>
      <c r="R943" s="7" t="s">
        <v>2013</v>
      </c>
      <c r="S943" t="s">
        <v>2014</v>
      </c>
    </row>
    <row r="944" spans="1:19" x14ac:dyDescent="0.5">
      <c r="A944">
        <v>942</v>
      </c>
      <c r="B944" t="s">
        <v>1883</v>
      </c>
      <c r="C944" s="3" t="s">
        <v>1891</v>
      </c>
      <c r="D944">
        <v>9600</v>
      </c>
      <c r="E944">
        <v>6205</v>
      </c>
      <c r="F944" s="5">
        <f t="shared" si="56"/>
        <v>64.635416666666671</v>
      </c>
      <c r="G944" t="s">
        <v>14</v>
      </c>
      <c r="H944">
        <v>67</v>
      </c>
      <c r="I944">
        <f t="shared" si="57"/>
        <v>92.611940298507463</v>
      </c>
      <c r="J944" t="s">
        <v>24</v>
      </c>
      <c r="K944" t="s">
        <v>25</v>
      </c>
      <c r="L944">
        <v>1295935200</v>
      </c>
      <c r="M944" s="10">
        <f t="shared" si="58"/>
        <v>40568.25</v>
      </c>
      <c r="N944">
        <v>1296194400</v>
      </c>
      <c r="O944" s="10">
        <f t="shared" si="59"/>
        <v>40571.25</v>
      </c>
      <c r="P944" t="b">
        <v>0</v>
      </c>
      <c r="Q944" t="b">
        <v>0</v>
      </c>
      <c r="R944" s="7" t="s">
        <v>2013</v>
      </c>
      <c r="S944" t="s">
        <v>2014</v>
      </c>
    </row>
    <row r="945" spans="1:19" x14ac:dyDescent="0.5">
      <c r="A945">
        <v>943</v>
      </c>
      <c r="B945" t="s">
        <v>1892</v>
      </c>
      <c r="C945" s="3" t="s">
        <v>1893</v>
      </c>
      <c r="D945">
        <v>7500</v>
      </c>
      <c r="E945">
        <v>11969</v>
      </c>
      <c r="F945" s="5">
        <f t="shared" si="56"/>
        <v>159.58666666666667</v>
      </c>
      <c r="G945" t="s">
        <v>19</v>
      </c>
      <c r="H945">
        <v>114</v>
      </c>
      <c r="I945">
        <f t="shared" si="57"/>
        <v>104.99122807017544</v>
      </c>
      <c r="J945" t="s">
        <v>20</v>
      </c>
      <c r="K945" t="s">
        <v>21</v>
      </c>
      <c r="L945">
        <v>1411534800</v>
      </c>
      <c r="M945" s="10">
        <f t="shared" si="58"/>
        <v>41906.208333333336</v>
      </c>
      <c r="N945">
        <v>1414558800</v>
      </c>
      <c r="O945" s="10">
        <f t="shared" si="59"/>
        <v>41941.208333333336</v>
      </c>
      <c r="P945" t="b">
        <v>0</v>
      </c>
      <c r="Q945" t="b">
        <v>0</v>
      </c>
      <c r="R945" s="7" t="s">
        <v>2007</v>
      </c>
      <c r="S945" t="s">
        <v>2008</v>
      </c>
    </row>
    <row r="946" spans="1:19" x14ac:dyDescent="0.5">
      <c r="A946">
        <v>944</v>
      </c>
      <c r="B946" t="s">
        <v>1894</v>
      </c>
      <c r="C946" s="3" t="s">
        <v>1895</v>
      </c>
      <c r="D946">
        <v>10000</v>
      </c>
      <c r="E946">
        <v>8142</v>
      </c>
      <c r="F946" s="5">
        <f t="shared" si="56"/>
        <v>81.42</v>
      </c>
      <c r="G946" t="s">
        <v>14</v>
      </c>
      <c r="H946">
        <v>263</v>
      </c>
      <c r="I946">
        <f t="shared" si="57"/>
        <v>30.958174904942965</v>
      </c>
      <c r="J946" t="s">
        <v>24</v>
      </c>
      <c r="K946" t="s">
        <v>25</v>
      </c>
      <c r="L946">
        <v>1486706400</v>
      </c>
      <c r="M946" s="10">
        <f t="shared" si="58"/>
        <v>42776.25</v>
      </c>
      <c r="N946">
        <v>1488348000</v>
      </c>
      <c r="O946" s="10">
        <f t="shared" si="59"/>
        <v>42795.25</v>
      </c>
      <c r="P946" t="b">
        <v>0</v>
      </c>
      <c r="Q946" t="b">
        <v>0</v>
      </c>
      <c r="R946" s="7" t="s">
        <v>2028</v>
      </c>
      <c r="S946" t="s">
        <v>2029</v>
      </c>
    </row>
    <row r="947" spans="1:19" x14ac:dyDescent="0.5">
      <c r="A947">
        <v>945</v>
      </c>
      <c r="B947" t="s">
        <v>1896</v>
      </c>
      <c r="C947" s="3" t="s">
        <v>1897</v>
      </c>
      <c r="D947">
        <v>172000</v>
      </c>
      <c r="E947">
        <v>55805</v>
      </c>
      <c r="F947" s="5">
        <f t="shared" si="56"/>
        <v>32.444767441860463</v>
      </c>
      <c r="G947" t="s">
        <v>14</v>
      </c>
      <c r="H947">
        <v>1691</v>
      </c>
      <c r="I947">
        <f t="shared" si="57"/>
        <v>33.001182732111175</v>
      </c>
      <c r="J947" t="s">
        <v>20</v>
      </c>
      <c r="K947" t="s">
        <v>21</v>
      </c>
      <c r="L947">
        <v>1333602000</v>
      </c>
      <c r="M947" s="10">
        <f t="shared" si="58"/>
        <v>41004.208333333336</v>
      </c>
      <c r="N947">
        <v>1334898000</v>
      </c>
      <c r="O947" s="10">
        <f t="shared" si="59"/>
        <v>41019.208333333336</v>
      </c>
      <c r="P947" t="b">
        <v>1</v>
      </c>
      <c r="Q947" t="b">
        <v>0</v>
      </c>
      <c r="R947" s="7" t="s">
        <v>2028</v>
      </c>
      <c r="S947" t="s">
        <v>2029</v>
      </c>
    </row>
    <row r="948" spans="1:19" ht="31.5" x14ac:dyDescent="0.5">
      <c r="A948">
        <v>946</v>
      </c>
      <c r="B948" t="s">
        <v>1898</v>
      </c>
      <c r="C948" s="3" t="s">
        <v>1899</v>
      </c>
      <c r="D948">
        <v>153700</v>
      </c>
      <c r="E948">
        <v>15238</v>
      </c>
      <c r="F948" s="5">
        <f t="shared" si="56"/>
        <v>9.9141184124918666</v>
      </c>
      <c r="G948" t="s">
        <v>14</v>
      </c>
      <c r="H948">
        <v>181</v>
      </c>
      <c r="I948">
        <f t="shared" si="57"/>
        <v>84.187845303867405</v>
      </c>
      <c r="J948" t="s">
        <v>20</v>
      </c>
      <c r="K948" t="s">
        <v>21</v>
      </c>
      <c r="L948">
        <v>1308200400</v>
      </c>
      <c r="M948" s="10">
        <f t="shared" si="58"/>
        <v>40710.208333333336</v>
      </c>
      <c r="N948">
        <v>1308373200</v>
      </c>
      <c r="O948" s="10">
        <f t="shared" si="59"/>
        <v>40712.208333333336</v>
      </c>
      <c r="P948" t="b">
        <v>0</v>
      </c>
      <c r="Q948" t="b">
        <v>0</v>
      </c>
      <c r="R948" s="7" t="s">
        <v>2013</v>
      </c>
      <c r="S948" t="s">
        <v>2014</v>
      </c>
    </row>
    <row r="949" spans="1:19" x14ac:dyDescent="0.5">
      <c r="A949">
        <v>947</v>
      </c>
      <c r="B949" t="s">
        <v>1900</v>
      </c>
      <c r="C949" s="3" t="s">
        <v>1901</v>
      </c>
      <c r="D949">
        <v>3600</v>
      </c>
      <c r="E949">
        <v>961</v>
      </c>
      <c r="F949" s="5">
        <f t="shared" si="56"/>
        <v>26.694444444444443</v>
      </c>
      <c r="G949" t="s">
        <v>14</v>
      </c>
      <c r="H949">
        <v>13</v>
      </c>
      <c r="I949">
        <f t="shared" si="57"/>
        <v>73.92307692307692</v>
      </c>
      <c r="J949" t="s">
        <v>20</v>
      </c>
      <c r="K949" t="s">
        <v>21</v>
      </c>
      <c r="L949">
        <v>1411707600</v>
      </c>
      <c r="M949" s="10">
        <f t="shared" si="58"/>
        <v>41908.208333333336</v>
      </c>
      <c r="N949">
        <v>1412312400</v>
      </c>
      <c r="O949" s="10">
        <f t="shared" si="59"/>
        <v>41915.208333333336</v>
      </c>
      <c r="P949" t="b">
        <v>0</v>
      </c>
      <c r="Q949" t="b">
        <v>0</v>
      </c>
      <c r="R949" s="7" t="s">
        <v>2013</v>
      </c>
      <c r="S949" t="s">
        <v>2014</v>
      </c>
    </row>
    <row r="950" spans="1:19" x14ac:dyDescent="0.5">
      <c r="A950">
        <v>948</v>
      </c>
      <c r="B950" t="s">
        <v>1902</v>
      </c>
      <c r="C950" s="3" t="s">
        <v>1903</v>
      </c>
      <c r="D950">
        <v>9400</v>
      </c>
      <c r="E950">
        <v>5918</v>
      </c>
      <c r="F950" s="5">
        <f t="shared" si="56"/>
        <v>62.957446808510639</v>
      </c>
      <c r="G950" t="s">
        <v>63</v>
      </c>
      <c r="H950">
        <v>160</v>
      </c>
      <c r="I950">
        <f t="shared" si="57"/>
        <v>36.987499999999997</v>
      </c>
      <c r="J950" t="s">
        <v>20</v>
      </c>
      <c r="K950" t="s">
        <v>21</v>
      </c>
      <c r="L950">
        <v>1418364000</v>
      </c>
      <c r="M950" s="10">
        <f t="shared" si="58"/>
        <v>41985.25</v>
      </c>
      <c r="N950">
        <v>1419228000</v>
      </c>
      <c r="O950" s="10">
        <f t="shared" si="59"/>
        <v>41995.25</v>
      </c>
      <c r="P950" t="b">
        <v>1</v>
      </c>
      <c r="Q950" t="b">
        <v>1</v>
      </c>
      <c r="R950" s="7" t="s">
        <v>2015</v>
      </c>
      <c r="S950" t="s">
        <v>2016</v>
      </c>
    </row>
    <row r="951" spans="1:19" ht="31.5" x14ac:dyDescent="0.5">
      <c r="A951">
        <v>949</v>
      </c>
      <c r="B951" t="s">
        <v>1904</v>
      </c>
      <c r="C951" s="3" t="s">
        <v>1905</v>
      </c>
      <c r="D951">
        <v>5900</v>
      </c>
      <c r="E951">
        <v>9520</v>
      </c>
      <c r="F951" s="5">
        <f t="shared" si="56"/>
        <v>161.35593220338984</v>
      </c>
      <c r="G951" t="s">
        <v>19</v>
      </c>
      <c r="H951">
        <v>203</v>
      </c>
      <c r="I951">
        <f t="shared" si="57"/>
        <v>46.896551724137929</v>
      </c>
      <c r="J951" t="s">
        <v>20</v>
      </c>
      <c r="K951" t="s">
        <v>21</v>
      </c>
      <c r="L951">
        <v>1429333200</v>
      </c>
      <c r="M951" s="10">
        <f t="shared" si="58"/>
        <v>42112.208333333328</v>
      </c>
      <c r="N951">
        <v>1430974800</v>
      </c>
      <c r="O951" s="10">
        <f t="shared" si="59"/>
        <v>42131.208333333328</v>
      </c>
      <c r="P951" t="b">
        <v>0</v>
      </c>
      <c r="Q951" t="b">
        <v>0</v>
      </c>
      <c r="R951" s="7" t="s">
        <v>2011</v>
      </c>
      <c r="S951" t="s">
        <v>2012</v>
      </c>
    </row>
    <row r="952" spans="1:19" x14ac:dyDescent="0.5">
      <c r="A952">
        <v>950</v>
      </c>
      <c r="B952" t="s">
        <v>1906</v>
      </c>
      <c r="C952" s="3" t="s">
        <v>1907</v>
      </c>
      <c r="D952">
        <v>100</v>
      </c>
      <c r="E952">
        <v>5</v>
      </c>
      <c r="F952" s="5">
        <f t="shared" si="56"/>
        <v>5</v>
      </c>
      <c r="G952" t="s">
        <v>14</v>
      </c>
      <c r="H952">
        <v>1</v>
      </c>
      <c r="I952">
        <f t="shared" si="57"/>
        <v>5</v>
      </c>
      <c r="J952" t="s">
        <v>20</v>
      </c>
      <c r="K952" t="s">
        <v>21</v>
      </c>
      <c r="L952">
        <v>1555390800</v>
      </c>
      <c r="M952" s="10">
        <f t="shared" si="58"/>
        <v>43571.208333333328</v>
      </c>
      <c r="N952">
        <v>1555822800</v>
      </c>
      <c r="O952" s="10">
        <f t="shared" si="59"/>
        <v>43576.208333333328</v>
      </c>
      <c r="P952" t="b">
        <v>0</v>
      </c>
      <c r="Q952" t="b">
        <v>1</v>
      </c>
      <c r="R952" s="7" t="s">
        <v>2013</v>
      </c>
      <c r="S952" t="s">
        <v>2014</v>
      </c>
    </row>
    <row r="953" spans="1:19" x14ac:dyDescent="0.5">
      <c r="A953">
        <v>951</v>
      </c>
      <c r="B953" t="s">
        <v>1908</v>
      </c>
      <c r="C953" s="3" t="s">
        <v>1909</v>
      </c>
      <c r="D953">
        <v>14500</v>
      </c>
      <c r="E953">
        <v>159056</v>
      </c>
      <c r="F953" s="5">
        <f t="shared" si="56"/>
        <v>1096.9379310344827</v>
      </c>
      <c r="G953" t="s">
        <v>19</v>
      </c>
      <c r="H953">
        <v>1559</v>
      </c>
      <c r="I953">
        <f t="shared" si="57"/>
        <v>102.02437459910199</v>
      </c>
      <c r="J953" t="s">
        <v>20</v>
      </c>
      <c r="K953" t="s">
        <v>21</v>
      </c>
      <c r="L953">
        <v>1482732000</v>
      </c>
      <c r="M953" s="10">
        <f t="shared" si="58"/>
        <v>42730.25</v>
      </c>
      <c r="N953">
        <v>1482818400</v>
      </c>
      <c r="O953" s="10">
        <f t="shared" si="59"/>
        <v>42731.25</v>
      </c>
      <c r="P953" t="b">
        <v>0</v>
      </c>
      <c r="Q953" t="b">
        <v>1</v>
      </c>
      <c r="R953" s="7" t="s">
        <v>2009</v>
      </c>
      <c r="S953" t="s">
        <v>2010</v>
      </c>
    </row>
    <row r="954" spans="1:19" x14ac:dyDescent="0.5">
      <c r="A954">
        <v>952</v>
      </c>
      <c r="B954" t="s">
        <v>1910</v>
      </c>
      <c r="C954" s="3" t="s">
        <v>1911</v>
      </c>
      <c r="D954">
        <v>145500</v>
      </c>
      <c r="E954">
        <v>101987</v>
      </c>
      <c r="F954" s="5">
        <f t="shared" si="56"/>
        <v>70.094158075601371</v>
      </c>
      <c r="G954" t="s">
        <v>63</v>
      </c>
      <c r="H954">
        <v>2266</v>
      </c>
      <c r="I954">
        <f t="shared" si="57"/>
        <v>45.007502206531335</v>
      </c>
      <c r="J954" t="s">
        <v>20</v>
      </c>
      <c r="K954" t="s">
        <v>21</v>
      </c>
      <c r="L954">
        <v>1470718800</v>
      </c>
      <c r="M954" s="10">
        <f t="shared" si="58"/>
        <v>42591.208333333328</v>
      </c>
      <c r="N954">
        <v>1471928400</v>
      </c>
      <c r="O954" s="10">
        <f t="shared" si="59"/>
        <v>42605.208333333328</v>
      </c>
      <c r="P954" t="b">
        <v>0</v>
      </c>
      <c r="Q954" t="b">
        <v>0</v>
      </c>
      <c r="R954" s="7" t="s">
        <v>2015</v>
      </c>
      <c r="S954" t="s">
        <v>2016</v>
      </c>
    </row>
    <row r="955" spans="1:19" ht="31.5" x14ac:dyDescent="0.5">
      <c r="A955">
        <v>953</v>
      </c>
      <c r="B955" t="s">
        <v>1912</v>
      </c>
      <c r="C955" s="3" t="s">
        <v>1913</v>
      </c>
      <c r="D955">
        <v>3300</v>
      </c>
      <c r="E955">
        <v>1980</v>
      </c>
      <c r="F955" s="5">
        <f t="shared" si="56"/>
        <v>60</v>
      </c>
      <c r="G955" t="s">
        <v>14</v>
      </c>
      <c r="H955">
        <v>21</v>
      </c>
      <c r="I955">
        <f t="shared" si="57"/>
        <v>94.285714285714292</v>
      </c>
      <c r="J955" t="s">
        <v>20</v>
      </c>
      <c r="K955" t="s">
        <v>21</v>
      </c>
      <c r="L955">
        <v>1450591200</v>
      </c>
      <c r="M955" s="10">
        <f t="shared" si="58"/>
        <v>42358.25</v>
      </c>
      <c r="N955">
        <v>1453701600</v>
      </c>
      <c r="O955" s="10">
        <f t="shared" si="59"/>
        <v>42394.25</v>
      </c>
      <c r="P955" t="b">
        <v>0</v>
      </c>
      <c r="Q955" t="b">
        <v>1</v>
      </c>
      <c r="R955" s="7" t="s">
        <v>2015</v>
      </c>
      <c r="S955" t="s">
        <v>2037</v>
      </c>
    </row>
    <row r="956" spans="1:19" x14ac:dyDescent="0.5">
      <c r="A956">
        <v>954</v>
      </c>
      <c r="B956" t="s">
        <v>1914</v>
      </c>
      <c r="C956" s="3" t="s">
        <v>1915</v>
      </c>
      <c r="D956">
        <v>42600</v>
      </c>
      <c r="E956">
        <v>156384</v>
      </c>
      <c r="F956" s="5">
        <f t="shared" si="56"/>
        <v>367.09859154929575</v>
      </c>
      <c r="G956" t="s">
        <v>19</v>
      </c>
      <c r="H956">
        <v>1548</v>
      </c>
      <c r="I956">
        <f t="shared" si="57"/>
        <v>101.02325581395348</v>
      </c>
      <c r="J956" t="s">
        <v>24</v>
      </c>
      <c r="K956" t="s">
        <v>25</v>
      </c>
      <c r="L956">
        <v>1348290000</v>
      </c>
      <c r="M956" s="10">
        <f t="shared" si="58"/>
        <v>41174.208333333336</v>
      </c>
      <c r="N956">
        <v>1350363600</v>
      </c>
      <c r="O956" s="10">
        <f t="shared" si="59"/>
        <v>41198.208333333336</v>
      </c>
      <c r="P956" t="b">
        <v>0</v>
      </c>
      <c r="Q956" t="b">
        <v>0</v>
      </c>
      <c r="R956" s="7" t="s">
        <v>2011</v>
      </c>
      <c r="S956" t="s">
        <v>2012</v>
      </c>
    </row>
    <row r="957" spans="1:19" ht="31.5" x14ac:dyDescent="0.5">
      <c r="A957">
        <v>955</v>
      </c>
      <c r="B957" t="s">
        <v>1916</v>
      </c>
      <c r="C957" s="3" t="s">
        <v>1917</v>
      </c>
      <c r="D957">
        <v>700</v>
      </c>
      <c r="E957">
        <v>7763</v>
      </c>
      <c r="F957" s="5">
        <f t="shared" si="56"/>
        <v>1109</v>
      </c>
      <c r="G957" t="s">
        <v>19</v>
      </c>
      <c r="H957">
        <v>80</v>
      </c>
      <c r="I957">
        <f t="shared" si="57"/>
        <v>97.037499999999994</v>
      </c>
      <c r="J957" t="s">
        <v>20</v>
      </c>
      <c r="K957" t="s">
        <v>21</v>
      </c>
      <c r="L957">
        <v>1353823200</v>
      </c>
      <c r="M957" s="10">
        <f t="shared" si="58"/>
        <v>41238.25</v>
      </c>
      <c r="N957">
        <v>1353996000</v>
      </c>
      <c r="O957" s="10">
        <f t="shared" si="59"/>
        <v>41240.25</v>
      </c>
      <c r="P957" t="b">
        <v>0</v>
      </c>
      <c r="Q957" t="b">
        <v>0</v>
      </c>
      <c r="R957" s="7" t="s">
        <v>2013</v>
      </c>
      <c r="S957" t="s">
        <v>2014</v>
      </c>
    </row>
    <row r="958" spans="1:19" x14ac:dyDescent="0.5">
      <c r="A958">
        <v>956</v>
      </c>
      <c r="B958" t="s">
        <v>1918</v>
      </c>
      <c r="C958" s="3" t="s">
        <v>1919</v>
      </c>
      <c r="D958">
        <v>187600</v>
      </c>
      <c r="E958">
        <v>35698</v>
      </c>
      <c r="F958" s="5">
        <f t="shared" si="56"/>
        <v>19.028784648187631</v>
      </c>
      <c r="G958" t="s">
        <v>14</v>
      </c>
      <c r="H958">
        <v>830</v>
      </c>
      <c r="I958">
        <f t="shared" si="57"/>
        <v>43.00963855421687</v>
      </c>
      <c r="J958" t="s">
        <v>20</v>
      </c>
      <c r="K958" t="s">
        <v>21</v>
      </c>
      <c r="L958">
        <v>1450764000</v>
      </c>
      <c r="M958" s="10">
        <f t="shared" si="58"/>
        <v>42360.25</v>
      </c>
      <c r="N958">
        <v>1451109600</v>
      </c>
      <c r="O958" s="10">
        <f t="shared" si="59"/>
        <v>42364.25</v>
      </c>
      <c r="P958" t="b">
        <v>0</v>
      </c>
      <c r="Q958" t="b">
        <v>0</v>
      </c>
      <c r="R958" s="7" t="s">
        <v>2015</v>
      </c>
      <c r="S958" t="s">
        <v>2037</v>
      </c>
    </row>
    <row r="959" spans="1:19" x14ac:dyDescent="0.5">
      <c r="A959">
        <v>957</v>
      </c>
      <c r="B959" t="s">
        <v>1920</v>
      </c>
      <c r="C959" s="3" t="s">
        <v>1921</v>
      </c>
      <c r="D959">
        <v>9800</v>
      </c>
      <c r="E959">
        <v>12434</v>
      </c>
      <c r="F959" s="5">
        <f t="shared" si="56"/>
        <v>126.87755102040816</v>
      </c>
      <c r="G959" t="s">
        <v>19</v>
      </c>
      <c r="H959">
        <v>131</v>
      </c>
      <c r="I959">
        <f t="shared" si="57"/>
        <v>94.916030534351151</v>
      </c>
      <c r="J959" t="s">
        <v>20</v>
      </c>
      <c r="K959" t="s">
        <v>21</v>
      </c>
      <c r="L959">
        <v>1329372000</v>
      </c>
      <c r="M959" s="10">
        <f t="shared" si="58"/>
        <v>40955.25</v>
      </c>
      <c r="N959">
        <v>1329631200</v>
      </c>
      <c r="O959" s="10">
        <f t="shared" si="59"/>
        <v>40958.25</v>
      </c>
      <c r="P959" t="b">
        <v>0</v>
      </c>
      <c r="Q959" t="b">
        <v>0</v>
      </c>
      <c r="R959" s="7" t="s">
        <v>2013</v>
      </c>
      <c r="S959" t="s">
        <v>2014</v>
      </c>
    </row>
    <row r="960" spans="1:19" ht="31.5" x14ac:dyDescent="0.5">
      <c r="A960">
        <v>958</v>
      </c>
      <c r="B960" t="s">
        <v>1922</v>
      </c>
      <c r="C960" s="3" t="s">
        <v>1923</v>
      </c>
      <c r="D960">
        <v>1100</v>
      </c>
      <c r="E960">
        <v>8081</v>
      </c>
      <c r="F960" s="5">
        <f t="shared" si="56"/>
        <v>734.63636363636363</v>
      </c>
      <c r="G960" t="s">
        <v>19</v>
      </c>
      <c r="H960">
        <v>112</v>
      </c>
      <c r="I960">
        <f t="shared" si="57"/>
        <v>72.151785714285708</v>
      </c>
      <c r="J960" t="s">
        <v>20</v>
      </c>
      <c r="K960" t="s">
        <v>21</v>
      </c>
      <c r="L960">
        <v>1277096400</v>
      </c>
      <c r="M960" s="10">
        <f t="shared" si="58"/>
        <v>40350.208333333336</v>
      </c>
      <c r="N960">
        <v>1278997200</v>
      </c>
      <c r="O960" s="10">
        <f t="shared" si="59"/>
        <v>40372.208333333336</v>
      </c>
      <c r="P960" t="b">
        <v>0</v>
      </c>
      <c r="Q960" t="b">
        <v>0</v>
      </c>
      <c r="R960" s="7" t="s">
        <v>2015</v>
      </c>
      <c r="S960" t="s">
        <v>2023</v>
      </c>
    </row>
    <row r="961" spans="1:19" x14ac:dyDescent="0.5">
      <c r="A961">
        <v>959</v>
      </c>
      <c r="B961" t="s">
        <v>1924</v>
      </c>
      <c r="C961" s="3" t="s">
        <v>1925</v>
      </c>
      <c r="D961">
        <v>145000</v>
      </c>
      <c r="E961">
        <v>6631</v>
      </c>
      <c r="F961" s="5">
        <f t="shared" si="56"/>
        <v>4.5731034482758623</v>
      </c>
      <c r="G961" t="s">
        <v>14</v>
      </c>
      <c r="H961">
        <v>130</v>
      </c>
      <c r="I961">
        <f t="shared" si="57"/>
        <v>51.007692307692309</v>
      </c>
      <c r="J961" t="s">
        <v>20</v>
      </c>
      <c r="K961" t="s">
        <v>21</v>
      </c>
      <c r="L961">
        <v>1277701200</v>
      </c>
      <c r="M961" s="10">
        <f t="shared" si="58"/>
        <v>40357.208333333336</v>
      </c>
      <c r="N961">
        <v>1280120400</v>
      </c>
      <c r="O961" s="10">
        <f t="shared" si="59"/>
        <v>40385.208333333336</v>
      </c>
      <c r="P961" t="b">
        <v>0</v>
      </c>
      <c r="Q961" t="b">
        <v>0</v>
      </c>
      <c r="R961" s="7" t="s">
        <v>2021</v>
      </c>
      <c r="S961" t="s">
        <v>2033</v>
      </c>
    </row>
    <row r="962" spans="1:19" x14ac:dyDescent="0.5">
      <c r="A962">
        <v>960</v>
      </c>
      <c r="B962" t="s">
        <v>1926</v>
      </c>
      <c r="C962" s="3" t="s">
        <v>1927</v>
      </c>
      <c r="D962">
        <v>5500</v>
      </c>
      <c r="E962">
        <v>4678</v>
      </c>
      <c r="F962" s="5">
        <f t="shared" si="56"/>
        <v>85.054545454545448</v>
      </c>
      <c r="G962" t="s">
        <v>14</v>
      </c>
      <c r="H962">
        <v>55</v>
      </c>
      <c r="I962">
        <f t="shared" si="57"/>
        <v>85.054545454545448</v>
      </c>
      <c r="J962" t="s">
        <v>20</v>
      </c>
      <c r="K962" t="s">
        <v>21</v>
      </c>
      <c r="L962">
        <v>1454911200</v>
      </c>
      <c r="M962" s="10">
        <f t="shared" si="58"/>
        <v>42408.25</v>
      </c>
      <c r="N962">
        <v>1458104400</v>
      </c>
      <c r="O962" s="10">
        <f t="shared" si="59"/>
        <v>42445.208333333328</v>
      </c>
      <c r="P962" t="b">
        <v>0</v>
      </c>
      <c r="Q962" t="b">
        <v>0</v>
      </c>
      <c r="R962" s="7" t="s">
        <v>2011</v>
      </c>
      <c r="S962" t="s">
        <v>2012</v>
      </c>
    </row>
    <row r="963" spans="1:19" x14ac:dyDescent="0.5">
      <c r="A963">
        <v>961</v>
      </c>
      <c r="B963" t="s">
        <v>1928</v>
      </c>
      <c r="C963" s="3" t="s">
        <v>1929</v>
      </c>
      <c r="D963">
        <v>5700</v>
      </c>
      <c r="E963">
        <v>6800</v>
      </c>
      <c r="F963" s="5">
        <f t="shared" ref="F963:F1001" si="60">E963*100/D963</f>
        <v>119.29824561403508</v>
      </c>
      <c r="G963" t="s">
        <v>19</v>
      </c>
      <c r="H963">
        <v>155</v>
      </c>
      <c r="I963">
        <f t="shared" ref="I963:I1001" si="61">E963/H963</f>
        <v>43.87096774193548</v>
      </c>
      <c r="J963" t="s">
        <v>20</v>
      </c>
      <c r="K963" t="s">
        <v>21</v>
      </c>
      <c r="L963">
        <v>1297922400</v>
      </c>
      <c r="M963" s="10">
        <f t="shared" ref="M963:M1001" si="62">(((L963/60)/60)/24)+DATE(1970,1,1)</f>
        <v>40591.25</v>
      </c>
      <c r="N963">
        <v>1298268000</v>
      </c>
      <c r="O963" s="10">
        <f t="shared" ref="O963:O1001" si="63">(((N963/60)/60)/24)+DATE(1970,1,1)</f>
        <v>40595.25</v>
      </c>
      <c r="P963" t="b">
        <v>0</v>
      </c>
      <c r="Q963" t="b">
        <v>0</v>
      </c>
      <c r="R963" s="7" t="s">
        <v>2021</v>
      </c>
      <c r="S963" t="s">
        <v>2033</v>
      </c>
    </row>
    <row r="964" spans="1:19" x14ac:dyDescent="0.5">
      <c r="A964">
        <v>962</v>
      </c>
      <c r="B964" t="s">
        <v>1930</v>
      </c>
      <c r="C964" s="3" t="s">
        <v>1931</v>
      </c>
      <c r="D964">
        <v>3600</v>
      </c>
      <c r="E964">
        <v>10657</v>
      </c>
      <c r="F964" s="5">
        <f t="shared" si="60"/>
        <v>296.02777777777777</v>
      </c>
      <c r="G964" t="s">
        <v>19</v>
      </c>
      <c r="H964">
        <v>266</v>
      </c>
      <c r="I964">
        <f t="shared" si="61"/>
        <v>40.063909774436091</v>
      </c>
      <c r="J964" t="s">
        <v>20</v>
      </c>
      <c r="K964" t="s">
        <v>21</v>
      </c>
      <c r="L964">
        <v>1384408800</v>
      </c>
      <c r="M964" s="10">
        <f t="shared" si="62"/>
        <v>41592.25</v>
      </c>
      <c r="N964">
        <v>1386223200</v>
      </c>
      <c r="O964" s="10">
        <f t="shared" si="63"/>
        <v>41613.25</v>
      </c>
      <c r="P964" t="b">
        <v>0</v>
      </c>
      <c r="Q964" t="b">
        <v>0</v>
      </c>
      <c r="R964" s="7" t="s">
        <v>2007</v>
      </c>
      <c r="S964" t="s">
        <v>2008</v>
      </c>
    </row>
    <row r="965" spans="1:19" x14ac:dyDescent="0.5">
      <c r="A965">
        <v>963</v>
      </c>
      <c r="B965" t="s">
        <v>1932</v>
      </c>
      <c r="C965" s="3" t="s">
        <v>1933</v>
      </c>
      <c r="D965">
        <v>5900</v>
      </c>
      <c r="E965">
        <v>4997</v>
      </c>
      <c r="F965" s="5">
        <f t="shared" si="60"/>
        <v>84.694915254237287</v>
      </c>
      <c r="G965" t="s">
        <v>14</v>
      </c>
      <c r="H965">
        <v>114</v>
      </c>
      <c r="I965">
        <f t="shared" si="61"/>
        <v>43.833333333333336</v>
      </c>
      <c r="J965" t="s">
        <v>94</v>
      </c>
      <c r="K965" t="s">
        <v>95</v>
      </c>
      <c r="L965">
        <v>1299304800</v>
      </c>
      <c r="M965" s="10">
        <f t="shared" si="62"/>
        <v>40607.25</v>
      </c>
      <c r="N965">
        <v>1299823200</v>
      </c>
      <c r="O965" s="10">
        <f t="shared" si="63"/>
        <v>40613.25</v>
      </c>
      <c r="P965" t="b">
        <v>0</v>
      </c>
      <c r="Q965" t="b">
        <v>1</v>
      </c>
      <c r="R965" s="7" t="s">
        <v>2028</v>
      </c>
      <c r="S965" t="s">
        <v>2029</v>
      </c>
    </row>
    <row r="966" spans="1:19" x14ac:dyDescent="0.5">
      <c r="A966">
        <v>964</v>
      </c>
      <c r="B966" t="s">
        <v>1934</v>
      </c>
      <c r="C966" s="3" t="s">
        <v>1935</v>
      </c>
      <c r="D966">
        <v>3700</v>
      </c>
      <c r="E966">
        <v>13164</v>
      </c>
      <c r="F966" s="5">
        <f t="shared" si="60"/>
        <v>355.7837837837838</v>
      </c>
      <c r="G966" t="s">
        <v>19</v>
      </c>
      <c r="H966">
        <v>155</v>
      </c>
      <c r="I966">
        <f t="shared" si="61"/>
        <v>84.92903225806451</v>
      </c>
      <c r="J966" t="s">
        <v>20</v>
      </c>
      <c r="K966" t="s">
        <v>21</v>
      </c>
      <c r="L966">
        <v>1431320400</v>
      </c>
      <c r="M966" s="10">
        <f t="shared" si="62"/>
        <v>42135.208333333328</v>
      </c>
      <c r="N966">
        <v>1431752400</v>
      </c>
      <c r="O966" s="10">
        <f t="shared" si="63"/>
        <v>42140.208333333328</v>
      </c>
      <c r="P966" t="b">
        <v>0</v>
      </c>
      <c r="Q966" t="b">
        <v>0</v>
      </c>
      <c r="R966" s="7" t="s">
        <v>2013</v>
      </c>
      <c r="S966" t="s">
        <v>2014</v>
      </c>
    </row>
    <row r="967" spans="1:19" x14ac:dyDescent="0.5">
      <c r="A967">
        <v>965</v>
      </c>
      <c r="B967" t="s">
        <v>1936</v>
      </c>
      <c r="C967" s="3" t="s">
        <v>1937</v>
      </c>
      <c r="D967">
        <v>2200</v>
      </c>
      <c r="E967">
        <v>8501</v>
      </c>
      <c r="F967" s="5">
        <f t="shared" si="60"/>
        <v>386.40909090909093</v>
      </c>
      <c r="G967" t="s">
        <v>19</v>
      </c>
      <c r="H967">
        <v>207</v>
      </c>
      <c r="I967">
        <f t="shared" si="61"/>
        <v>41.067632850241544</v>
      </c>
      <c r="J967" t="s">
        <v>36</v>
      </c>
      <c r="K967" t="s">
        <v>37</v>
      </c>
      <c r="L967">
        <v>1264399200</v>
      </c>
      <c r="M967" s="10">
        <f t="shared" si="62"/>
        <v>40203.25</v>
      </c>
      <c r="N967">
        <v>1267855200</v>
      </c>
      <c r="O967" s="10">
        <f t="shared" si="63"/>
        <v>40243.25</v>
      </c>
      <c r="P967" t="b">
        <v>0</v>
      </c>
      <c r="Q967" t="b">
        <v>0</v>
      </c>
      <c r="R967" s="7" t="s">
        <v>2009</v>
      </c>
      <c r="S967" t="s">
        <v>2010</v>
      </c>
    </row>
    <row r="968" spans="1:19" x14ac:dyDescent="0.5">
      <c r="A968">
        <v>966</v>
      </c>
      <c r="B968" t="s">
        <v>855</v>
      </c>
      <c r="C968" s="3" t="s">
        <v>1938</v>
      </c>
      <c r="D968">
        <v>1700</v>
      </c>
      <c r="E968">
        <v>13468</v>
      </c>
      <c r="F968" s="5">
        <f t="shared" si="60"/>
        <v>792.23529411764707</v>
      </c>
      <c r="G968" t="s">
        <v>19</v>
      </c>
      <c r="H968">
        <v>245</v>
      </c>
      <c r="I968">
        <f t="shared" si="61"/>
        <v>54.971428571428568</v>
      </c>
      <c r="J968" t="s">
        <v>20</v>
      </c>
      <c r="K968" t="s">
        <v>21</v>
      </c>
      <c r="L968">
        <v>1497502800</v>
      </c>
      <c r="M968" s="10">
        <f t="shared" si="62"/>
        <v>42901.208333333328</v>
      </c>
      <c r="N968">
        <v>1497675600</v>
      </c>
      <c r="O968" s="10">
        <f t="shared" si="63"/>
        <v>42903.208333333328</v>
      </c>
      <c r="P968" t="b">
        <v>0</v>
      </c>
      <c r="Q968" t="b">
        <v>0</v>
      </c>
      <c r="R968" s="7" t="s">
        <v>2013</v>
      </c>
      <c r="S968" t="s">
        <v>2014</v>
      </c>
    </row>
    <row r="969" spans="1:19" x14ac:dyDescent="0.5">
      <c r="A969">
        <v>967</v>
      </c>
      <c r="B969" t="s">
        <v>1939</v>
      </c>
      <c r="C969" s="3" t="s">
        <v>1940</v>
      </c>
      <c r="D969">
        <v>88400</v>
      </c>
      <c r="E969">
        <v>121138</v>
      </c>
      <c r="F969" s="5">
        <f t="shared" si="60"/>
        <v>137.0339366515837</v>
      </c>
      <c r="G969" t="s">
        <v>19</v>
      </c>
      <c r="H969">
        <v>1573</v>
      </c>
      <c r="I969">
        <f t="shared" si="61"/>
        <v>77.010807374443743</v>
      </c>
      <c r="J969" t="s">
        <v>20</v>
      </c>
      <c r="K969" t="s">
        <v>21</v>
      </c>
      <c r="L969">
        <v>1333688400</v>
      </c>
      <c r="M969" s="10">
        <f t="shared" si="62"/>
        <v>41005.208333333336</v>
      </c>
      <c r="N969">
        <v>1336885200</v>
      </c>
      <c r="O969" s="10">
        <f t="shared" si="63"/>
        <v>41042.208333333336</v>
      </c>
      <c r="P969" t="b">
        <v>0</v>
      </c>
      <c r="Q969" t="b">
        <v>0</v>
      </c>
      <c r="R969" s="7" t="s">
        <v>2009</v>
      </c>
      <c r="S969" t="s">
        <v>2036</v>
      </c>
    </row>
    <row r="970" spans="1:19" ht="31.5" x14ac:dyDescent="0.5">
      <c r="A970">
        <v>968</v>
      </c>
      <c r="B970" t="s">
        <v>1941</v>
      </c>
      <c r="C970" s="3" t="s">
        <v>1942</v>
      </c>
      <c r="D970">
        <v>2400</v>
      </c>
      <c r="E970">
        <v>8117</v>
      </c>
      <c r="F970" s="5">
        <f t="shared" si="60"/>
        <v>338.20833333333331</v>
      </c>
      <c r="G970" t="s">
        <v>19</v>
      </c>
      <c r="H970">
        <v>114</v>
      </c>
      <c r="I970">
        <f t="shared" si="61"/>
        <v>71.201754385964918</v>
      </c>
      <c r="J970" t="s">
        <v>20</v>
      </c>
      <c r="K970" t="s">
        <v>21</v>
      </c>
      <c r="L970">
        <v>1293861600</v>
      </c>
      <c r="M970" s="10">
        <f t="shared" si="62"/>
        <v>40544.25</v>
      </c>
      <c r="N970">
        <v>1295157600</v>
      </c>
      <c r="O970" s="10">
        <f t="shared" si="63"/>
        <v>40559.25</v>
      </c>
      <c r="P970" t="b">
        <v>0</v>
      </c>
      <c r="Q970" t="b">
        <v>0</v>
      </c>
      <c r="R970" s="7" t="s">
        <v>2007</v>
      </c>
      <c r="S970" t="s">
        <v>2008</v>
      </c>
    </row>
    <row r="971" spans="1:19" x14ac:dyDescent="0.5">
      <c r="A971">
        <v>969</v>
      </c>
      <c r="B971" t="s">
        <v>1943</v>
      </c>
      <c r="C971" s="3" t="s">
        <v>1944</v>
      </c>
      <c r="D971">
        <v>7900</v>
      </c>
      <c r="E971">
        <v>8550</v>
      </c>
      <c r="F971" s="5">
        <f t="shared" si="60"/>
        <v>108.22784810126582</v>
      </c>
      <c r="G971" t="s">
        <v>19</v>
      </c>
      <c r="H971">
        <v>93</v>
      </c>
      <c r="I971">
        <f t="shared" si="61"/>
        <v>91.935483870967744</v>
      </c>
      <c r="J971" t="s">
        <v>20</v>
      </c>
      <c r="K971" t="s">
        <v>21</v>
      </c>
      <c r="L971">
        <v>1576994400</v>
      </c>
      <c r="M971" s="10">
        <f t="shared" si="62"/>
        <v>43821.25</v>
      </c>
      <c r="N971">
        <v>1577599200</v>
      </c>
      <c r="O971" s="10">
        <f t="shared" si="63"/>
        <v>43828.25</v>
      </c>
      <c r="P971" t="b">
        <v>0</v>
      </c>
      <c r="Q971" t="b">
        <v>0</v>
      </c>
      <c r="R971" s="7" t="s">
        <v>2013</v>
      </c>
      <c r="S971" t="s">
        <v>2014</v>
      </c>
    </row>
    <row r="972" spans="1:19" ht="31.5" x14ac:dyDescent="0.5">
      <c r="A972">
        <v>970</v>
      </c>
      <c r="B972" t="s">
        <v>1945</v>
      </c>
      <c r="C972" s="3" t="s">
        <v>1946</v>
      </c>
      <c r="D972">
        <v>94900</v>
      </c>
      <c r="E972">
        <v>57659</v>
      </c>
      <c r="F972" s="5">
        <f t="shared" si="60"/>
        <v>60.757639620653322</v>
      </c>
      <c r="G972" t="s">
        <v>14</v>
      </c>
      <c r="H972">
        <v>594</v>
      </c>
      <c r="I972">
        <f t="shared" si="61"/>
        <v>97.069023569023571</v>
      </c>
      <c r="J972" t="s">
        <v>20</v>
      </c>
      <c r="K972" t="s">
        <v>21</v>
      </c>
      <c r="L972">
        <v>1304917200</v>
      </c>
      <c r="M972" s="10">
        <f t="shared" si="62"/>
        <v>40672.208333333336</v>
      </c>
      <c r="N972">
        <v>1305003600</v>
      </c>
      <c r="O972" s="10">
        <f t="shared" si="63"/>
        <v>40673.208333333336</v>
      </c>
      <c r="P972" t="b">
        <v>0</v>
      </c>
      <c r="Q972" t="b">
        <v>0</v>
      </c>
      <c r="R972" s="7" t="s">
        <v>2013</v>
      </c>
      <c r="S972" t="s">
        <v>2014</v>
      </c>
    </row>
    <row r="973" spans="1:19" x14ac:dyDescent="0.5">
      <c r="A973">
        <v>971</v>
      </c>
      <c r="B973" t="s">
        <v>1947</v>
      </c>
      <c r="C973" s="3" t="s">
        <v>1948</v>
      </c>
      <c r="D973">
        <v>5100</v>
      </c>
      <c r="E973">
        <v>1414</v>
      </c>
      <c r="F973" s="5">
        <f t="shared" si="60"/>
        <v>27.725490196078432</v>
      </c>
      <c r="G973" t="s">
        <v>14</v>
      </c>
      <c r="H973">
        <v>24</v>
      </c>
      <c r="I973">
        <f t="shared" si="61"/>
        <v>58.916666666666664</v>
      </c>
      <c r="J973" t="s">
        <v>20</v>
      </c>
      <c r="K973" t="s">
        <v>21</v>
      </c>
      <c r="L973">
        <v>1381208400</v>
      </c>
      <c r="M973" s="10">
        <f t="shared" si="62"/>
        <v>41555.208333333336</v>
      </c>
      <c r="N973">
        <v>1381726800</v>
      </c>
      <c r="O973" s="10">
        <f t="shared" si="63"/>
        <v>41561.208333333336</v>
      </c>
      <c r="P973" t="b">
        <v>0</v>
      </c>
      <c r="Q973" t="b">
        <v>0</v>
      </c>
      <c r="R973" s="7" t="s">
        <v>2015</v>
      </c>
      <c r="S973" t="s">
        <v>2034</v>
      </c>
    </row>
    <row r="974" spans="1:19" x14ac:dyDescent="0.5">
      <c r="A974">
        <v>972</v>
      </c>
      <c r="B974" t="s">
        <v>1949</v>
      </c>
      <c r="C974" s="3" t="s">
        <v>1950</v>
      </c>
      <c r="D974">
        <v>42700</v>
      </c>
      <c r="E974">
        <v>97524</v>
      </c>
      <c r="F974" s="5">
        <f t="shared" si="60"/>
        <v>228.39344262295083</v>
      </c>
      <c r="G974" t="s">
        <v>19</v>
      </c>
      <c r="H974">
        <v>1681</v>
      </c>
      <c r="I974">
        <f t="shared" si="61"/>
        <v>58.015466983938133</v>
      </c>
      <c r="J974" t="s">
        <v>20</v>
      </c>
      <c r="K974" t="s">
        <v>21</v>
      </c>
      <c r="L974">
        <v>1401685200</v>
      </c>
      <c r="M974" s="10">
        <f t="shared" si="62"/>
        <v>41792.208333333336</v>
      </c>
      <c r="N974">
        <v>1402462800</v>
      </c>
      <c r="O974" s="10">
        <f t="shared" si="63"/>
        <v>41801.208333333336</v>
      </c>
      <c r="P974" t="b">
        <v>0</v>
      </c>
      <c r="Q974" t="b">
        <v>1</v>
      </c>
      <c r="R974" s="7" t="s">
        <v>2011</v>
      </c>
      <c r="S974" t="s">
        <v>2012</v>
      </c>
    </row>
    <row r="975" spans="1:19" x14ac:dyDescent="0.5">
      <c r="A975">
        <v>973</v>
      </c>
      <c r="B975" t="s">
        <v>1951</v>
      </c>
      <c r="C975" s="3" t="s">
        <v>1952</v>
      </c>
      <c r="D975">
        <v>121100</v>
      </c>
      <c r="E975">
        <v>26176</v>
      </c>
      <c r="F975" s="5">
        <f t="shared" si="60"/>
        <v>21.615194054500414</v>
      </c>
      <c r="G975" t="s">
        <v>14</v>
      </c>
      <c r="H975">
        <v>252</v>
      </c>
      <c r="I975">
        <f t="shared" si="61"/>
        <v>103.87301587301587</v>
      </c>
      <c r="J975" t="s">
        <v>20</v>
      </c>
      <c r="K975" t="s">
        <v>21</v>
      </c>
      <c r="L975">
        <v>1291960800</v>
      </c>
      <c r="M975" s="10">
        <f t="shared" si="62"/>
        <v>40522.25</v>
      </c>
      <c r="N975">
        <v>1292133600</v>
      </c>
      <c r="O975" s="10">
        <f t="shared" si="63"/>
        <v>40524.25</v>
      </c>
      <c r="P975" t="b">
        <v>0</v>
      </c>
      <c r="Q975" t="b">
        <v>1</v>
      </c>
      <c r="R975" s="7" t="s">
        <v>2013</v>
      </c>
      <c r="S975" t="s">
        <v>2014</v>
      </c>
    </row>
    <row r="976" spans="1:19" x14ac:dyDescent="0.5">
      <c r="A976">
        <v>974</v>
      </c>
      <c r="B976" t="s">
        <v>1953</v>
      </c>
      <c r="C976" s="3" t="s">
        <v>1954</v>
      </c>
      <c r="D976">
        <v>800</v>
      </c>
      <c r="E976">
        <v>2991</v>
      </c>
      <c r="F976" s="5">
        <f t="shared" si="60"/>
        <v>373.875</v>
      </c>
      <c r="G976" t="s">
        <v>19</v>
      </c>
      <c r="H976">
        <v>32</v>
      </c>
      <c r="I976">
        <f t="shared" si="61"/>
        <v>93.46875</v>
      </c>
      <c r="J976" t="s">
        <v>20</v>
      </c>
      <c r="K976" t="s">
        <v>21</v>
      </c>
      <c r="L976">
        <v>1368853200</v>
      </c>
      <c r="M976" s="10">
        <f t="shared" si="62"/>
        <v>41412.208333333336</v>
      </c>
      <c r="N976">
        <v>1368939600</v>
      </c>
      <c r="O976" s="10">
        <f t="shared" si="63"/>
        <v>41413.208333333336</v>
      </c>
      <c r="P976" t="b">
        <v>0</v>
      </c>
      <c r="Q976" t="b">
        <v>0</v>
      </c>
      <c r="R976" s="7" t="s">
        <v>2009</v>
      </c>
      <c r="S976" t="s">
        <v>2019</v>
      </c>
    </row>
    <row r="977" spans="1:19" x14ac:dyDescent="0.5">
      <c r="A977">
        <v>975</v>
      </c>
      <c r="B977" t="s">
        <v>1955</v>
      </c>
      <c r="C977" s="3" t="s">
        <v>1956</v>
      </c>
      <c r="D977">
        <v>5400</v>
      </c>
      <c r="E977">
        <v>8366</v>
      </c>
      <c r="F977" s="5">
        <f t="shared" si="60"/>
        <v>154.92592592592592</v>
      </c>
      <c r="G977" t="s">
        <v>19</v>
      </c>
      <c r="H977">
        <v>135</v>
      </c>
      <c r="I977">
        <f t="shared" si="61"/>
        <v>61.970370370370368</v>
      </c>
      <c r="J977" t="s">
        <v>20</v>
      </c>
      <c r="K977" t="s">
        <v>21</v>
      </c>
      <c r="L977">
        <v>1448776800</v>
      </c>
      <c r="M977" s="10">
        <f t="shared" si="62"/>
        <v>42337.25</v>
      </c>
      <c r="N977">
        <v>1452146400</v>
      </c>
      <c r="O977" s="10">
        <f t="shared" si="63"/>
        <v>42376.25</v>
      </c>
      <c r="P977" t="b">
        <v>0</v>
      </c>
      <c r="Q977" t="b">
        <v>1</v>
      </c>
      <c r="R977" s="7" t="s">
        <v>2013</v>
      </c>
      <c r="S977" t="s">
        <v>2014</v>
      </c>
    </row>
    <row r="978" spans="1:19" ht="31.5" x14ac:dyDescent="0.5">
      <c r="A978">
        <v>976</v>
      </c>
      <c r="B978" t="s">
        <v>1957</v>
      </c>
      <c r="C978" s="3" t="s">
        <v>1958</v>
      </c>
      <c r="D978">
        <v>4000</v>
      </c>
      <c r="E978">
        <v>12886</v>
      </c>
      <c r="F978" s="5">
        <f t="shared" si="60"/>
        <v>322.14999999999998</v>
      </c>
      <c r="G978" t="s">
        <v>19</v>
      </c>
      <c r="H978">
        <v>140</v>
      </c>
      <c r="I978">
        <f t="shared" si="61"/>
        <v>92.042857142857144</v>
      </c>
      <c r="J978" t="s">
        <v>20</v>
      </c>
      <c r="K978" t="s">
        <v>21</v>
      </c>
      <c r="L978">
        <v>1296194400</v>
      </c>
      <c r="M978" s="10">
        <f t="shared" si="62"/>
        <v>40571.25</v>
      </c>
      <c r="N978">
        <v>1296712800</v>
      </c>
      <c r="O978" s="10">
        <f t="shared" si="63"/>
        <v>40577.25</v>
      </c>
      <c r="P978" t="b">
        <v>0</v>
      </c>
      <c r="Q978" t="b">
        <v>1</v>
      </c>
      <c r="R978" s="7" t="s">
        <v>2013</v>
      </c>
      <c r="S978" t="s">
        <v>2014</v>
      </c>
    </row>
    <row r="979" spans="1:19" x14ac:dyDescent="0.5">
      <c r="A979">
        <v>977</v>
      </c>
      <c r="B979" t="s">
        <v>1234</v>
      </c>
      <c r="C979" s="3" t="s">
        <v>1959</v>
      </c>
      <c r="D979">
        <v>7000</v>
      </c>
      <c r="E979">
        <v>5177</v>
      </c>
      <c r="F979" s="5">
        <f t="shared" si="60"/>
        <v>73.957142857142856</v>
      </c>
      <c r="G979" t="s">
        <v>14</v>
      </c>
      <c r="H979">
        <v>67</v>
      </c>
      <c r="I979">
        <f t="shared" si="61"/>
        <v>77.268656716417908</v>
      </c>
      <c r="J979" t="s">
        <v>20</v>
      </c>
      <c r="K979" t="s">
        <v>21</v>
      </c>
      <c r="L979">
        <v>1517983200</v>
      </c>
      <c r="M979" s="10">
        <f t="shared" si="62"/>
        <v>43138.25</v>
      </c>
      <c r="N979">
        <v>1520748000</v>
      </c>
      <c r="O979" s="10">
        <f t="shared" si="63"/>
        <v>43170.25</v>
      </c>
      <c r="P979" t="b">
        <v>0</v>
      </c>
      <c r="Q979" t="b">
        <v>0</v>
      </c>
      <c r="R979" s="7" t="s">
        <v>2007</v>
      </c>
      <c r="S979" t="s">
        <v>2008</v>
      </c>
    </row>
    <row r="980" spans="1:19" x14ac:dyDescent="0.5">
      <c r="A980">
        <v>978</v>
      </c>
      <c r="B980" t="s">
        <v>1960</v>
      </c>
      <c r="C980" s="3" t="s">
        <v>1961</v>
      </c>
      <c r="D980">
        <v>1000</v>
      </c>
      <c r="E980">
        <v>8641</v>
      </c>
      <c r="F980" s="5">
        <f t="shared" si="60"/>
        <v>864.1</v>
      </c>
      <c r="G980" t="s">
        <v>19</v>
      </c>
      <c r="H980">
        <v>92</v>
      </c>
      <c r="I980">
        <f t="shared" si="61"/>
        <v>93.923913043478265</v>
      </c>
      <c r="J980" t="s">
        <v>20</v>
      </c>
      <c r="K980" t="s">
        <v>21</v>
      </c>
      <c r="L980">
        <v>1478930400</v>
      </c>
      <c r="M980" s="10">
        <f t="shared" si="62"/>
        <v>42686.25</v>
      </c>
      <c r="N980">
        <v>1480831200</v>
      </c>
      <c r="O980" s="10">
        <f t="shared" si="63"/>
        <v>42708.25</v>
      </c>
      <c r="P980" t="b">
        <v>0</v>
      </c>
      <c r="Q980" t="b">
        <v>0</v>
      </c>
      <c r="R980" s="7" t="s">
        <v>2024</v>
      </c>
      <c r="S980" t="s">
        <v>2025</v>
      </c>
    </row>
    <row r="981" spans="1:19" x14ac:dyDescent="0.5">
      <c r="A981">
        <v>979</v>
      </c>
      <c r="B981" t="s">
        <v>1962</v>
      </c>
      <c r="C981" s="3" t="s">
        <v>1963</v>
      </c>
      <c r="D981">
        <v>60200</v>
      </c>
      <c r="E981">
        <v>86244</v>
      </c>
      <c r="F981" s="5">
        <f t="shared" si="60"/>
        <v>143.26245847176079</v>
      </c>
      <c r="G981" t="s">
        <v>19</v>
      </c>
      <c r="H981">
        <v>1015</v>
      </c>
      <c r="I981">
        <f t="shared" si="61"/>
        <v>84.969458128078813</v>
      </c>
      <c r="J981" t="s">
        <v>36</v>
      </c>
      <c r="K981" t="s">
        <v>37</v>
      </c>
      <c r="L981">
        <v>1426395600</v>
      </c>
      <c r="M981" s="10">
        <f t="shared" si="62"/>
        <v>42078.208333333328</v>
      </c>
      <c r="N981">
        <v>1426914000</v>
      </c>
      <c r="O981" s="10">
        <f t="shared" si="63"/>
        <v>42084.208333333328</v>
      </c>
      <c r="P981" t="b">
        <v>0</v>
      </c>
      <c r="Q981" t="b">
        <v>0</v>
      </c>
      <c r="R981" s="7" t="s">
        <v>2013</v>
      </c>
      <c r="S981" t="s">
        <v>2014</v>
      </c>
    </row>
    <row r="982" spans="1:19" x14ac:dyDescent="0.5">
      <c r="A982">
        <v>980</v>
      </c>
      <c r="B982" t="s">
        <v>1964</v>
      </c>
      <c r="C982" s="3" t="s">
        <v>1965</v>
      </c>
      <c r="D982">
        <v>195200</v>
      </c>
      <c r="E982">
        <v>78630</v>
      </c>
      <c r="F982" s="5">
        <f t="shared" si="60"/>
        <v>40.281762295081968</v>
      </c>
      <c r="G982" t="s">
        <v>14</v>
      </c>
      <c r="H982">
        <v>742</v>
      </c>
      <c r="I982">
        <f t="shared" si="61"/>
        <v>105.97035040431267</v>
      </c>
      <c r="J982" t="s">
        <v>20</v>
      </c>
      <c r="K982" t="s">
        <v>21</v>
      </c>
      <c r="L982">
        <v>1446181200</v>
      </c>
      <c r="M982" s="10">
        <f t="shared" si="62"/>
        <v>42307.208333333328</v>
      </c>
      <c r="N982">
        <v>1446616800</v>
      </c>
      <c r="O982" s="10">
        <f t="shared" si="63"/>
        <v>42312.25</v>
      </c>
      <c r="P982" t="b">
        <v>1</v>
      </c>
      <c r="Q982" t="b">
        <v>0</v>
      </c>
      <c r="R982" s="7" t="s">
        <v>2021</v>
      </c>
      <c r="S982" t="s">
        <v>2022</v>
      </c>
    </row>
    <row r="983" spans="1:19" x14ac:dyDescent="0.5">
      <c r="A983">
        <v>981</v>
      </c>
      <c r="B983" t="s">
        <v>1966</v>
      </c>
      <c r="C983" s="3" t="s">
        <v>1967</v>
      </c>
      <c r="D983">
        <v>6700</v>
      </c>
      <c r="E983">
        <v>11941</v>
      </c>
      <c r="F983" s="5">
        <f t="shared" si="60"/>
        <v>178.22388059701493</v>
      </c>
      <c r="G983" t="s">
        <v>19</v>
      </c>
      <c r="H983">
        <v>323</v>
      </c>
      <c r="I983">
        <f t="shared" si="61"/>
        <v>36.969040247678016</v>
      </c>
      <c r="J983" t="s">
        <v>20</v>
      </c>
      <c r="K983" t="s">
        <v>21</v>
      </c>
      <c r="L983">
        <v>1514181600</v>
      </c>
      <c r="M983" s="10">
        <f t="shared" si="62"/>
        <v>43094.25</v>
      </c>
      <c r="N983">
        <v>1517032800</v>
      </c>
      <c r="O983" s="10">
        <f t="shared" si="63"/>
        <v>43127.25</v>
      </c>
      <c r="P983" t="b">
        <v>0</v>
      </c>
      <c r="Q983" t="b">
        <v>0</v>
      </c>
      <c r="R983" s="7" t="s">
        <v>2011</v>
      </c>
      <c r="S983" t="s">
        <v>2012</v>
      </c>
    </row>
    <row r="984" spans="1:19" x14ac:dyDescent="0.5">
      <c r="A984">
        <v>982</v>
      </c>
      <c r="B984" t="s">
        <v>1968</v>
      </c>
      <c r="C984" s="3" t="s">
        <v>1969</v>
      </c>
      <c r="D984">
        <v>7200</v>
      </c>
      <c r="E984">
        <v>6115</v>
      </c>
      <c r="F984" s="5">
        <f t="shared" si="60"/>
        <v>84.930555555555557</v>
      </c>
      <c r="G984" t="s">
        <v>14</v>
      </c>
      <c r="H984">
        <v>75</v>
      </c>
      <c r="I984">
        <f t="shared" si="61"/>
        <v>81.533333333333331</v>
      </c>
      <c r="J984" t="s">
        <v>20</v>
      </c>
      <c r="K984" t="s">
        <v>21</v>
      </c>
      <c r="L984">
        <v>1311051600</v>
      </c>
      <c r="M984" s="10">
        <f t="shared" si="62"/>
        <v>40743.208333333336</v>
      </c>
      <c r="N984">
        <v>1311224400</v>
      </c>
      <c r="O984" s="10">
        <f t="shared" si="63"/>
        <v>40745.208333333336</v>
      </c>
      <c r="P984" t="b">
        <v>0</v>
      </c>
      <c r="Q984" t="b">
        <v>1</v>
      </c>
      <c r="R984" s="7" t="s">
        <v>2015</v>
      </c>
      <c r="S984" t="s">
        <v>2016</v>
      </c>
    </row>
    <row r="985" spans="1:19" x14ac:dyDescent="0.5">
      <c r="A985">
        <v>983</v>
      </c>
      <c r="B985" t="s">
        <v>1970</v>
      </c>
      <c r="C985" s="3" t="s">
        <v>1971</v>
      </c>
      <c r="D985">
        <v>129100</v>
      </c>
      <c r="E985">
        <v>188404</v>
      </c>
      <c r="F985" s="5">
        <f t="shared" si="60"/>
        <v>145.93648334624322</v>
      </c>
      <c r="G985" t="s">
        <v>19</v>
      </c>
      <c r="H985">
        <v>2326</v>
      </c>
      <c r="I985">
        <f t="shared" si="61"/>
        <v>80.999140154772135</v>
      </c>
      <c r="J985" t="s">
        <v>20</v>
      </c>
      <c r="K985" t="s">
        <v>21</v>
      </c>
      <c r="L985">
        <v>1564894800</v>
      </c>
      <c r="M985" s="10">
        <f t="shared" si="62"/>
        <v>43681.208333333328</v>
      </c>
      <c r="N985">
        <v>1566190800</v>
      </c>
      <c r="O985" s="10">
        <f t="shared" si="63"/>
        <v>43696.208333333328</v>
      </c>
      <c r="P985" t="b">
        <v>0</v>
      </c>
      <c r="Q985" t="b">
        <v>0</v>
      </c>
      <c r="R985" s="7" t="s">
        <v>2015</v>
      </c>
      <c r="S985" t="s">
        <v>2016</v>
      </c>
    </row>
    <row r="986" spans="1:19" ht="31.5" x14ac:dyDescent="0.5">
      <c r="A986">
        <v>984</v>
      </c>
      <c r="B986" t="s">
        <v>1972</v>
      </c>
      <c r="C986" s="3" t="s">
        <v>1973</v>
      </c>
      <c r="D986">
        <v>6500</v>
      </c>
      <c r="E986">
        <v>9910</v>
      </c>
      <c r="F986" s="5">
        <f t="shared" si="60"/>
        <v>152.46153846153845</v>
      </c>
      <c r="G986" t="s">
        <v>19</v>
      </c>
      <c r="H986">
        <v>381</v>
      </c>
      <c r="I986">
        <f t="shared" si="61"/>
        <v>26.010498687664043</v>
      </c>
      <c r="J986" t="s">
        <v>20</v>
      </c>
      <c r="K986" t="s">
        <v>21</v>
      </c>
      <c r="L986">
        <v>1567918800</v>
      </c>
      <c r="M986" s="10">
        <f t="shared" si="62"/>
        <v>43716.208333333328</v>
      </c>
      <c r="N986">
        <v>1570165200</v>
      </c>
      <c r="O986" s="10">
        <f t="shared" si="63"/>
        <v>43742.208333333328</v>
      </c>
      <c r="P986" t="b">
        <v>0</v>
      </c>
      <c r="Q986" t="b">
        <v>0</v>
      </c>
      <c r="R986" s="7" t="s">
        <v>2013</v>
      </c>
      <c r="S986" t="s">
        <v>2014</v>
      </c>
    </row>
    <row r="987" spans="1:19" x14ac:dyDescent="0.5">
      <c r="A987">
        <v>985</v>
      </c>
      <c r="B987" t="s">
        <v>1974</v>
      </c>
      <c r="C987" s="3" t="s">
        <v>1975</v>
      </c>
      <c r="D987">
        <v>170600</v>
      </c>
      <c r="E987">
        <v>114523</v>
      </c>
      <c r="F987" s="5">
        <f t="shared" si="60"/>
        <v>67.129542790152399</v>
      </c>
      <c r="G987" t="s">
        <v>14</v>
      </c>
      <c r="H987">
        <v>4405</v>
      </c>
      <c r="I987">
        <f t="shared" si="61"/>
        <v>25.998410896708286</v>
      </c>
      <c r="J987" t="s">
        <v>20</v>
      </c>
      <c r="K987" t="s">
        <v>21</v>
      </c>
      <c r="L987">
        <v>1386309600</v>
      </c>
      <c r="M987" s="10">
        <f t="shared" si="62"/>
        <v>41614.25</v>
      </c>
      <c r="N987">
        <v>1388556000</v>
      </c>
      <c r="O987" s="10">
        <f t="shared" si="63"/>
        <v>41640.25</v>
      </c>
      <c r="P987" t="b">
        <v>0</v>
      </c>
      <c r="Q987" t="b">
        <v>1</v>
      </c>
      <c r="R987" s="7" t="s">
        <v>2009</v>
      </c>
      <c r="S987" t="s">
        <v>2010</v>
      </c>
    </row>
    <row r="988" spans="1:19" x14ac:dyDescent="0.5">
      <c r="A988">
        <v>986</v>
      </c>
      <c r="B988" t="s">
        <v>1976</v>
      </c>
      <c r="C988" s="3" t="s">
        <v>1977</v>
      </c>
      <c r="D988">
        <v>7800</v>
      </c>
      <c r="E988">
        <v>3144</v>
      </c>
      <c r="F988" s="5">
        <f t="shared" si="60"/>
        <v>40.307692307692307</v>
      </c>
      <c r="G988" t="s">
        <v>14</v>
      </c>
      <c r="H988">
        <v>92</v>
      </c>
      <c r="I988">
        <f t="shared" si="61"/>
        <v>34.173913043478258</v>
      </c>
      <c r="J988" t="s">
        <v>20</v>
      </c>
      <c r="K988" t="s">
        <v>21</v>
      </c>
      <c r="L988">
        <v>1301979600</v>
      </c>
      <c r="M988" s="10">
        <f t="shared" si="62"/>
        <v>40638.208333333336</v>
      </c>
      <c r="N988">
        <v>1303189200</v>
      </c>
      <c r="O988" s="10">
        <f t="shared" si="63"/>
        <v>40652.208333333336</v>
      </c>
      <c r="P988" t="b">
        <v>0</v>
      </c>
      <c r="Q988" t="b">
        <v>0</v>
      </c>
      <c r="R988" s="7" t="s">
        <v>2009</v>
      </c>
      <c r="S988" t="s">
        <v>2010</v>
      </c>
    </row>
    <row r="989" spans="1:19" x14ac:dyDescent="0.5">
      <c r="A989">
        <v>987</v>
      </c>
      <c r="B989" t="s">
        <v>1978</v>
      </c>
      <c r="C989" s="3" t="s">
        <v>1979</v>
      </c>
      <c r="D989">
        <v>6200</v>
      </c>
      <c r="E989">
        <v>13441</v>
      </c>
      <c r="F989" s="5">
        <f t="shared" si="60"/>
        <v>216.79032258064515</v>
      </c>
      <c r="G989" t="s">
        <v>19</v>
      </c>
      <c r="H989">
        <v>480</v>
      </c>
      <c r="I989">
        <f t="shared" si="61"/>
        <v>28.002083333333335</v>
      </c>
      <c r="J989" t="s">
        <v>20</v>
      </c>
      <c r="K989" t="s">
        <v>21</v>
      </c>
      <c r="L989">
        <v>1493269200</v>
      </c>
      <c r="M989" s="10">
        <f t="shared" si="62"/>
        <v>42852.208333333328</v>
      </c>
      <c r="N989">
        <v>1494478800</v>
      </c>
      <c r="O989" s="10">
        <f t="shared" si="63"/>
        <v>42866.208333333328</v>
      </c>
      <c r="P989" t="b">
        <v>0</v>
      </c>
      <c r="Q989" t="b">
        <v>0</v>
      </c>
      <c r="R989" s="7" t="s">
        <v>2015</v>
      </c>
      <c r="S989" t="s">
        <v>2016</v>
      </c>
    </row>
    <row r="990" spans="1:19" x14ac:dyDescent="0.5">
      <c r="A990">
        <v>988</v>
      </c>
      <c r="B990" t="s">
        <v>1980</v>
      </c>
      <c r="C990" s="3" t="s">
        <v>1981</v>
      </c>
      <c r="D990">
        <v>9400</v>
      </c>
      <c r="E990">
        <v>4899</v>
      </c>
      <c r="F990" s="5">
        <f t="shared" si="60"/>
        <v>52.117021276595743</v>
      </c>
      <c r="G990" t="s">
        <v>14</v>
      </c>
      <c r="H990">
        <v>64</v>
      </c>
      <c r="I990">
        <f t="shared" si="61"/>
        <v>76.546875</v>
      </c>
      <c r="J990" t="s">
        <v>20</v>
      </c>
      <c r="K990" t="s">
        <v>21</v>
      </c>
      <c r="L990">
        <v>1478930400</v>
      </c>
      <c r="M990" s="10">
        <f t="shared" si="62"/>
        <v>42686.25</v>
      </c>
      <c r="N990">
        <v>1480744800</v>
      </c>
      <c r="O990" s="10">
        <f t="shared" si="63"/>
        <v>42707.25</v>
      </c>
      <c r="P990" t="b">
        <v>0</v>
      </c>
      <c r="Q990" t="b">
        <v>0</v>
      </c>
      <c r="R990" s="7" t="s">
        <v>2021</v>
      </c>
      <c r="S990" t="s">
        <v>2030</v>
      </c>
    </row>
    <row r="991" spans="1:19" x14ac:dyDescent="0.5">
      <c r="A991">
        <v>989</v>
      </c>
      <c r="B991" t="s">
        <v>1982</v>
      </c>
      <c r="C991" s="3" t="s">
        <v>1983</v>
      </c>
      <c r="D991">
        <v>2400</v>
      </c>
      <c r="E991">
        <v>11990</v>
      </c>
      <c r="F991" s="5">
        <f t="shared" si="60"/>
        <v>499.58333333333331</v>
      </c>
      <c r="G991" t="s">
        <v>19</v>
      </c>
      <c r="H991">
        <v>226</v>
      </c>
      <c r="I991">
        <f t="shared" si="61"/>
        <v>53.053097345132741</v>
      </c>
      <c r="J991" t="s">
        <v>20</v>
      </c>
      <c r="K991" t="s">
        <v>21</v>
      </c>
      <c r="L991">
        <v>1555390800</v>
      </c>
      <c r="M991" s="10">
        <f t="shared" si="62"/>
        <v>43571.208333333328</v>
      </c>
      <c r="N991">
        <v>1555822800</v>
      </c>
      <c r="O991" s="10">
        <f t="shared" si="63"/>
        <v>43576.208333333328</v>
      </c>
      <c r="P991" t="b">
        <v>0</v>
      </c>
      <c r="Q991" t="b">
        <v>0</v>
      </c>
      <c r="R991" s="7" t="s">
        <v>2021</v>
      </c>
      <c r="S991" t="s">
        <v>2033</v>
      </c>
    </row>
    <row r="992" spans="1:19" x14ac:dyDescent="0.5">
      <c r="A992">
        <v>990</v>
      </c>
      <c r="B992" t="s">
        <v>1984</v>
      </c>
      <c r="C992" s="3" t="s">
        <v>1985</v>
      </c>
      <c r="D992">
        <v>7800</v>
      </c>
      <c r="E992">
        <v>6839</v>
      </c>
      <c r="F992" s="5">
        <f t="shared" si="60"/>
        <v>87.679487179487182</v>
      </c>
      <c r="G992" t="s">
        <v>14</v>
      </c>
      <c r="H992">
        <v>64</v>
      </c>
      <c r="I992">
        <f t="shared" si="61"/>
        <v>106.859375</v>
      </c>
      <c r="J992" t="s">
        <v>20</v>
      </c>
      <c r="K992" t="s">
        <v>21</v>
      </c>
      <c r="L992">
        <v>1456984800</v>
      </c>
      <c r="M992" s="10">
        <f t="shared" si="62"/>
        <v>42432.25</v>
      </c>
      <c r="N992">
        <v>1458882000</v>
      </c>
      <c r="O992" s="10">
        <f t="shared" si="63"/>
        <v>42454.208333333328</v>
      </c>
      <c r="P992" t="b">
        <v>0</v>
      </c>
      <c r="Q992" t="b">
        <v>1</v>
      </c>
      <c r="R992" s="7" t="s">
        <v>2015</v>
      </c>
      <c r="S992" t="s">
        <v>2018</v>
      </c>
    </row>
    <row r="993" spans="1:19" x14ac:dyDescent="0.5">
      <c r="A993">
        <v>991</v>
      </c>
      <c r="B993" t="s">
        <v>1056</v>
      </c>
      <c r="C993" s="3" t="s">
        <v>1986</v>
      </c>
      <c r="D993">
        <v>9800</v>
      </c>
      <c r="E993">
        <v>11091</v>
      </c>
      <c r="F993" s="5">
        <f t="shared" si="60"/>
        <v>113.17346938775511</v>
      </c>
      <c r="G993" t="s">
        <v>19</v>
      </c>
      <c r="H993">
        <v>241</v>
      </c>
      <c r="I993">
        <f t="shared" si="61"/>
        <v>46.020746887966808</v>
      </c>
      <c r="J993" t="s">
        <v>20</v>
      </c>
      <c r="K993" t="s">
        <v>21</v>
      </c>
      <c r="L993">
        <v>1411621200</v>
      </c>
      <c r="M993" s="10">
        <f t="shared" si="62"/>
        <v>41907.208333333336</v>
      </c>
      <c r="N993">
        <v>1411966800</v>
      </c>
      <c r="O993" s="10">
        <f t="shared" si="63"/>
        <v>41911.208333333336</v>
      </c>
      <c r="P993" t="b">
        <v>0</v>
      </c>
      <c r="Q993" t="b">
        <v>1</v>
      </c>
      <c r="R993" s="7" t="s">
        <v>2009</v>
      </c>
      <c r="S993" t="s">
        <v>2010</v>
      </c>
    </row>
    <row r="994" spans="1:19" x14ac:dyDescent="0.5">
      <c r="A994">
        <v>992</v>
      </c>
      <c r="B994" t="s">
        <v>1987</v>
      </c>
      <c r="C994" s="3" t="s">
        <v>1988</v>
      </c>
      <c r="D994">
        <v>3100</v>
      </c>
      <c r="E994">
        <v>13223</v>
      </c>
      <c r="F994" s="5">
        <f t="shared" si="60"/>
        <v>426.54838709677421</v>
      </c>
      <c r="G994" t="s">
        <v>19</v>
      </c>
      <c r="H994">
        <v>132</v>
      </c>
      <c r="I994">
        <f t="shared" si="61"/>
        <v>100.17424242424242</v>
      </c>
      <c r="J994" t="s">
        <v>20</v>
      </c>
      <c r="K994" t="s">
        <v>21</v>
      </c>
      <c r="L994">
        <v>1525669200</v>
      </c>
      <c r="M994" s="10">
        <f t="shared" si="62"/>
        <v>43227.208333333328</v>
      </c>
      <c r="N994">
        <v>1526878800</v>
      </c>
      <c r="O994" s="10">
        <f t="shared" si="63"/>
        <v>43241.208333333328</v>
      </c>
      <c r="P994" t="b">
        <v>0</v>
      </c>
      <c r="Q994" t="b">
        <v>1</v>
      </c>
      <c r="R994" s="7" t="s">
        <v>2015</v>
      </c>
      <c r="S994" t="s">
        <v>2018</v>
      </c>
    </row>
    <row r="995" spans="1:19" x14ac:dyDescent="0.5">
      <c r="A995">
        <v>993</v>
      </c>
      <c r="B995" t="s">
        <v>1989</v>
      </c>
      <c r="C995" s="3" t="s">
        <v>1990</v>
      </c>
      <c r="D995">
        <v>9800</v>
      </c>
      <c r="E995">
        <v>7608</v>
      </c>
      <c r="F995" s="5">
        <f t="shared" si="60"/>
        <v>77.632653061224488</v>
      </c>
      <c r="G995" t="s">
        <v>63</v>
      </c>
      <c r="H995">
        <v>75</v>
      </c>
      <c r="I995">
        <f t="shared" si="61"/>
        <v>101.44</v>
      </c>
      <c r="J995" t="s">
        <v>94</v>
      </c>
      <c r="K995" t="s">
        <v>95</v>
      </c>
      <c r="L995">
        <v>1450936800</v>
      </c>
      <c r="M995" s="10">
        <f t="shared" si="62"/>
        <v>42362.25</v>
      </c>
      <c r="N995">
        <v>1452405600</v>
      </c>
      <c r="O995" s="10">
        <f t="shared" si="63"/>
        <v>42379.25</v>
      </c>
      <c r="P995" t="b">
        <v>0</v>
      </c>
      <c r="Q995" t="b">
        <v>1</v>
      </c>
      <c r="R995" s="7" t="s">
        <v>2028</v>
      </c>
      <c r="S995" t="s">
        <v>2029</v>
      </c>
    </row>
    <row r="996" spans="1:19" x14ac:dyDescent="0.5">
      <c r="A996">
        <v>994</v>
      </c>
      <c r="B996" t="s">
        <v>1991</v>
      </c>
      <c r="C996" s="3" t="s">
        <v>1992</v>
      </c>
      <c r="D996">
        <v>141100</v>
      </c>
      <c r="E996">
        <v>74073</v>
      </c>
      <c r="F996" s="5">
        <f t="shared" si="60"/>
        <v>52.496810772501775</v>
      </c>
      <c r="G996" t="s">
        <v>14</v>
      </c>
      <c r="H996">
        <v>842</v>
      </c>
      <c r="I996">
        <f t="shared" si="61"/>
        <v>87.972684085510693</v>
      </c>
      <c r="J996" t="s">
        <v>20</v>
      </c>
      <c r="K996" t="s">
        <v>21</v>
      </c>
      <c r="L996">
        <v>1413522000</v>
      </c>
      <c r="M996" s="10">
        <f t="shared" si="62"/>
        <v>41929.208333333336</v>
      </c>
      <c r="N996">
        <v>1414040400</v>
      </c>
      <c r="O996" s="10">
        <f t="shared" si="63"/>
        <v>41935.208333333336</v>
      </c>
      <c r="P996" t="b">
        <v>0</v>
      </c>
      <c r="Q996" t="b">
        <v>1</v>
      </c>
      <c r="R996" s="7" t="s">
        <v>2021</v>
      </c>
      <c r="S996" t="s">
        <v>2033</v>
      </c>
    </row>
    <row r="997" spans="1:19" x14ac:dyDescent="0.5">
      <c r="A997">
        <v>995</v>
      </c>
      <c r="B997" t="s">
        <v>1993</v>
      </c>
      <c r="C997" s="3" t="s">
        <v>1994</v>
      </c>
      <c r="D997">
        <v>97300</v>
      </c>
      <c r="E997">
        <v>153216</v>
      </c>
      <c r="F997" s="5">
        <f t="shared" si="60"/>
        <v>157.46762589928056</v>
      </c>
      <c r="G997" t="s">
        <v>19</v>
      </c>
      <c r="H997">
        <v>2043</v>
      </c>
      <c r="I997">
        <f t="shared" si="61"/>
        <v>74.995594713656388</v>
      </c>
      <c r="J997" t="s">
        <v>20</v>
      </c>
      <c r="K997" t="s">
        <v>21</v>
      </c>
      <c r="L997">
        <v>1541307600</v>
      </c>
      <c r="M997" s="10">
        <f t="shared" si="62"/>
        <v>43408.208333333328</v>
      </c>
      <c r="N997">
        <v>1543816800</v>
      </c>
      <c r="O997" s="10">
        <f t="shared" si="63"/>
        <v>43437.25</v>
      </c>
      <c r="P997" t="b">
        <v>0</v>
      </c>
      <c r="Q997" t="b">
        <v>1</v>
      </c>
      <c r="R997" s="7" t="s">
        <v>2007</v>
      </c>
      <c r="S997" t="s">
        <v>2008</v>
      </c>
    </row>
    <row r="998" spans="1:19" ht="31.5" x14ac:dyDescent="0.5">
      <c r="A998">
        <v>996</v>
      </c>
      <c r="B998" t="s">
        <v>1995</v>
      </c>
      <c r="C998" s="3" t="s">
        <v>1996</v>
      </c>
      <c r="D998">
        <v>6600</v>
      </c>
      <c r="E998">
        <v>4814</v>
      </c>
      <c r="F998" s="5">
        <f t="shared" si="60"/>
        <v>72.939393939393938</v>
      </c>
      <c r="G998" t="s">
        <v>14</v>
      </c>
      <c r="H998">
        <v>112</v>
      </c>
      <c r="I998">
        <f t="shared" si="61"/>
        <v>42.982142857142854</v>
      </c>
      <c r="J998" t="s">
        <v>20</v>
      </c>
      <c r="K998" t="s">
        <v>21</v>
      </c>
      <c r="L998">
        <v>1357106400</v>
      </c>
      <c r="M998" s="10">
        <f t="shared" si="62"/>
        <v>41276.25</v>
      </c>
      <c r="N998">
        <v>1359698400</v>
      </c>
      <c r="O998" s="10">
        <f t="shared" si="63"/>
        <v>41306.25</v>
      </c>
      <c r="P998" t="b">
        <v>0</v>
      </c>
      <c r="Q998" t="b">
        <v>0</v>
      </c>
      <c r="R998" s="7" t="s">
        <v>2013</v>
      </c>
      <c r="S998" t="s">
        <v>2014</v>
      </c>
    </row>
    <row r="999" spans="1:19" x14ac:dyDescent="0.5">
      <c r="A999">
        <v>997</v>
      </c>
      <c r="B999" t="s">
        <v>1997</v>
      </c>
      <c r="C999" s="3" t="s">
        <v>1998</v>
      </c>
      <c r="D999">
        <v>7600</v>
      </c>
      <c r="E999">
        <v>4603</v>
      </c>
      <c r="F999" s="5">
        <f t="shared" si="60"/>
        <v>60.565789473684212</v>
      </c>
      <c r="G999" t="s">
        <v>63</v>
      </c>
      <c r="H999">
        <v>139</v>
      </c>
      <c r="I999">
        <f t="shared" si="61"/>
        <v>33.115107913669064</v>
      </c>
      <c r="J999" t="s">
        <v>94</v>
      </c>
      <c r="K999" t="s">
        <v>95</v>
      </c>
      <c r="L999">
        <v>1390197600</v>
      </c>
      <c r="M999" s="10">
        <f t="shared" si="62"/>
        <v>41659.25</v>
      </c>
      <c r="N999">
        <v>1390629600</v>
      </c>
      <c r="O999" s="10">
        <f t="shared" si="63"/>
        <v>41664.25</v>
      </c>
      <c r="P999" t="b">
        <v>0</v>
      </c>
      <c r="Q999" t="b">
        <v>0</v>
      </c>
      <c r="R999" s="7" t="s">
        <v>2013</v>
      </c>
      <c r="S999" t="s">
        <v>2014</v>
      </c>
    </row>
    <row r="1000" spans="1:19" x14ac:dyDescent="0.5">
      <c r="A1000">
        <v>998</v>
      </c>
      <c r="B1000" t="s">
        <v>1999</v>
      </c>
      <c r="C1000" s="3" t="s">
        <v>2000</v>
      </c>
      <c r="D1000">
        <v>66600</v>
      </c>
      <c r="E1000">
        <v>37823</v>
      </c>
      <c r="F1000" s="5">
        <f t="shared" si="60"/>
        <v>56.791291291291294</v>
      </c>
      <c r="G1000" t="s">
        <v>14</v>
      </c>
      <c r="H1000">
        <v>374</v>
      </c>
      <c r="I1000">
        <f t="shared" si="61"/>
        <v>101.13101604278074</v>
      </c>
      <c r="J1000" t="s">
        <v>20</v>
      </c>
      <c r="K1000" t="s">
        <v>21</v>
      </c>
      <c r="L1000">
        <v>1265868000</v>
      </c>
      <c r="M1000" s="10">
        <f t="shared" si="62"/>
        <v>40220.25</v>
      </c>
      <c r="N1000">
        <v>1267077600</v>
      </c>
      <c r="O1000" s="10">
        <f t="shared" si="63"/>
        <v>40234.25</v>
      </c>
      <c r="P1000" t="b">
        <v>0</v>
      </c>
      <c r="Q1000" t="b">
        <v>1</v>
      </c>
      <c r="R1000" s="7" t="s">
        <v>2009</v>
      </c>
      <c r="S1000" t="s">
        <v>2019</v>
      </c>
    </row>
    <row r="1001" spans="1:19" x14ac:dyDescent="0.5">
      <c r="A1001">
        <v>999</v>
      </c>
      <c r="B1001" t="s">
        <v>2001</v>
      </c>
      <c r="C1001" s="3" t="s">
        <v>2002</v>
      </c>
      <c r="D1001">
        <v>111100</v>
      </c>
      <c r="E1001">
        <v>62819</v>
      </c>
      <c r="F1001" s="5">
        <f t="shared" si="60"/>
        <v>56.542754275427541</v>
      </c>
      <c r="G1001" t="s">
        <v>63</v>
      </c>
      <c r="H1001">
        <v>1122</v>
      </c>
      <c r="I1001">
        <f t="shared" si="61"/>
        <v>55.98841354723708</v>
      </c>
      <c r="J1001" t="s">
        <v>20</v>
      </c>
      <c r="K1001" t="s">
        <v>21</v>
      </c>
      <c r="L1001">
        <v>1467176400</v>
      </c>
      <c r="M1001" s="10">
        <f t="shared" si="62"/>
        <v>42550.208333333328</v>
      </c>
      <c r="N1001">
        <v>1467781200</v>
      </c>
      <c r="O1001" s="10">
        <f t="shared" si="63"/>
        <v>42557.208333333328</v>
      </c>
      <c r="P1001" t="b">
        <v>0</v>
      </c>
      <c r="Q1001" t="b">
        <v>0</v>
      </c>
      <c r="R1001" s="7" t="s">
        <v>2007</v>
      </c>
      <c r="S1001" t="s">
        <v>2008</v>
      </c>
    </row>
  </sheetData>
  <conditionalFormatting sqref="F1:F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conditionalFormatting sqref="G1:G1048576">
    <cfRule type="cellIs" dxfId="12" priority="2" operator="equal">
      <formula>"live"</formula>
    </cfRule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</conditionalFormatting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83F2-9374-4DD3-A4CE-EF8AA28CBB2B}">
  <dimension ref="A1:H13"/>
  <sheetViews>
    <sheetView workbookViewId="0">
      <selection activeCell="O21" sqref="O21"/>
    </sheetView>
  </sheetViews>
  <sheetFormatPr defaultRowHeight="15.75" x14ac:dyDescent="0.5"/>
  <cols>
    <col min="1" max="1" width="12.9375" bestFit="1" customWidth="1"/>
    <col min="2" max="2" width="18.5625" customWidth="1"/>
    <col min="3" max="3" width="21.25" customWidth="1"/>
    <col min="4" max="4" width="15.1875" bestFit="1" customWidth="1"/>
    <col min="5" max="5" width="11.625" bestFit="1" customWidth="1"/>
    <col min="6" max="6" width="19.1875" bestFit="1" customWidth="1"/>
    <col min="7" max="7" width="15.1875" bestFit="1" customWidth="1"/>
    <col min="8" max="8" width="17.9375" bestFit="1" customWidth="1"/>
  </cols>
  <sheetData>
    <row r="1" spans="1:8" x14ac:dyDescent="0.5">
      <c r="A1" t="s">
        <v>2062</v>
      </c>
      <c r="B1" t="s">
        <v>2063</v>
      </c>
      <c r="C1" t="s">
        <v>2064</v>
      </c>
      <c r="D1" t="s">
        <v>2065</v>
      </c>
      <c r="E1" t="s">
        <v>2066</v>
      </c>
      <c r="F1" t="s">
        <v>2067</v>
      </c>
      <c r="G1" t="s">
        <v>2068</v>
      </c>
      <c r="H1" t="s">
        <v>2069</v>
      </c>
    </row>
    <row r="2" spans="1:8" x14ac:dyDescent="0.5">
      <c r="A2" s="11" t="s">
        <v>2070</v>
      </c>
      <c r="B2">
        <f>COUNTIFS(Crowdfunding!$D:$D,"&lt;1000",Crowdfunding!$G:$G,"successful")</f>
        <v>30</v>
      </c>
      <c r="C2">
        <f>COUNTIFS(Crowdfunding!$D:$D,"&lt;1000",Crowdfunding!$G:$G,"failed")</f>
        <v>20</v>
      </c>
      <c r="D2">
        <f>COUNTIFS(Crowdfunding!$D:$D,"&lt;1000",Crowdfunding!$G:$G,"canceled")</f>
        <v>1</v>
      </c>
      <c r="E2">
        <f>SUM(B2:D2)</f>
        <v>51</v>
      </c>
      <c r="F2" s="4">
        <f>B2/E2</f>
        <v>0.58823529411764708</v>
      </c>
      <c r="G2" s="4">
        <f>C2/E2</f>
        <v>0.39215686274509803</v>
      </c>
      <c r="H2" s="4">
        <f>D2/E2</f>
        <v>1.9607843137254902E-2</v>
      </c>
    </row>
    <row r="3" spans="1:8" x14ac:dyDescent="0.5">
      <c r="A3" s="11" t="s">
        <v>2071</v>
      </c>
      <c r="B3">
        <f>COUNTIFS(Crowdfunding!$D:$D,"&gt;=1000",Crowdfunding!$D:$D,"&lt;4999",Crowdfunding!$G:$G,"successful")</f>
        <v>191</v>
      </c>
      <c r="C3">
        <f>COUNTIFS(Crowdfunding!$D:$D,"&gt;=1000",Crowdfunding!$D:$D,"&lt;4999",Crowdfunding!$G:$G,"failed")</f>
        <v>38</v>
      </c>
      <c r="D3">
        <f>COUNTIFS(Crowdfunding!$D:$D,"&gt;=1000",Crowdfunding!$D:$D,"&lt;4999",Crowdfunding!$G:$G,"canceled")</f>
        <v>2</v>
      </c>
      <c r="E3">
        <f t="shared" ref="E3:E13" si="0">SUM(B3:D3)</f>
        <v>231</v>
      </c>
      <c r="F3" s="4">
        <f t="shared" ref="F3:F13" si="1">B3/E3</f>
        <v>0.82683982683982682</v>
      </c>
      <c r="G3" s="4">
        <f t="shared" ref="G3:G13" si="2">C3/E3</f>
        <v>0.16450216450216451</v>
      </c>
      <c r="H3" s="4">
        <f t="shared" ref="H3:H13" si="3">D3/E3</f>
        <v>8.658008658008658E-3</v>
      </c>
    </row>
    <row r="4" spans="1:8" x14ac:dyDescent="0.5">
      <c r="A4" s="11" t="s">
        <v>2072</v>
      </c>
      <c r="B4">
        <f>COUNTIFS(Crowdfunding!$D:$D,"&gt;=5000",Crowdfunding!$D:$D,"&lt;9999",Crowdfunding!$G:$G,"successful")</f>
        <v>164</v>
      </c>
      <c r="C4">
        <f>COUNTIFS(Crowdfunding!$D:$D,"&gt;=5000",Crowdfunding!$D:$D,"&lt;9999",Crowdfunding!$G:$G,"failed")</f>
        <v>126</v>
      </c>
      <c r="D4">
        <f>COUNTIFS(Crowdfunding!$D:$D,"&gt;=5000",Crowdfunding!$D:$D,"&lt;9999",Crowdfunding!$G:$G,"canceled")</f>
        <v>25</v>
      </c>
      <c r="E4">
        <f t="shared" si="0"/>
        <v>315</v>
      </c>
      <c r="F4" s="4">
        <f t="shared" si="1"/>
        <v>0.52063492063492067</v>
      </c>
      <c r="G4" s="4">
        <f t="shared" si="2"/>
        <v>0.4</v>
      </c>
      <c r="H4" s="4">
        <f t="shared" si="3"/>
        <v>7.9365079365079361E-2</v>
      </c>
    </row>
    <row r="5" spans="1:8" x14ac:dyDescent="0.5">
      <c r="A5" s="11" t="s">
        <v>2073</v>
      </c>
      <c r="B5">
        <f>COUNTIFS(Crowdfunding!$D:$D,"&gt;=10000",Crowdfunding!$D:$D,"&lt;14999",Crowdfunding!$G:$G,"successful")</f>
        <v>4</v>
      </c>
      <c r="C5">
        <f>COUNTIFS(Crowdfunding!$D:$D,"&gt;=10000",Crowdfunding!$D:$D,"&lt;14999",Crowdfunding!$G:$G,"failed")</f>
        <v>5</v>
      </c>
      <c r="D5">
        <f>COUNTIFS(Crowdfunding!$D:$D,"&gt;=10000",Crowdfunding!$D:$D,"&lt;14999",Crowdfunding!$G:$G,"canceled")</f>
        <v>0</v>
      </c>
      <c r="E5">
        <f t="shared" si="0"/>
        <v>9</v>
      </c>
      <c r="F5" s="4">
        <f t="shared" si="1"/>
        <v>0.44444444444444442</v>
      </c>
      <c r="G5" s="4">
        <f t="shared" si="2"/>
        <v>0.55555555555555558</v>
      </c>
      <c r="H5" s="4">
        <f t="shared" si="3"/>
        <v>0</v>
      </c>
    </row>
    <row r="6" spans="1:8" x14ac:dyDescent="0.5">
      <c r="A6" s="11" t="s">
        <v>2074</v>
      </c>
      <c r="B6">
        <f>COUNTIFS(Crowdfunding!$D:$D,"&gt;=15000",Crowdfunding!$D:$D,"&lt;19999",Crowdfunding!$G:$G,"successful")</f>
        <v>10</v>
      </c>
      <c r="C6">
        <f>COUNTIFS(Crowdfunding!$D:$D,"&gt;=15000",Crowdfunding!$D:$D,"&lt;19999",Crowdfunding!$G:$G,"failed")</f>
        <v>0</v>
      </c>
      <c r="D6">
        <f>COUNTIFS(Crowdfunding!$D:$D,"&gt;=15000",Crowdfunding!$D:$D,"&lt;19999",Crowdfunding!$G:$G,"canceled")</f>
        <v>0</v>
      </c>
      <c r="E6">
        <f t="shared" si="0"/>
        <v>10</v>
      </c>
      <c r="F6" s="4">
        <f t="shared" si="1"/>
        <v>1</v>
      </c>
      <c r="G6" s="4">
        <f t="shared" si="2"/>
        <v>0</v>
      </c>
      <c r="H6" s="4">
        <f t="shared" si="3"/>
        <v>0</v>
      </c>
    </row>
    <row r="7" spans="1:8" x14ac:dyDescent="0.5">
      <c r="A7" s="11" t="s">
        <v>2075</v>
      </c>
      <c r="B7">
        <f>COUNTIFS(Crowdfunding!$D:$D,"&gt;=20000",Crowdfunding!$D:$D,"&lt;24999",Crowdfunding!$G:$G,"successful")</f>
        <v>7</v>
      </c>
      <c r="C7">
        <f>COUNTIFS(Crowdfunding!$D:$D,"&gt;=20000",Crowdfunding!$D:$D,"&lt;24999",Crowdfunding!$G:$G,"failed")</f>
        <v>0</v>
      </c>
      <c r="D7">
        <f>COUNTIFS(Crowdfunding!F:F,"&gt;=20000",Crowdfunding!F:F,"&lt;24999",Crowdfunding!$G:$G,"canceled")</f>
        <v>0</v>
      </c>
      <c r="E7">
        <f t="shared" si="0"/>
        <v>7</v>
      </c>
      <c r="F7" s="4">
        <f t="shared" si="1"/>
        <v>1</v>
      </c>
      <c r="G7" s="4">
        <f t="shared" si="2"/>
        <v>0</v>
      </c>
      <c r="H7" s="4">
        <f t="shared" si="3"/>
        <v>0</v>
      </c>
    </row>
    <row r="8" spans="1:8" x14ac:dyDescent="0.5">
      <c r="A8" s="11" t="s">
        <v>2076</v>
      </c>
      <c r="B8">
        <f>COUNTIFS(Crowdfunding!$D:$D,"&gt;=25000",Crowdfunding!$D:$D,"&lt;29999",Crowdfunding!$G:$G,"successful")</f>
        <v>11</v>
      </c>
      <c r="C8">
        <f>COUNTIFS(Crowdfunding!$D:$D,"&gt;=25000",Crowdfunding!$D:$D,"&lt;29999",Crowdfunding!$G:$G,"failed")</f>
        <v>3</v>
      </c>
      <c r="D8">
        <f>COUNTIFS(Crowdfunding!$D:$D,"&gt;=25000",Crowdfunding!$D:$D,"&lt;29999",Crowdfunding!$G:$G,"canceled")</f>
        <v>0</v>
      </c>
      <c r="E8">
        <f t="shared" si="0"/>
        <v>14</v>
      </c>
      <c r="F8" s="4">
        <f t="shared" si="1"/>
        <v>0.7857142857142857</v>
      </c>
      <c r="G8" s="4">
        <f t="shared" si="2"/>
        <v>0.21428571428571427</v>
      </c>
      <c r="H8" s="4">
        <f t="shared" si="3"/>
        <v>0</v>
      </c>
    </row>
    <row r="9" spans="1:8" x14ac:dyDescent="0.5">
      <c r="A9" s="11" t="s">
        <v>2077</v>
      </c>
      <c r="B9">
        <f>COUNTIFS(Crowdfunding!$D:$D,"&gt;=30000",Crowdfunding!$D:$D,"&lt;34999",Crowdfunding!$G:$G,"successful")</f>
        <v>7</v>
      </c>
      <c r="C9">
        <f>COUNTIFS(Crowdfunding!$D:$D,"&gt;=30000",Crowdfunding!$D:$D,"&lt;34999",Crowdfunding!$G:$G,"failed")</f>
        <v>0</v>
      </c>
      <c r="D9">
        <f>COUNTIFS(Crowdfunding!$D:$D,"&gt;=30000",Crowdfunding!$D:$D,"&lt;34999",Crowdfunding!$G:$G,"canceled")</f>
        <v>0</v>
      </c>
      <c r="E9">
        <f t="shared" si="0"/>
        <v>7</v>
      </c>
      <c r="F9" s="4">
        <f>B9/E9</f>
        <v>1</v>
      </c>
      <c r="G9" s="4">
        <f t="shared" si="2"/>
        <v>0</v>
      </c>
      <c r="H9" s="4">
        <f t="shared" si="3"/>
        <v>0</v>
      </c>
    </row>
    <row r="10" spans="1:8" x14ac:dyDescent="0.5">
      <c r="A10" s="11" t="s">
        <v>2078</v>
      </c>
      <c r="B10">
        <f>COUNTIFS(Crowdfunding!$D:$D,"&gt;=35000",Crowdfunding!$D:$D,"&lt;39999",Crowdfunding!$G:$G,"successful")</f>
        <v>8</v>
      </c>
      <c r="C10">
        <f>COUNTIFS(Crowdfunding!$D:$D,"&gt;=35000",Crowdfunding!$D:$D,"&lt;39999",Crowdfunding!$G:$G,"failed")</f>
        <v>3</v>
      </c>
      <c r="D10">
        <f>COUNTIFS(Crowdfunding!$D:$D,"&gt;=35000",Crowdfunding!$D:$D,"&lt;39999",Crowdfunding!$G:$G,"canceled")</f>
        <v>1</v>
      </c>
      <c r="E10">
        <f t="shared" si="0"/>
        <v>12</v>
      </c>
      <c r="F10" s="4">
        <f t="shared" si="1"/>
        <v>0.66666666666666663</v>
      </c>
      <c r="G10" s="4">
        <f t="shared" si="2"/>
        <v>0.25</v>
      </c>
      <c r="H10" s="4">
        <f t="shared" si="3"/>
        <v>8.3333333333333329E-2</v>
      </c>
    </row>
    <row r="11" spans="1:8" x14ac:dyDescent="0.5">
      <c r="A11" s="11" t="s">
        <v>2079</v>
      </c>
      <c r="B11">
        <f>COUNTIFS(Crowdfunding!$D:$D,"&gt;=40000",Crowdfunding!$D:$D,"&lt;44999",Crowdfunding!$G:$G,"successful")</f>
        <v>11</v>
      </c>
      <c r="C11">
        <f>COUNTIFS(Crowdfunding!$D:$D,"&gt;=40000",Crowdfunding!$D:$D,"&lt;44999",Crowdfunding!$G:$G,"failed")</f>
        <v>3</v>
      </c>
      <c r="D11">
        <f>COUNTIFS(Crowdfunding!$D:$D,"&gt;=40000",Crowdfunding!$D:$D,"&lt;44999",Crowdfunding!$G:$G,"canceled")</f>
        <v>0</v>
      </c>
      <c r="E11">
        <f t="shared" si="0"/>
        <v>14</v>
      </c>
      <c r="F11" s="4">
        <f t="shared" si="1"/>
        <v>0.7857142857142857</v>
      </c>
      <c r="G11" s="4">
        <f t="shared" si="2"/>
        <v>0.21428571428571427</v>
      </c>
      <c r="H11" s="4">
        <f t="shared" si="3"/>
        <v>0</v>
      </c>
    </row>
    <row r="12" spans="1:8" x14ac:dyDescent="0.5">
      <c r="A12" s="11" t="s">
        <v>2080</v>
      </c>
      <c r="B12">
        <f>COUNTIFS(Crowdfunding!$D:$D,"&gt;=45000",Crowdfunding!$D:$D,"&lt;49999",Crowdfunding!$G:$G,"successful")</f>
        <v>8</v>
      </c>
      <c r="C12">
        <f>COUNTIFS(Crowdfunding!$D:$D,"&gt;=45000",Crowdfunding!$D:$D,"&lt;49999",Crowdfunding!$G:$G,"failed")</f>
        <v>3</v>
      </c>
      <c r="D12">
        <f>COUNTIFS(Crowdfunding!$D:$D,"&gt;=45000",Crowdfunding!$D:$D,"&lt;49999",Crowdfunding!$G:$G,"canceled")</f>
        <v>0</v>
      </c>
      <c r="E12">
        <f t="shared" si="0"/>
        <v>11</v>
      </c>
      <c r="F12" s="4">
        <f t="shared" si="1"/>
        <v>0.72727272727272729</v>
      </c>
      <c r="G12" s="4">
        <f t="shared" si="2"/>
        <v>0.27272727272727271</v>
      </c>
      <c r="H12" s="4">
        <f t="shared" si="3"/>
        <v>0</v>
      </c>
    </row>
    <row r="13" spans="1:8" ht="20.25" x14ac:dyDescent="0.5">
      <c r="A13" s="11" t="s">
        <v>2081</v>
      </c>
      <c r="B13">
        <f>COUNTIFS(Crowdfunding!$D:$D,"&gt;=50000",Crowdfunding!$G:$G,"successful")</f>
        <v>114</v>
      </c>
      <c r="C13">
        <f>COUNTIFS(Crowdfunding!$D:$D,"&gt;=50000",Crowdfunding!$G:$G,"failed")</f>
        <v>163</v>
      </c>
      <c r="D13">
        <f>COUNTIFS(Crowdfunding!$D:$D,"&gt;=50000",Crowdfunding!$G:$G,"canceled")</f>
        <v>28</v>
      </c>
      <c r="E13">
        <f t="shared" si="0"/>
        <v>305</v>
      </c>
      <c r="F13" s="4">
        <f t="shared" si="1"/>
        <v>0.3737704918032787</v>
      </c>
      <c r="G13" s="4">
        <f t="shared" si="2"/>
        <v>0.53442622950819674</v>
      </c>
      <c r="H13" s="4">
        <f t="shared" si="3"/>
        <v>9.1803278688524587E-2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2BE45-981F-4DB2-A59B-9AB9D8288AE3}">
  <dimension ref="B1:K566"/>
  <sheetViews>
    <sheetView workbookViewId="0">
      <selection activeCell="K17" sqref="K17"/>
    </sheetView>
  </sheetViews>
  <sheetFormatPr defaultRowHeight="15.75" x14ac:dyDescent="0.5"/>
  <cols>
    <col min="1" max="1" width="9.3125" bestFit="1" customWidth="1"/>
    <col min="2" max="2" width="17.4375" bestFit="1" customWidth="1"/>
    <col min="5" max="5" width="13.6875" bestFit="1" customWidth="1"/>
    <col min="10" max="10" width="9.6875" bestFit="1" customWidth="1"/>
  </cols>
  <sheetData>
    <row r="1" spans="2:11" x14ac:dyDescent="0.5">
      <c r="B1" t="s">
        <v>2082</v>
      </c>
      <c r="C1" t="s">
        <v>2083</v>
      </c>
      <c r="E1" t="s">
        <v>2084</v>
      </c>
      <c r="F1" t="s">
        <v>2083</v>
      </c>
    </row>
    <row r="2" spans="2:11" x14ac:dyDescent="0.5">
      <c r="B2" s="13" t="s">
        <v>19</v>
      </c>
      <c r="C2" s="13">
        <v>158</v>
      </c>
      <c r="E2" s="13" t="s">
        <v>14</v>
      </c>
      <c r="F2" s="13">
        <v>0</v>
      </c>
      <c r="I2" t="s">
        <v>18450</v>
      </c>
      <c r="J2" t="s">
        <v>18451</v>
      </c>
      <c r="K2" t="s">
        <v>18452</v>
      </c>
    </row>
    <row r="3" spans="2:11" x14ac:dyDescent="0.5">
      <c r="B3" s="12" t="s">
        <v>19</v>
      </c>
      <c r="C3" s="12">
        <v>1425</v>
      </c>
      <c r="E3" s="12" t="s">
        <v>14</v>
      </c>
      <c r="F3" s="12">
        <v>24</v>
      </c>
      <c r="I3" t="s">
        <v>18453</v>
      </c>
      <c r="J3">
        <f>AVERAGE(C2:C566)</f>
        <v>851.14690265486729</v>
      </c>
      <c r="K3">
        <f>AVERAGE(F2:F365)</f>
        <v>585.61538461538464</v>
      </c>
    </row>
    <row r="4" spans="2:11" x14ac:dyDescent="0.5">
      <c r="B4" s="13" t="s">
        <v>19</v>
      </c>
      <c r="C4" s="13">
        <v>174</v>
      </c>
      <c r="E4" s="13" t="s">
        <v>14</v>
      </c>
      <c r="F4" s="13">
        <v>53</v>
      </c>
      <c r="I4" t="s">
        <v>18454</v>
      </c>
      <c r="J4">
        <f>MEDIAN(C2:C566)</f>
        <v>201</v>
      </c>
      <c r="K4">
        <f>MEDIAN(F2:F365)</f>
        <v>114.5</v>
      </c>
    </row>
    <row r="5" spans="2:11" x14ac:dyDescent="0.5">
      <c r="B5" s="12" t="s">
        <v>19</v>
      </c>
      <c r="C5" s="12">
        <v>227</v>
      </c>
      <c r="E5" s="12" t="s">
        <v>14</v>
      </c>
      <c r="F5" s="12">
        <v>18</v>
      </c>
      <c r="I5" t="s">
        <v>18455</v>
      </c>
      <c r="J5">
        <f>MIN(C2:C566)</f>
        <v>16</v>
      </c>
      <c r="K5">
        <f>MIN(F2:F365)</f>
        <v>0</v>
      </c>
    </row>
    <row r="6" spans="2:11" x14ac:dyDescent="0.5">
      <c r="B6" s="13" t="s">
        <v>19</v>
      </c>
      <c r="C6" s="13">
        <v>220</v>
      </c>
      <c r="E6" s="13" t="s">
        <v>14</v>
      </c>
      <c r="F6" s="13">
        <v>44</v>
      </c>
      <c r="I6" t="s">
        <v>18456</v>
      </c>
      <c r="J6">
        <f>MAX(C2:C566)</f>
        <v>7295</v>
      </c>
      <c r="K6">
        <f>MAX(F2:F365)</f>
        <v>6080</v>
      </c>
    </row>
    <row r="7" spans="2:11" x14ac:dyDescent="0.5">
      <c r="B7" s="12" t="s">
        <v>19</v>
      </c>
      <c r="C7" s="12">
        <v>98</v>
      </c>
      <c r="E7" s="12" t="s">
        <v>14</v>
      </c>
      <c r="F7" s="12">
        <v>27</v>
      </c>
      <c r="I7" t="s">
        <v>18457</v>
      </c>
      <c r="J7">
        <f>_xlfn.STDEV.P(C2:C566)</f>
        <v>1266.2439466397898</v>
      </c>
      <c r="K7">
        <f>_xlfn.STDEV.P(F2:F365)</f>
        <v>959.98681331637863</v>
      </c>
    </row>
    <row r="8" spans="2:11" x14ac:dyDescent="0.5">
      <c r="B8" s="13" t="s">
        <v>19</v>
      </c>
      <c r="C8" s="13">
        <v>100</v>
      </c>
      <c r="E8" s="13" t="s">
        <v>14</v>
      </c>
      <c r="F8" s="13">
        <v>55</v>
      </c>
      <c r="I8" t="s">
        <v>18458</v>
      </c>
      <c r="J8">
        <f>_xlfn.VAR.S(C2:C566)</f>
        <v>1606216.5936295739</v>
      </c>
      <c r="K8">
        <f>_xlfn.VAR.P(F2:F365)</f>
        <v>921574.68174133555</v>
      </c>
    </row>
    <row r="9" spans="2:11" x14ac:dyDescent="0.5">
      <c r="B9" s="12" t="s">
        <v>19</v>
      </c>
      <c r="C9" s="12">
        <v>1249</v>
      </c>
      <c r="E9" s="12" t="s">
        <v>14</v>
      </c>
      <c r="F9" s="12">
        <v>200</v>
      </c>
    </row>
    <row r="10" spans="2:11" x14ac:dyDescent="0.5">
      <c r="B10" s="13" t="s">
        <v>19</v>
      </c>
      <c r="C10" s="13">
        <v>1396</v>
      </c>
      <c r="E10" s="13" t="s">
        <v>14</v>
      </c>
      <c r="F10" s="13">
        <v>452</v>
      </c>
      <c r="I10" t="s">
        <v>18459</v>
      </c>
      <c r="J10">
        <f>_xlfn.QUARTILE.EXC(C2:C566,1)</f>
        <v>127.5</v>
      </c>
      <c r="K10">
        <f>_xlfn.QUARTILE.EXC(F2:F365,1)</f>
        <v>38</v>
      </c>
    </row>
    <row r="11" spans="2:11" x14ac:dyDescent="0.5">
      <c r="B11" s="12" t="s">
        <v>19</v>
      </c>
      <c r="C11" s="12">
        <v>890</v>
      </c>
      <c r="E11" s="12" t="s">
        <v>14</v>
      </c>
      <c r="F11" s="12">
        <v>674</v>
      </c>
      <c r="I11" t="s">
        <v>18460</v>
      </c>
      <c r="J11">
        <f>_xlfn.QUARTILE.EXC(C2:C566,3)</f>
        <v>1288.5</v>
      </c>
      <c r="K11">
        <f>_xlfn.QUARTILE.EXC(F2:F365,3)</f>
        <v>789.5</v>
      </c>
    </row>
    <row r="12" spans="2:11" x14ac:dyDescent="0.5">
      <c r="B12" s="13" t="s">
        <v>19</v>
      </c>
      <c r="C12" s="13">
        <v>142</v>
      </c>
      <c r="E12" s="13" t="s">
        <v>14</v>
      </c>
      <c r="F12" s="13">
        <v>558</v>
      </c>
      <c r="I12" t="s">
        <v>18461</v>
      </c>
      <c r="J12">
        <f>J11-J10</f>
        <v>1161</v>
      </c>
      <c r="K12">
        <f>K11-K10</f>
        <v>751.5</v>
      </c>
    </row>
    <row r="13" spans="2:11" x14ac:dyDescent="0.5">
      <c r="B13" s="12" t="s">
        <v>19</v>
      </c>
      <c r="C13" s="12">
        <v>2673</v>
      </c>
      <c r="E13" s="12" t="s">
        <v>14</v>
      </c>
      <c r="F13" s="12">
        <v>15</v>
      </c>
      <c r="I13" t="s">
        <v>18462</v>
      </c>
      <c r="J13">
        <f>J11-1.5*J12</f>
        <v>-453</v>
      </c>
      <c r="K13">
        <f>K11-1.5*K12</f>
        <v>-337.75</v>
      </c>
    </row>
    <row r="14" spans="2:11" x14ac:dyDescent="0.5">
      <c r="B14" s="13" t="s">
        <v>19</v>
      </c>
      <c r="C14" s="13">
        <v>163</v>
      </c>
      <c r="E14" s="13" t="s">
        <v>14</v>
      </c>
      <c r="F14" s="13">
        <v>2307</v>
      </c>
      <c r="I14" t="s">
        <v>18463</v>
      </c>
      <c r="J14">
        <f>J11+1.5*J12</f>
        <v>3030</v>
      </c>
      <c r="K14">
        <f>K11+1.5*K12</f>
        <v>1916.75</v>
      </c>
    </row>
    <row r="15" spans="2:11" x14ac:dyDescent="0.5">
      <c r="B15" s="12" t="s">
        <v>19</v>
      </c>
      <c r="C15" s="12">
        <v>2220</v>
      </c>
      <c r="E15" s="12" t="s">
        <v>14</v>
      </c>
      <c r="F15" s="12">
        <v>88</v>
      </c>
    </row>
    <row r="16" spans="2:11" x14ac:dyDescent="0.5">
      <c r="B16" s="13" t="s">
        <v>19</v>
      </c>
      <c r="C16" s="13">
        <v>1606</v>
      </c>
      <c r="E16" s="13" t="s">
        <v>14</v>
      </c>
      <c r="F16" s="13">
        <v>48</v>
      </c>
    </row>
    <row r="17" spans="2:6" x14ac:dyDescent="0.5">
      <c r="B17" s="12" t="s">
        <v>19</v>
      </c>
      <c r="C17" s="12">
        <v>129</v>
      </c>
      <c r="E17" s="12" t="s">
        <v>14</v>
      </c>
      <c r="F17" s="12">
        <v>1</v>
      </c>
    </row>
    <row r="18" spans="2:6" x14ac:dyDescent="0.5">
      <c r="B18" s="13" t="s">
        <v>19</v>
      </c>
      <c r="C18" s="13">
        <v>226</v>
      </c>
      <c r="E18" s="13" t="s">
        <v>14</v>
      </c>
      <c r="F18" s="13">
        <v>1467</v>
      </c>
    </row>
    <row r="19" spans="2:6" x14ac:dyDescent="0.5">
      <c r="B19" s="12" t="s">
        <v>19</v>
      </c>
      <c r="C19" s="12">
        <v>5419</v>
      </c>
      <c r="E19" s="12" t="s">
        <v>14</v>
      </c>
      <c r="F19" s="12">
        <v>75</v>
      </c>
    </row>
    <row r="20" spans="2:6" x14ac:dyDescent="0.5">
      <c r="B20" s="13" t="s">
        <v>19</v>
      </c>
      <c r="C20" s="13">
        <v>165</v>
      </c>
      <c r="E20" s="13" t="s">
        <v>14</v>
      </c>
      <c r="F20" s="13">
        <v>120</v>
      </c>
    </row>
    <row r="21" spans="2:6" x14ac:dyDescent="0.5">
      <c r="B21" s="12" t="s">
        <v>19</v>
      </c>
      <c r="C21" s="12">
        <v>1965</v>
      </c>
      <c r="E21" s="12" t="s">
        <v>14</v>
      </c>
      <c r="F21" s="12">
        <v>2253</v>
      </c>
    </row>
    <row r="22" spans="2:6" x14ac:dyDescent="0.5">
      <c r="B22" s="13" t="s">
        <v>19</v>
      </c>
      <c r="C22" s="13">
        <v>16</v>
      </c>
      <c r="E22" s="13" t="s">
        <v>14</v>
      </c>
      <c r="F22" s="13">
        <v>5</v>
      </c>
    </row>
    <row r="23" spans="2:6" x14ac:dyDescent="0.5">
      <c r="B23" s="12" t="s">
        <v>19</v>
      </c>
      <c r="C23" s="12">
        <v>107</v>
      </c>
      <c r="E23" s="12" t="s">
        <v>14</v>
      </c>
      <c r="F23" s="12">
        <v>38</v>
      </c>
    </row>
    <row r="24" spans="2:6" x14ac:dyDescent="0.5">
      <c r="B24" s="13" t="s">
        <v>19</v>
      </c>
      <c r="C24" s="13">
        <v>134</v>
      </c>
      <c r="E24" s="13" t="s">
        <v>14</v>
      </c>
      <c r="F24" s="13">
        <v>12</v>
      </c>
    </row>
    <row r="25" spans="2:6" x14ac:dyDescent="0.5">
      <c r="B25" s="12" t="s">
        <v>19</v>
      </c>
      <c r="C25" s="12">
        <v>198</v>
      </c>
      <c r="E25" s="12" t="s">
        <v>14</v>
      </c>
      <c r="F25" s="12">
        <v>1684</v>
      </c>
    </row>
    <row r="26" spans="2:6" x14ac:dyDescent="0.5">
      <c r="B26" s="13" t="s">
        <v>19</v>
      </c>
      <c r="C26" s="13">
        <v>111</v>
      </c>
      <c r="E26" s="13" t="s">
        <v>14</v>
      </c>
      <c r="F26" s="13">
        <v>56</v>
      </c>
    </row>
    <row r="27" spans="2:6" x14ac:dyDescent="0.5">
      <c r="B27" s="12" t="s">
        <v>19</v>
      </c>
      <c r="C27" s="12">
        <v>222</v>
      </c>
      <c r="E27" s="12" t="s">
        <v>14</v>
      </c>
      <c r="F27" s="12">
        <v>838</v>
      </c>
    </row>
    <row r="28" spans="2:6" x14ac:dyDescent="0.5">
      <c r="B28" s="13" t="s">
        <v>19</v>
      </c>
      <c r="C28" s="13">
        <v>6212</v>
      </c>
      <c r="E28" s="13" t="s">
        <v>14</v>
      </c>
      <c r="F28" s="13">
        <v>1000</v>
      </c>
    </row>
    <row r="29" spans="2:6" x14ac:dyDescent="0.5">
      <c r="B29" s="12" t="s">
        <v>19</v>
      </c>
      <c r="C29" s="12">
        <v>98</v>
      </c>
      <c r="E29" s="12" t="s">
        <v>14</v>
      </c>
      <c r="F29" s="12">
        <v>1482</v>
      </c>
    </row>
    <row r="30" spans="2:6" x14ac:dyDescent="0.5">
      <c r="B30" s="13" t="s">
        <v>19</v>
      </c>
      <c r="C30" s="13">
        <v>92</v>
      </c>
      <c r="E30" s="13" t="s">
        <v>14</v>
      </c>
      <c r="F30" s="13">
        <v>106</v>
      </c>
    </row>
    <row r="31" spans="2:6" x14ac:dyDescent="0.5">
      <c r="B31" s="12" t="s">
        <v>19</v>
      </c>
      <c r="C31" s="12">
        <v>149</v>
      </c>
      <c r="E31" s="12" t="s">
        <v>14</v>
      </c>
      <c r="F31" s="12">
        <v>679</v>
      </c>
    </row>
    <row r="32" spans="2:6" x14ac:dyDescent="0.5">
      <c r="B32" s="13" t="s">
        <v>19</v>
      </c>
      <c r="C32" s="13">
        <v>2431</v>
      </c>
      <c r="E32" s="13" t="s">
        <v>14</v>
      </c>
      <c r="F32" s="13">
        <v>1220</v>
      </c>
    </row>
    <row r="33" spans="2:6" x14ac:dyDescent="0.5">
      <c r="B33" s="12" t="s">
        <v>19</v>
      </c>
      <c r="C33" s="12">
        <v>303</v>
      </c>
      <c r="E33" s="12" t="s">
        <v>14</v>
      </c>
      <c r="F33" s="12">
        <v>1</v>
      </c>
    </row>
    <row r="34" spans="2:6" x14ac:dyDescent="0.5">
      <c r="B34" s="13" t="s">
        <v>19</v>
      </c>
      <c r="C34" s="13">
        <v>209</v>
      </c>
      <c r="E34" s="13" t="s">
        <v>14</v>
      </c>
      <c r="F34" s="13">
        <v>37</v>
      </c>
    </row>
    <row r="35" spans="2:6" x14ac:dyDescent="0.5">
      <c r="B35" s="12" t="s">
        <v>19</v>
      </c>
      <c r="C35" s="12">
        <v>131</v>
      </c>
      <c r="E35" s="12" t="s">
        <v>14</v>
      </c>
      <c r="F35" s="12">
        <v>60</v>
      </c>
    </row>
    <row r="36" spans="2:6" x14ac:dyDescent="0.5">
      <c r="B36" s="13" t="s">
        <v>19</v>
      </c>
      <c r="C36" s="13">
        <v>164</v>
      </c>
      <c r="E36" s="13" t="s">
        <v>14</v>
      </c>
      <c r="F36" s="13">
        <v>296</v>
      </c>
    </row>
    <row r="37" spans="2:6" x14ac:dyDescent="0.5">
      <c r="B37" s="12" t="s">
        <v>19</v>
      </c>
      <c r="C37" s="12">
        <v>201</v>
      </c>
      <c r="E37" s="12" t="s">
        <v>14</v>
      </c>
      <c r="F37" s="12">
        <v>3304</v>
      </c>
    </row>
    <row r="38" spans="2:6" x14ac:dyDescent="0.5">
      <c r="B38" s="13" t="s">
        <v>19</v>
      </c>
      <c r="C38" s="13">
        <v>211</v>
      </c>
      <c r="E38" s="13" t="s">
        <v>14</v>
      </c>
      <c r="F38" s="13">
        <v>73</v>
      </c>
    </row>
    <row r="39" spans="2:6" x14ac:dyDescent="0.5">
      <c r="B39" s="12" t="s">
        <v>19</v>
      </c>
      <c r="C39" s="12">
        <v>128</v>
      </c>
      <c r="E39" s="12" t="s">
        <v>14</v>
      </c>
      <c r="F39" s="12">
        <v>3387</v>
      </c>
    </row>
    <row r="40" spans="2:6" x14ac:dyDescent="0.5">
      <c r="B40" s="13" t="s">
        <v>19</v>
      </c>
      <c r="C40" s="13">
        <v>1600</v>
      </c>
      <c r="E40" s="13" t="s">
        <v>14</v>
      </c>
      <c r="F40" s="13">
        <v>662</v>
      </c>
    </row>
    <row r="41" spans="2:6" x14ac:dyDescent="0.5">
      <c r="B41" s="12" t="s">
        <v>19</v>
      </c>
      <c r="C41" s="12">
        <v>249</v>
      </c>
      <c r="E41" s="12" t="s">
        <v>14</v>
      </c>
      <c r="F41" s="12">
        <v>774</v>
      </c>
    </row>
    <row r="42" spans="2:6" x14ac:dyDescent="0.5">
      <c r="B42" s="13" t="s">
        <v>19</v>
      </c>
      <c r="C42" s="13">
        <v>236</v>
      </c>
      <c r="E42" s="13" t="s">
        <v>14</v>
      </c>
      <c r="F42" s="13">
        <v>672</v>
      </c>
    </row>
    <row r="43" spans="2:6" x14ac:dyDescent="0.5">
      <c r="B43" s="12" t="s">
        <v>19</v>
      </c>
      <c r="C43" s="12">
        <v>4065</v>
      </c>
      <c r="E43" s="12" t="s">
        <v>14</v>
      </c>
      <c r="F43" s="12">
        <v>940</v>
      </c>
    </row>
    <row r="44" spans="2:6" x14ac:dyDescent="0.5">
      <c r="B44" s="13" t="s">
        <v>19</v>
      </c>
      <c r="C44" s="13">
        <v>246</v>
      </c>
      <c r="E44" s="13" t="s">
        <v>14</v>
      </c>
      <c r="F44" s="13">
        <v>117</v>
      </c>
    </row>
    <row r="45" spans="2:6" x14ac:dyDescent="0.5">
      <c r="B45" s="12" t="s">
        <v>19</v>
      </c>
      <c r="C45" s="12">
        <v>2475</v>
      </c>
      <c r="E45" s="12" t="s">
        <v>14</v>
      </c>
      <c r="F45" s="12">
        <v>115</v>
      </c>
    </row>
    <row r="46" spans="2:6" x14ac:dyDescent="0.5">
      <c r="B46" s="13" t="s">
        <v>19</v>
      </c>
      <c r="C46" s="13">
        <v>76</v>
      </c>
      <c r="E46" s="13" t="s">
        <v>14</v>
      </c>
      <c r="F46" s="13">
        <v>326</v>
      </c>
    </row>
    <row r="47" spans="2:6" x14ac:dyDescent="0.5">
      <c r="B47" s="12" t="s">
        <v>19</v>
      </c>
      <c r="C47" s="12">
        <v>54</v>
      </c>
      <c r="E47" s="12" t="s">
        <v>14</v>
      </c>
      <c r="F47" s="12">
        <v>1</v>
      </c>
    </row>
    <row r="48" spans="2:6" x14ac:dyDescent="0.5">
      <c r="B48" s="13" t="s">
        <v>19</v>
      </c>
      <c r="C48" s="13">
        <v>88</v>
      </c>
      <c r="E48" s="13" t="s">
        <v>14</v>
      </c>
      <c r="F48" s="13">
        <v>1467</v>
      </c>
    </row>
    <row r="49" spans="2:6" x14ac:dyDescent="0.5">
      <c r="B49" s="12" t="s">
        <v>19</v>
      </c>
      <c r="C49" s="12">
        <v>85</v>
      </c>
      <c r="E49" s="12" t="s">
        <v>14</v>
      </c>
      <c r="F49" s="12">
        <v>5681</v>
      </c>
    </row>
    <row r="50" spans="2:6" x14ac:dyDescent="0.5">
      <c r="B50" s="13" t="s">
        <v>19</v>
      </c>
      <c r="C50" s="13">
        <v>170</v>
      </c>
      <c r="E50" s="13" t="s">
        <v>14</v>
      </c>
      <c r="F50" s="13">
        <v>1059</v>
      </c>
    </row>
    <row r="51" spans="2:6" x14ac:dyDescent="0.5">
      <c r="B51" s="12" t="s">
        <v>19</v>
      </c>
      <c r="C51" s="12">
        <v>330</v>
      </c>
      <c r="E51" s="12" t="s">
        <v>14</v>
      </c>
      <c r="F51" s="12">
        <v>1194</v>
      </c>
    </row>
    <row r="52" spans="2:6" x14ac:dyDescent="0.5">
      <c r="B52" s="13" t="s">
        <v>19</v>
      </c>
      <c r="C52" s="13">
        <v>127</v>
      </c>
      <c r="E52" s="13" t="s">
        <v>14</v>
      </c>
      <c r="F52" s="13">
        <v>30</v>
      </c>
    </row>
    <row r="53" spans="2:6" x14ac:dyDescent="0.5">
      <c r="B53" s="12" t="s">
        <v>19</v>
      </c>
      <c r="C53" s="12">
        <v>411</v>
      </c>
      <c r="E53" s="12" t="s">
        <v>14</v>
      </c>
      <c r="F53" s="12">
        <v>75</v>
      </c>
    </row>
    <row r="54" spans="2:6" x14ac:dyDescent="0.5">
      <c r="B54" s="13" t="s">
        <v>19</v>
      </c>
      <c r="C54" s="13">
        <v>180</v>
      </c>
      <c r="E54" s="13" t="s">
        <v>14</v>
      </c>
      <c r="F54" s="13">
        <v>955</v>
      </c>
    </row>
    <row r="55" spans="2:6" x14ac:dyDescent="0.5">
      <c r="B55" s="12" t="s">
        <v>19</v>
      </c>
      <c r="C55" s="12">
        <v>374</v>
      </c>
      <c r="E55" s="12" t="s">
        <v>14</v>
      </c>
      <c r="F55" s="12">
        <v>67</v>
      </c>
    </row>
    <row r="56" spans="2:6" x14ac:dyDescent="0.5">
      <c r="B56" s="13" t="s">
        <v>19</v>
      </c>
      <c r="C56" s="13">
        <v>71</v>
      </c>
      <c r="E56" s="13" t="s">
        <v>14</v>
      </c>
      <c r="F56" s="13">
        <v>5</v>
      </c>
    </row>
    <row r="57" spans="2:6" x14ac:dyDescent="0.5">
      <c r="B57" s="12" t="s">
        <v>19</v>
      </c>
      <c r="C57" s="12">
        <v>203</v>
      </c>
      <c r="E57" s="12" t="s">
        <v>14</v>
      </c>
      <c r="F57" s="12">
        <v>26</v>
      </c>
    </row>
    <row r="58" spans="2:6" x14ac:dyDescent="0.5">
      <c r="B58" s="13" t="s">
        <v>19</v>
      </c>
      <c r="C58" s="13">
        <v>113</v>
      </c>
      <c r="E58" s="13" t="s">
        <v>14</v>
      </c>
      <c r="F58" s="13">
        <v>1130</v>
      </c>
    </row>
    <row r="59" spans="2:6" x14ac:dyDescent="0.5">
      <c r="B59" s="12" t="s">
        <v>19</v>
      </c>
      <c r="C59" s="12">
        <v>96</v>
      </c>
      <c r="E59" s="12" t="s">
        <v>14</v>
      </c>
      <c r="F59" s="12">
        <v>782</v>
      </c>
    </row>
    <row r="60" spans="2:6" x14ac:dyDescent="0.5">
      <c r="B60" s="13" t="s">
        <v>19</v>
      </c>
      <c r="C60" s="13">
        <v>498</v>
      </c>
      <c r="E60" s="13" t="s">
        <v>14</v>
      </c>
      <c r="F60" s="13">
        <v>210</v>
      </c>
    </row>
    <row r="61" spans="2:6" x14ac:dyDescent="0.5">
      <c r="B61" s="12" t="s">
        <v>19</v>
      </c>
      <c r="C61" s="12">
        <v>180</v>
      </c>
      <c r="E61" s="12" t="s">
        <v>14</v>
      </c>
      <c r="F61" s="12">
        <v>136</v>
      </c>
    </row>
    <row r="62" spans="2:6" x14ac:dyDescent="0.5">
      <c r="B62" s="13" t="s">
        <v>19</v>
      </c>
      <c r="C62" s="13">
        <v>27</v>
      </c>
      <c r="E62" s="13" t="s">
        <v>14</v>
      </c>
      <c r="F62" s="13">
        <v>86</v>
      </c>
    </row>
    <row r="63" spans="2:6" x14ac:dyDescent="0.5">
      <c r="B63" s="12" t="s">
        <v>19</v>
      </c>
      <c r="C63" s="12">
        <v>2331</v>
      </c>
      <c r="E63" s="12" t="s">
        <v>14</v>
      </c>
      <c r="F63" s="12">
        <v>19</v>
      </c>
    </row>
    <row r="64" spans="2:6" x14ac:dyDescent="0.5">
      <c r="B64" s="13" t="s">
        <v>19</v>
      </c>
      <c r="C64" s="13">
        <v>113</v>
      </c>
      <c r="E64" s="13" t="s">
        <v>14</v>
      </c>
      <c r="F64" s="13">
        <v>886</v>
      </c>
    </row>
    <row r="65" spans="2:6" x14ac:dyDescent="0.5">
      <c r="B65" s="12" t="s">
        <v>19</v>
      </c>
      <c r="C65" s="12">
        <v>164</v>
      </c>
      <c r="E65" s="12" t="s">
        <v>14</v>
      </c>
      <c r="F65" s="12">
        <v>35</v>
      </c>
    </row>
    <row r="66" spans="2:6" x14ac:dyDescent="0.5">
      <c r="B66" s="13" t="s">
        <v>19</v>
      </c>
      <c r="C66" s="13">
        <v>164</v>
      </c>
      <c r="E66" s="13" t="s">
        <v>14</v>
      </c>
      <c r="F66" s="13">
        <v>24</v>
      </c>
    </row>
    <row r="67" spans="2:6" x14ac:dyDescent="0.5">
      <c r="B67" s="12" t="s">
        <v>19</v>
      </c>
      <c r="C67" s="12">
        <v>336</v>
      </c>
      <c r="E67" s="12" t="s">
        <v>14</v>
      </c>
      <c r="F67" s="12">
        <v>86</v>
      </c>
    </row>
    <row r="68" spans="2:6" x14ac:dyDescent="0.5">
      <c r="B68" s="13" t="s">
        <v>19</v>
      </c>
      <c r="C68" s="13">
        <v>1917</v>
      </c>
      <c r="E68" s="13" t="s">
        <v>14</v>
      </c>
      <c r="F68" s="13">
        <v>243</v>
      </c>
    </row>
    <row r="69" spans="2:6" x14ac:dyDescent="0.5">
      <c r="B69" s="12" t="s">
        <v>19</v>
      </c>
      <c r="C69" s="12">
        <v>95</v>
      </c>
      <c r="E69" s="12" t="s">
        <v>14</v>
      </c>
      <c r="F69" s="12">
        <v>65</v>
      </c>
    </row>
    <row r="70" spans="2:6" x14ac:dyDescent="0.5">
      <c r="B70" s="13" t="s">
        <v>19</v>
      </c>
      <c r="C70" s="13">
        <v>147</v>
      </c>
      <c r="E70" s="13" t="s">
        <v>14</v>
      </c>
      <c r="F70" s="13">
        <v>100</v>
      </c>
    </row>
    <row r="71" spans="2:6" x14ac:dyDescent="0.5">
      <c r="B71" s="12" t="s">
        <v>19</v>
      </c>
      <c r="C71" s="12">
        <v>86</v>
      </c>
      <c r="E71" s="12" t="s">
        <v>14</v>
      </c>
      <c r="F71" s="12">
        <v>168</v>
      </c>
    </row>
    <row r="72" spans="2:6" x14ac:dyDescent="0.5">
      <c r="B72" s="13" t="s">
        <v>19</v>
      </c>
      <c r="C72" s="13">
        <v>83</v>
      </c>
      <c r="E72" s="13" t="s">
        <v>14</v>
      </c>
      <c r="F72" s="13">
        <v>13</v>
      </c>
    </row>
    <row r="73" spans="2:6" x14ac:dyDescent="0.5">
      <c r="B73" s="12" t="s">
        <v>19</v>
      </c>
      <c r="C73" s="12">
        <v>676</v>
      </c>
      <c r="E73" s="12" t="s">
        <v>14</v>
      </c>
      <c r="F73" s="12">
        <v>1</v>
      </c>
    </row>
    <row r="74" spans="2:6" x14ac:dyDescent="0.5">
      <c r="B74" s="13" t="s">
        <v>19</v>
      </c>
      <c r="C74" s="13">
        <v>361</v>
      </c>
      <c r="E74" s="13" t="s">
        <v>14</v>
      </c>
      <c r="F74" s="13">
        <v>40</v>
      </c>
    </row>
    <row r="75" spans="2:6" x14ac:dyDescent="0.5">
      <c r="B75" s="12" t="s">
        <v>19</v>
      </c>
      <c r="C75" s="12">
        <v>131</v>
      </c>
      <c r="E75" s="12" t="s">
        <v>14</v>
      </c>
      <c r="F75" s="12">
        <v>226</v>
      </c>
    </row>
    <row r="76" spans="2:6" x14ac:dyDescent="0.5">
      <c r="B76" s="13" t="s">
        <v>19</v>
      </c>
      <c r="C76" s="13">
        <v>126</v>
      </c>
      <c r="E76" s="13" t="s">
        <v>14</v>
      </c>
      <c r="F76" s="13">
        <v>1625</v>
      </c>
    </row>
    <row r="77" spans="2:6" x14ac:dyDescent="0.5">
      <c r="B77" s="12" t="s">
        <v>19</v>
      </c>
      <c r="C77" s="12">
        <v>275</v>
      </c>
      <c r="E77" s="12" t="s">
        <v>14</v>
      </c>
      <c r="F77" s="12">
        <v>143</v>
      </c>
    </row>
    <row r="78" spans="2:6" x14ac:dyDescent="0.5">
      <c r="B78" s="13" t="s">
        <v>19</v>
      </c>
      <c r="C78" s="13">
        <v>67</v>
      </c>
      <c r="E78" s="13" t="s">
        <v>14</v>
      </c>
      <c r="F78" s="13">
        <v>934</v>
      </c>
    </row>
    <row r="79" spans="2:6" x14ac:dyDescent="0.5">
      <c r="B79" s="12" t="s">
        <v>19</v>
      </c>
      <c r="C79" s="12">
        <v>154</v>
      </c>
      <c r="E79" s="12" t="s">
        <v>14</v>
      </c>
      <c r="F79" s="12">
        <v>17</v>
      </c>
    </row>
    <row r="80" spans="2:6" x14ac:dyDescent="0.5">
      <c r="B80" s="13" t="s">
        <v>19</v>
      </c>
      <c r="C80" s="13">
        <v>1782</v>
      </c>
      <c r="E80" s="13" t="s">
        <v>14</v>
      </c>
      <c r="F80" s="13">
        <v>2179</v>
      </c>
    </row>
    <row r="81" spans="2:6" x14ac:dyDescent="0.5">
      <c r="B81" s="12" t="s">
        <v>19</v>
      </c>
      <c r="C81" s="12">
        <v>903</v>
      </c>
      <c r="E81" s="12" t="s">
        <v>14</v>
      </c>
      <c r="F81" s="12">
        <v>931</v>
      </c>
    </row>
    <row r="82" spans="2:6" x14ac:dyDescent="0.5">
      <c r="B82" s="13" t="s">
        <v>19</v>
      </c>
      <c r="C82" s="13">
        <v>94</v>
      </c>
      <c r="E82" s="13" t="s">
        <v>14</v>
      </c>
      <c r="F82" s="13">
        <v>92</v>
      </c>
    </row>
    <row r="83" spans="2:6" x14ac:dyDescent="0.5">
      <c r="B83" s="12" t="s">
        <v>19</v>
      </c>
      <c r="C83" s="12">
        <v>180</v>
      </c>
      <c r="E83" s="12" t="s">
        <v>14</v>
      </c>
      <c r="F83" s="12">
        <v>57</v>
      </c>
    </row>
    <row r="84" spans="2:6" x14ac:dyDescent="0.5">
      <c r="B84" s="13" t="s">
        <v>19</v>
      </c>
      <c r="C84" s="13">
        <v>533</v>
      </c>
      <c r="E84" s="13" t="s">
        <v>14</v>
      </c>
      <c r="F84" s="13">
        <v>41</v>
      </c>
    </row>
    <row r="85" spans="2:6" x14ac:dyDescent="0.5">
      <c r="B85" s="12" t="s">
        <v>19</v>
      </c>
      <c r="C85" s="12">
        <v>2443</v>
      </c>
      <c r="E85" s="12" t="s">
        <v>14</v>
      </c>
      <c r="F85" s="12">
        <v>1</v>
      </c>
    </row>
    <row r="86" spans="2:6" x14ac:dyDescent="0.5">
      <c r="B86" s="13" t="s">
        <v>19</v>
      </c>
      <c r="C86" s="13">
        <v>89</v>
      </c>
      <c r="E86" s="13" t="s">
        <v>14</v>
      </c>
      <c r="F86" s="13">
        <v>101</v>
      </c>
    </row>
    <row r="87" spans="2:6" x14ac:dyDescent="0.5">
      <c r="B87" s="12" t="s">
        <v>19</v>
      </c>
      <c r="C87" s="12">
        <v>159</v>
      </c>
      <c r="E87" s="12" t="s">
        <v>14</v>
      </c>
      <c r="F87" s="12">
        <v>1335</v>
      </c>
    </row>
    <row r="88" spans="2:6" x14ac:dyDescent="0.5">
      <c r="B88" s="13" t="s">
        <v>19</v>
      </c>
      <c r="C88" s="13">
        <v>50</v>
      </c>
      <c r="E88" s="13" t="s">
        <v>14</v>
      </c>
      <c r="F88" s="13">
        <v>15</v>
      </c>
    </row>
    <row r="89" spans="2:6" x14ac:dyDescent="0.5">
      <c r="B89" s="12" t="s">
        <v>19</v>
      </c>
      <c r="C89" s="12">
        <v>186</v>
      </c>
      <c r="E89" s="12" t="s">
        <v>14</v>
      </c>
      <c r="F89" s="12">
        <v>454</v>
      </c>
    </row>
    <row r="90" spans="2:6" x14ac:dyDescent="0.5">
      <c r="B90" s="13" t="s">
        <v>19</v>
      </c>
      <c r="C90" s="13">
        <v>1071</v>
      </c>
      <c r="E90" s="13" t="s">
        <v>14</v>
      </c>
      <c r="F90" s="13">
        <v>3182</v>
      </c>
    </row>
    <row r="91" spans="2:6" x14ac:dyDescent="0.5">
      <c r="B91" s="12" t="s">
        <v>19</v>
      </c>
      <c r="C91" s="12">
        <v>117</v>
      </c>
      <c r="E91" s="12" t="s">
        <v>14</v>
      </c>
      <c r="F91" s="12">
        <v>15</v>
      </c>
    </row>
    <row r="92" spans="2:6" x14ac:dyDescent="0.5">
      <c r="B92" s="13" t="s">
        <v>19</v>
      </c>
      <c r="C92" s="13">
        <v>70</v>
      </c>
      <c r="E92" s="13" t="s">
        <v>14</v>
      </c>
      <c r="F92" s="13">
        <v>133</v>
      </c>
    </row>
    <row r="93" spans="2:6" x14ac:dyDescent="0.5">
      <c r="B93" s="12" t="s">
        <v>19</v>
      </c>
      <c r="C93" s="12">
        <v>135</v>
      </c>
      <c r="E93" s="12" t="s">
        <v>14</v>
      </c>
      <c r="F93" s="12">
        <v>2062</v>
      </c>
    </row>
    <row r="94" spans="2:6" x14ac:dyDescent="0.5">
      <c r="B94" s="13" t="s">
        <v>19</v>
      </c>
      <c r="C94" s="13">
        <v>768</v>
      </c>
      <c r="E94" s="13" t="s">
        <v>14</v>
      </c>
      <c r="F94" s="13">
        <v>29</v>
      </c>
    </row>
    <row r="95" spans="2:6" x14ac:dyDescent="0.5">
      <c r="B95" s="12" t="s">
        <v>19</v>
      </c>
      <c r="C95" s="12">
        <v>199</v>
      </c>
      <c r="E95" s="12" t="s">
        <v>14</v>
      </c>
      <c r="F95" s="12">
        <v>132</v>
      </c>
    </row>
    <row r="96" spans="2:6" x14ac:dyDescent="0.5">
      <c r="B96" s="13" t="s">
        <v>19</v>
      </c>
      <c r="C96" s="13">
        <v>107</v>
      </c>
      <c r="E96" s="13" t="s">
        <v>14</v>
      </c>
      <c r="F96" s="13">
        <v>137</v>
      </c>
    </row>
    <row r="97" spans="2:6" x14ac:dyDescent="0.5">
      <c r="B97" s="12" t="s">
        <v>19</v>
      </c>
      <c r="C97" s="12">
        <v>195</v>
      </c>
      <c r="E97" s="12" t="s">
        <v>14</v>
      </c>
      <c r="F97" s="12">
        <v>908</v>
      </c>
    </row>
    <row r="98" spans="2:6" x14ac:dyDescent="0.5">
      <c r="B98" s="13" t="s">
        <v>19</v>
      </c>
      <c r="C98" s="13">
        <v>3376</v>
      </c>
      <c r="E98" s="13" t="s">
        <v>14</v>
      </c>
      <c r="F98" s="13">
        <v>10</v>
      </c>
    </row>
    <row r="99" spans="2:6" x14ac:dyDescent="0.5">
      <c r="B99" s="12" t="s">
        <v>19</v>
      </c>
      <c r="C99" s="12">
        <v>41</v>
      </c>
      <c r="E99" s="12" t="s">
        <v>14</v>
      </c>
      <c r="F99" s="12">
        <v>1910</v>
      </c>
    </row>
    <row r="100" spans="2:6" x14ac:dyDescent="0.5">
      <c r="B100" s="13" t="s">
        <v>19</v>
      </c>
      <c r="C100" s="13">
        <v>1821</v>
      </c>
      <c r="E100" s="13" t="s">
        <v>14</v>
      </c>
      <c r="F100" s="13">
        <v>38</v>
      </c>
    </row>
    <row r="101" spans="2:6" x14ac:dyDescent="0.5">
      <c r="B101" s="12" t="s">
        <v>19</v>
      </c>
      <c r="C101" s="12">
        <v>164</v>
      </c>
      <c r="E101" s="12" t="s">
        <v>14</v>
      </c>
      <c r="F101" s="12">
        <v>104</v>
      </c>
    </row>
    <row r="102" spans="2:6" x14ac:dyDescent="0.5">
      <c r="B102" s="13" t="s">
        <v>19</v>
      </c>
      <c r="C102" s="13">
        <v>157</v>
      </c>
      <c r="E102" s="13" t="s">
        <v>14</v>
      </c>
      <c r="F102" s="13">
        <v>49</v>
      </c>
    </row>
    <row r="103" spans="2:6" x14ac:dyDescent="0.5">
      <c r="B103" s="12" t="s">
        <v>19</v>
      </c>
      <c r="C103" s="12">
        <v>246</v>
      </c>
      <c r="E103" s="12" t="s">
        <v>14</v>
      </c>
      <c r="F103" s="12">
        <v>1</v>
      </c>
    </row>
    <row r="104" spans="2:6" x14ac:dyDescent="0.5">
      <c r="B104" s="13" t="s">
        <v>19</v>
      </c>
      <c r="C104" s="13">
        <v>1396</v>
      </c>
      <c r="E104" s="13" t="s">
        <v>14</v>
      </c>
      <c r="F104" s="13">
        <v>245</v>
      </c>
    </row>
    <row r="105" spans="2:6" x14ac:dyDescent="0.5">
      <c r="B105" s="12" t="s">
        <v>19</v>
      </c>
      <c r="C105" s="12">
        <v>2506</v>
      </c>
      <c r="E105" s="12" t="s">
        <v>14</v>
      </c>
      <c r="F105" s="12">
        <v>32</v>
      </c>
    </row>
    <row r="106" spans="2:6" x14ac:dyDescent="0.5">
      <c r="B106" s="13" t="s">
        <v>19</v>
      </c>
      <c r="C106" s="13">
        <v>244</v>
      </c>
      <c r="E106" s="13" t="s">
        <v>14</v>
      </c>
      <c r="F106" s="13">
        <v>7</v>
      </c>
    </row>
    <row r="107" spans="2:6" x14ac:dyDescent="0.5">
      <c r="B107" s="12" t="s">
        <v>19</v>
      </c>
      <c r="C107" s="12">
        <v>146</v>
      </c>
      <c r="E107" s="12" t="s">
        <v>14</v>
      </c>
      <c r="F107" s="12">
        <v>803</v>
      </c>
    </row>
    <row r="108" spans="2:6" x14ac:dyDescent="0.5">
      <c r="B108" s="13" t="s">
        <v>19</v>
      </c>
      <c r="C108" s="13">
        <v>1267</v>
      </c>
      <c r="E108" s="13" t="s">
        <v>14</v>
      </c>
      <c r="F108" s="13">
        <v>16</v>
      </c>
    </row>
    <row r="109" spans="2:6" x14ac:dyDescent="0.5">
      <c r="B109" s="12" t="s">
        <v>19</v>
      </c>
      <c r="C109" s="12">
        <v>1561</v>
      </c>
      <c r="E109" s="12" t="s">
        <v>14</v>
      </c>
      <c r="F109" s="12">
        <v>31</v>
      </c>
    </row>
    <row r="110" spans="2:6" x14ac:dyDescent="0.5">
      <c r="B110" s="13" t="s">
        <v>19</v>
      </c>
      <c r="C110" s="13">
        <v>48</v>
      </c>
      <c r="E110" s="13" t="s">
        <v>14</v>
      </c>
      <c r="F110" s="13">
        <v>108</v>
      </c>
    </row>
    <row r="111" spans="2:6" x14ac:dyDescent="0.5">
      <c r="B111" s="12" t="s">
        <v>19</v>
      </c>
      <c r="C111" s="12">
        <v>2739</v>
      </c>
      <c r="E111" s="12" t="s">
        <v>14</v>
      </c>
      <c r="F111" s="12">
        <v>30</v>
      </c>
    </row>
    <row r="112" spans="2:6" x14ac:dyDescent="0.5">
      <c r="B112" s="13" t="s">
        <v>19</v>
      </c>
      <c r="C112" s="13">
        <v>3537</v>
      </c>
      <c r="E112" s="13" t="s">
        <v>14</v>
      </c>
      <c r="F112" s="13">
        <v>17</v>
      </c>
    </row>
    <row r="113" spans="2:6" x14ac:dyDescent="0.5">
      <c r="B113" s="12" t="s">
        <v>19</v>
      </c>
      <c r="C113" s="12">
        <v>2107</v>
      </c>
      <c r="E113" s="12" t="s">
        <v>14</v>
      </c>
      <c r="F113" s="12">
        <v>80</v>
      </c>
    </row>
    <row r="114" spans="2:6" x14ac:dyDescent="0.5">
      <c r="B114" s="13" t="s">
        <v>19</v>
      </c>
      <c r="C114" s="13">
        <v>3318</v>
      </c>
      <c r="E114" s="13" t="s">
        <v>14</v>
      </c>
      <c r="F114" s="13">
        <v>2468</v>
      </c>
    </row>
    <row r="115" spans="2:6" x14ac:dyDescent="0.5">
      <c r="B115" s="12" t="s">
        <v>19</v>
      </c>
      <c r="C115" s="12">
        <v>340</v>
      </c>
      <c r="E115" s="12" t="s">
        <v>14</v>
      </c>
      <c r="F115" s="12">
        <v>26</v>
      </c>
    </row>
    <row r="116" spans="2:6" x14ac:dyDescent="0.5">
      <c r="B116" s="13" t="s">
        <v>19</v>
      </c>
      <c r="C116" s="13">
        <v>1442</v>
      </c>
      <c r="E116" s="13" t="s">
        <v>14</v>
      </c>
      <c r="F116" s="13">
        <v>73</v>
      </c>
    </row>
    <row r="117" spans="2:6" x14ac:dyDescent="0.5">
      <c r="B117" s="12" t="s">
        <v>19</v>
      </c>
      <c r="C117" s="12">
        <v>126</v>
      </c>
      <c r="E117" s="12" t="s">
        <v>14</v>
      </c>
      <c r="F117" s="12">
        <v>128</v>
      </c>
    </row>
    <row r="118" spans="2:6" x14ac:dyDescent="0.5">
      <c r="B118" s="13" t="s">
        <v>19</v>
      </c>
      <c r="C118" s="13">
        <v>524</v>
      </c>
      <c r="E118" s="13" t="s">
        <v>14</v>
      </c>
      <c r="F118" s="13">
        <v>33</v>
      </c>
    </row>
    <row r="119" spans="2:6" x14ac:dyDescent="0.5">
      <c r="B119" s="12" t="s">
        <v>19</v>
      </c>
      <c r="C119" s="12">
        <v>1989</v>
      </c>
      <c r="E119" s="12" t="s">
        <v>14</v>
      </c>
      <c r="F119" s="12">
        <v>1072</v>
      </c>
    </row>
    <row r="120" spans="2:6" x14ac:dyDescent="0.5">
      <c r="B120" s="13" t="s">
        <v>19</v>
      </c>
      <c r="C120" s="13">
        <v>157</v>
      </c>
      <c r="E120" s="13" t="s">
        <v>14</v>
      </c>
      <c r="F120" s="13">
        <v>393</v>
      </c>
    </row>
    <row r="121" spans="2:6" x14ac:dyDescent="0.5">
      <c r="B121" s="12" t="s">
        <v>19</v>
      </c>
      <c r="C121" s="12">
        <v>4498</v>
      </c>
      <c r="E121" s="12" t="s">
        <v>14</v>
      </c>
      <c r="F121" s="12">
        <v>1257</v>
      </c>
    </row>
    <row r="122" spans="2:6" x14ac:dyDescent="0.5">
      <c r="B122" s="13" t="s">
        <v>19</v>
      </c>
      <c r="C122" s="13">
        <v>80</v>
      </c>
      <c r="E122" s="13" t="s">
        <v>14</v>
      </c>
      <c r="F122" s="13">
        <v>328</v>
      </c>
    </row>
    <row r="123" spans="2:6" x14ac:dyDescent="0.5">
      <c r="B123" s="12" t="s">
        <v>19</v>
      </c>
      <c r="C123" s="12">
        <v>43</v>
      </c>
      <c r="E123" s="12" t="s">
        <v>14</v>
      </c>
      <c r="F123" s="12">
        <v>147</v>
      </c>
    </row>
    <row r="124" spans="2:6" x14ac:dyDescent="0.5">
      <c r="B124" s="13" t="s">
        <v>19</v>
      </c>
      <c r="C124" s="13">
        <v>2053</v>
      </c>
      <c r="E124" s="13" t="s">
        <v>14</v>
      </c>
      <c r="F124" s="13">
        <v>830</v>
      </c>
    </row>
    <row r="125" spans="2:6" x14ac:dyDescent="0.5">
      <c r="B125" s="12" t="s">
        <v>19</v>
      </c>
      <c r="C125" s="12">
        <v>168</v>
      </c>
      <c r="E125" s="12" t="s">
        <v>14</v>
      </c>
      <c r="F125" s="12">
        <v>331</v>
      </c>
    </row>
    <row r="126" spans="2:6" x14ac:dyDescent="0.5">
      <c r="B126" s="13" t="s">
        <v>19</v>
      </c>
      <c r="C126" s="13">
        <v>4289</v>
      </c>
      <c r="E126" s="13" t="s">
        <v>14</v>
      </c>
      <c r="F126" s="13">
        <v>25</v>
      </c>
    </row>
    <row r="127" spans="2:6" x14ac:dyDescent="0.5">
      <c r="B127" s="12" t="s">
        <v>19</v>
      </c>
      <c r="C127" s="12">
        <v>165</v>
      </c>
      <c r="E127" s="12" t="s">
        <v>14</v>
      </c>
      <c r="F127" s="12">
        <v>3483</v>
      </c>
    </row>
    <row r="128" spans="2:6" x14ac:dyDescent="0.5">
      <c r="B128" s="13" t="s">
        <v>19</v>
      </c>
      <c r="C128" s="13">
        <v>1815</v>
      </c>
      <c r="E128" s="13" t="s">
        <v>14</v>
      </c>
      <c r="F128" s="13">
        <v>923</v>
      </c>
    </row>
    <row r="129" spans="2:6" x14ac:dyDescent="0.5">
      <c r="B129" s="12" t="s">
        <v>19</v>
      </c>
      <c r="C129" s="12">
        <v>397</v>
      </c>
      <c r="E129" s="12" t="s">
        <v>14</v>
      </c>
      <c r="F129" s="12">
        <v>1</v>
      </c>
    </row>
    <row r="130" spans="2:6" x14ac:dyDescent="0.5">
      <c r="B130" s="13" t="s">
        <v>19</v>
      </c>
      <c r="C130" s="13">
        <v>1539</v>
      </c>
      <c r="E130" s="13" t="s">
        <v>14</v>
      </c>
      <c r="F130" s="13">
        <v>33</v>
      </c>
    </row>
    <row r="131" spans="2:6" x14ac:dyDescent="0.5">
      <c r="B131" s="12" t="s">
        <v>19</v>
      </c>
      <c r="C131" s="12">
        <v>138</v>
      </c>
      <c r="E131" s="12" t="s">
        <v>14</v>
      </c>
      <c r="F131" s="12">
        <v>40</v>
      </c>
    </row>
    <row r="132" spans="2:6" x14ac:dyDescent="0.5">
      <c r="B132" s="13" t="s">
        <v>19</v>
      </c>
      <c r="C132" s="13">
        <v>3594</v>
      </c>
      <c r="E132" s="13" t="s">
        <v>14</v>
      </c>
      <c r="F132" s="13">
        <v>23</v>
      </c>
    </row>
    <row r="133" spans="2:6" x14ac:dyDescent="0.5">
      <c r="B133" s="12" t="s">
        <v>19</v>
      </c>
      <c r="C133" s="12">
        <v>5880</v>
      </c>
      <c r="E133" s="12" t="s">
        <v>14</v>
      </c>
      <c r="F133" s="12">
        <v>75</v>
      </c>
    </row>
    <row r="134" spans="2:6" x14ac:dyDescent="0.5">
      <c r="B134" s="13" t="s">
        <v>19</v>
      </c>
      <c r="C134" s="13">
        <v>112</v>
      </c>
      <c r="E134" s="13" t="s">
        <v>14</v>
      </c>
      <c r="F134" s="13">
        <v>2176</v>
      </c>
    </row>
    <row r="135" spans="2:6" x14ac:dyDescent="0.5">
      <c r="B135" s="12" t="s">
        <v>19</v>
      </c>
      <c r="C135" s="12">
        <v>943</v>
      </c>
      <c r="E135" s="12" t="s">
        <v>14</v>
      </c>
      <c r="F135" s="12">
        <v>441</v>
      </c>
    </row>
    <row r="136" spans="2:6" x14ac:dyDescent="0.5">
      <c r="B136" s="13" t="s">
        <v>19</v>
      </c>
      <c r="C136" s="13">
        <v>2468</v>
      </c>
      <c r="E136" s="13" t="s">
        <v>14</v>
      </c>
      <c r="F136" s="13">
        <v>25</v>
      </c>
    </row>
    <row r="137" spans="2:6" x14ac:dyDescent="0.5">
      <c r="B137" s="12" t="s">
        <v>19</v>
      </c>
      <c r="C137" s="12">
        <v>2551</v>
      </c>
      <c r="E137" s="12" t="s">
        <v>14</v>
      </c>
      <c r="F137" s="12">
        <v>127</v>
      </c>
    </row>
    <row r="138" spans="2:6" x14ac:dyDescent="0.5">
      <c r="B138" s="13" t="s">
        <v>19</v>
      </c>
      <c r="C138" s="13">
        <v>101</v>
      </c>
      <c r="E138" s="13" t="s">
        <v>14</v>
      </c>
      <c r="F138" s="13">
        <v>355</v>
      </c>
    </row>
    <row r="139" spans="2:6" x14ac:dyDescent="0.5">
      <c r="B139" s="12" t="s">
        <v>19</v>
      </c>
      <c r="C139" s="12">
        <v>92</v>
      </c>
      <c r="E139" s="12" t="s">
        <v>14</v>
      </c>
      <c r="F139" s="12">
        <v>44</v>
      </c>
    </row>
    <row r="140" spans="2:6" x14ac:dyDescent="0.5">
      <c r="B140" s="13" t="s">
        <v>19</v>
      </c>
      <c r="C140" s="13">
        <v>62</v>
      </c>
      <c r="E140" s="13" t="s">
        <v>14</v>
      </c>
      <c r="F140" s="13">
        <v>67</v>
      </c>
    </row>
    <row r="141" spans="2:6" x14ac:dyDescent="0.5">
      <c r="B141" s="12" t="s">
        <v>19</v>
      </c>
      <c r="C141" s="12">
        <v>149</v>
      </c>
      <c r="E141" s="12" t="s">
        <v>14</v>
      </c>
      <c r="F141" s="12">
        <v>1068</v>
      </c>
    </row>
    <row r="142" spans="2:6" x14ac:dyDescent="0.5">
      <c r="B142" s="13" t="s">
        <v>19</v>
      </c>
      <c r="C142" s="13">
        <v>329</v>
      </c>
      <c r="E142" s="13" t="s">
        <v>14</v>
      </c>
      <c r="F142" s="13">
        <v>424</v>
      </c>
    </row>
    <row r="143" spans="2:6" x14ac:dyDescent="0.5">
      <c r="B143" s="12" t="s">
        <v>19</v>
      </c>
      <c r="C143" s="12">
        <v>97</v>
      </c>
      <c r="E143" s="12" t="s">
        <v>14</v>
      </c>
      <c r="F143" s="12">
        <v>151</v>
      </c>
    </row>
    <row r="144" spans="2:6" x14ac:dyDescent="0.5">
      <c r="B144" s="13" t="s">
        <v>19</v>
      </c>
      <c r="C144" s="13">
        <v>1784</v>
      </c>
      <c r="E144" s="13" t="s">
        <v>14</v>
      </c>
      <c r="F144" s="13">
        <v>1608</v>
      </c>
    </row>
    <row r="145" spans="2:6" x14ac:dyDescent="0.5">
      <c r="B145" s="12" t="s">
        <v>19</v>
      </c>
      <c r="C145" s="12">
        <v>1684</v>
      </c>
      <c r="E145" s="12" t="s">
        <v>14</v>
      </c>
      <c r="F145" s="12">
        <v>941</v>
      </c>
    </row>
    <row r="146" spans="2:6" x14ac:dyDescent="0.5">
      <c r="B146" s="13" t="s">
        <v>19</v>
      </c>
      <c r="C146" s="13">
        <v>250</v>
      </c>
      <c r="E146" s="13" t="s">
        <v>14</v>
      </c>
      <c r="F146" s="13">
        <v>1</v>
      </c>
    </row>
    <row r="147" spans="2:6" x14ac:dyDescent="0.5">
      <c r="B147" s="12" t="s">
        <v>19</v>
      </c>
      <c r="C147" s="12">
        <v>238</v>
      </c>
      <c r="E147" s="12" t="s">
        <v>14</v>
      </c>
      <c r="F147" s="12">
        <v>40</v>
      </c>
    </row>
    <row r="148" spans="2:6" x14ac:dyDescent="0.5">
      <c r="B148" s="13" t="s">
        <v>19</v>
      </c>
      <c r="C148" s="13">
        <v>53</v>
      </c>
      <c r="E148" s="13" t="s">
        <v>14</v>
      </c>
      <c r="F148" s="13">
        <v>3015</v>
      </c>
    </row>
    <row r="149" spans="2:6" x14ac:dyDescent="0.5">
      <c r="B149" s="12" t="s">
        <v>19</v>
      </c>
      <c r="C149" s="12">
        <v>214</v>
      </c>
      <c r="E149" s="12" t="s">
        <v>14</v>
      </c>
      <c r="F149" s="12">
        <v>435</v>
      </c>
    </row>
    <row r="150" spans="2:6" x14ac:dyDescent="0.5">
      <c r="B150" s="13" t="s">
        <v>19</v>
      </c>
      <c r="C150" s="13">
        <v>222</v>
      </c>
      <c r="E150" s="13" t="s">
        <v>14</v>
      </c>
      <c r="F150" s="13">
        <v>714</v>
      </c>
    </row>
    <row r="151" spans="2:6" x14ac:dyDescent="0.5">
      <c r="B151" s="12" t="s">
        <v>19</v>
      </c>
      <c r="C151" s="12">
        <v>1884</v>
      </c>
      <c r="E151" s="12" t="s">
        <v>14</v>
      </c>
      <c r="F151" s="12">
        <v>5497</v>
      </c>
    </row>
    <row r="152" spans="2:6" x14ac:dyDescent="0.5">
      <c r="B152" s="13" t="s">
        <v>19</v>
      </c>
      <c r="C152" s="13">
        <v>218</v>
      </c>
      <c r="E152" s="13" t="s">
        <v>14</v>
      </c>
      <c r="F152" s="13">
        <v>418</v>
      </c>
    </row>
    <row r="153" spans="2:6" x14ac:dyDescent="0.5">
      <c r="B153" s="12" t="s">
        <v>19</v>
      </c>
      <c r="C153" s="12">
        <v>6465</v>
      </c>
      <c r="E153" s="12" t="s">
        <v>14</v>
      </c>
      <c r="F153" s="12">
        <v>1439</v>
      </c>
    </row>
    <row r="154" spans="2:6" x14ac:dyDescent="0.5">
      <c r="B154" s="13" t="s">
        <v>19</v>
      </c>
      <c r="C154" s="13">
        <v>59</v>
      </c>
      <c r="E154" s="13" t="s">
        <v>14</v>
      </c>
      <c r="F154" s="13">
        <v>15</v>
      </c>
    </row>
    <row r="155" spans="2:6" x14ac:dyDescent="0.5">
      <c r="B155" s="12" t="s">
        <v>19</v>
      </c>
      <c r="C155" s="12">
        <v>88</v>
      </c>
      <c r="E155" s="12" t="s">
        <v>14</v>
      </c>
      <c r="F155" s="12">
        <v>1999</v>
      </c>
    </row>
    <row r="156" spans="2:6" x14ac:dyDescent="0.5">
      <c r="B156" s="13" t="s">
        <v>19</v>
      </c>
      <c r="C156" s="13">
        <v>1697</v>
      </c>
      <c r="E156" s="13" t="s">
        <v>14</v>
      </c>
      <c r="F156" s="13">
        <v>118</v>
      </c>
    </row>
    <row r="157" spans="2:6" x14ac:dyDescent="0.5">
      <c r="B157" s="12" t="s">
        <v>19</v>
      </c>
      <c r="C157" s="12">
        <v>92</v>
      </c>
      <c r="E157" s="12" t="s">
        <v>14</v>
      </c>
      <c r="F157" s="12">
        <v>162</v>
      </c>
    </row>
    <row r="158" spans="2:6" x14ac:dyDescent="0.5">
      <c r="B158" s="13" t="s">
        <v>19</v>
      </c>
      <c r="C158" s="13">
        <v>186</v>
      </c>
      <c r="E158" s="13" t="s">
        <v>14</v>
      </c>
      <c r="F158" s="13">
        <v>83</v>
      </c>
    </row>
    <row r="159" spans="2:6" x14ac:dyDescent="0.5">
      <c r="B159" s="12" t="s">
        <v>19</v>
      </c>
      <c r="C159" s="12">
        <v>138</v>
      </c>
      <c r="E159" s="12" t="s">
        <v>14</v>
      </c>
      <c r="F159" s="12">
        <v>747</v>
      </c>
    </row>
    <row r="160" spans="2:6" x14ac:dyDescent="0.5">
      <c r="B160" s="13" t="s">
        <v>19</v>
      </c>
      <c r="C160" s="13">
        <v>261</v>
      </c>
      <c r="E160" s="13" t="s">
        <v>14</v>
      </c>
      <c r="F160" s="13">
        <v>84</v>
      </c>
    </row>
    <row r="161" spans="2:6" x14ac:dyDescent="0.5">
      <c r="B161" s="12" t="s">
        <v>19</v>
      </c>
      <c r="C161" s="12">
        <v>107</v>
      </c>
      <c r="E161" s="12" t="s">
        <v>14</v>
      </c>
      <c r="F161" s="12">
        <v>91</v>
      </c>
    </row>
    <row r="162" spans="2:6" x14ac:dyDescent="0.5">
      <c r="B162" s="13" t="s">
        <v>19</v>
      </c>
      <c r="C162" s="13">
        <v>199</v>
      </c>
      <c r="E162" s="13" t="s">
        <v>14</v>
      </c>
      <c r="F162" s="13">
        <v>792</v>
      </c>
    </row>
    <row r="163" spans="2:6" x14ac:dyDescent="0.5">
      <c r="B163" s="12" t="s">
        <v>19</v>
      </c>
      <c r="C163" s="12">
        <v>5512</v>
      </c>
      <c r="E163" s="12" t="s">
        <v>14</v>
      </c>
      <c r="F163" s="12">
        <v>32</v>
      </c>
    </row>
    <row r="164" spans="2:6" x14ac:dyDescent="0.5">
      <c r="B164" s="13" t="s">
        <v>19</v>
      </c>
      <c r="C164" s="13">
        <v>86</v>
      </c>
      <c r="E164" s="13" t="s">
        <v>14</v>
      </c>
      <c r="F164" s="13">
        <v>186</v>
      </c>
    </row>
    <row r="165" spans="2:6" x14ac:dyDescent="0.5">
      <c r="B165" s="12" t="s">
        <v>19</v>
      </c>
      <c r="C165" s="12">
        <v>2768</v>
      </c>
      <c r="E165" s="12" t="s">
        <v>14</v>
      </c>
      <c r="F165" s="12">
        <v>605</v>
      </c>
    </row>
    <row r="166" spans="2:6" x14ac:dyDescent="0.5">
      <c r="B166" s="13" t="s">
        <v>19</v>
      </c>
      <c r="C166" s="13">
        <v>48</v>
      </c>
      <c r="E166" s="13" t="s">
        <v>14</v>
      </c>
      <c r="F166" s="13">
        <v>1</v>
      </c>
    </row>
    <row r="167" spans="2:6" x14ac:dyDescent="0.5">
      <c r="B167" s="12" t="s">
        <v>19</v>
      </c>
      <c r="C167" s="12">
        <v>87</v>
      </c>
      <c r="E167" s="12" t="s">
        <v>14</v>
      </c>
      <c r="F167" s="12">
        <v>31</v>
      </c>
    </row>
    <row r="168" spans="2:6" x14ac:dyDescent="0.5">
      <c r="B168" s="13" t="s">
        <v>19</v>
      </c>
      <c r="C168" s="13">
        <v>1894</v>
      </c>
      <c r="E168" s="13" t="s">
        <v>14</v>
      </c>
      <c r="F168" s="13">
        <v>1181</v>
      </c>
    </row>
    <row r="169" spans="2:6" x14ac:dyDescent="0.5">
      <c r="B169" s="12" t="s">
        <v>19</v>
      </c>
      <c r="C169" s="12">
        <v>282</v>
      </c>
      <c r="E169" s="12" t="s">
        <v>14</v>
      </c>
      <c r="F169" s="12">
        <v>39</v>
      </c>
    </row>
    <row r="170" spans="2:6" x14ac:dyDescent="0.5">
      <c r="B170" s="13" t="s">
        <v>19</v>
      </c>
      <c r="C170" s="13">
        <v>116</v>
      </c>
      <c r="E170" s="13" t="s">
        <v>14</v>
      </c>
      <c r="F170" s="13">
        <v>46</v>
      </c>
    </row>
    <row r="171" spans="2:6" x14ac:dyDescent="0.5">
      <c r="B171" s="12" t="s">
        <v>19</v>
      </c>
      <c r="C171" s="12">
        <v>83</v>
      </c>
      <c r="E171" s="12" t="s">
        <v>14</v>
      </c>
      <c r="F171" s="12">
        <v>105</v>
      </c>
    </row>
    <row r="172" spans="2:6" x14ac:dyDescent="0.5">
      <c r="B172" s="13" t="s">
        <v>19</v>
      </c>
      <c r="C172" s="13">
        <v>91</v>
      </c>
      <c r="E172" s="13" t="s">
        <v>14</v>
      </c>
      <c r="F172" s="13">
        <v>535</v>
      </c>
    </row>
    <row r="173" spans="2:6" x14ac:dyDescent="0.5">
      <c r="B173" s="12" t="s">
        <v>19</v>
      </c>
      <c r="C173" s="12">
        <v>546</v>
      </c>
      <c r="E173" s="12" t="s">
        <v>14</v>
      </c>
      <c r="F173" s="12">
        <v>16</v>
      </c>
    </row>
    <row r="174" spans="2:6" x14ac:dyDescent="0.5">
      <c r="B174" s="13" t="s">
        <v>19</v>
      </c>
      <c r="C174" s="13">
        <v>393</v>
      </c>
      <c r="E174" s="13" t="s">
        <v>14</v>
      </c>
      <c r="F174" s="13">
        <v>575</v>
      </c>
    </row>
    <row r="175" spans="2:6" x14ac:dyDescent="0.5">
      <c r="B175" s="12" t="s">
        <v>19</v>
      </c>
      <c r="C175" s="12">
        <v>133</v>
      </c>
      <c r="E175" s="12" t="s">
        <v>14</v>
      </c>
      <c r="F175" s="12">
        <v>1120</v>
      </c>
    </row>
    <row r="176" spans="2:6" x14ac:dyDescent="0.5">
      <c r="B176" s="13" t="s">
        <v>19</v>
      </c>
      <c r="C176" s="13">
        <v>254</v>
      </c>
      <c r="E176" s="13" t="s">
        <v>14</v>
      </c>
      <c r="F176" s="13">
        <v>113</v>
      </c>
    </row>
    <row r="177" spans="2:6" x14ac:dyDescent="0.5">
      <c r="B177" s="12" t="s">
        <v>19</v>
      </c>
      <c r="C177" s="12">
        <v>176</v>
      </c>
      <c r="E177" s="12" t="s">
        <v>14</v>
      </c>
      <c r="F177" s="12">
        <v>1538</v>
      </c>
    </row>
    <row r="178" spans="2:6" x14ac:dyDescent="0.5">
      <c r="B178" s="13" t="s">
        <v>19</v>
      </c>
      <c r="C178" s="13">
        <v>337</v>
      </c>
      <c r="E178" s="13" t="s">
        <v>14</v>
      </c>
      <c r="F178" s="13">
        <v>9</v>
      </c>
    </row>
    <row r="179" spans="2:6" x14ac:dyDescent="0.5">
      <c r="B179" s="12" t="s">
        <v>19</v>
      </c>
      <c r="C179" s="12">
        <v>107</v>
      </c>
      <c r="E179" s="12" t="s">
        <v>14</v>
      </c>
      <c r="F179" s="12">
        <v>554</v>
      </c>
    </row>
    <row r="180" spans="2:6" x14ac:dyDescent="0.5">
      <c r="B180" s="13" t="s">
        <v>19</v>
      </c>
      <c r="C180" s="13">
        <v>183</v>
      </c>
      <c r="E180" s="13" t="s">
        <v>14</v>
      </c>
      <c r="F180" s="13">
        <v>648</v>
      </c>
    </row>
    <row r="181" spans="2:6" x14ac:dyDescent="0.5">
      <c r="B181" s="12" t="s">
        <v>19</v>
      </c>
      <c r="C181" s="12">
        <v>72</v>
      </c>
      <c r="E181" s="12" t="s">
        <v>14</v>
      </c>
      <c r="F181" s="12">
        <v>21</v>
      </c>
    </row>
    <row r="182" spans="2:6" x14ac:dyDescent="0.5">
      <c r="B182" s="13" t="s">
        <v>19</v>
      </c>
      <c r="C182" s="13">
        <v>295</v>
      </c>
      <c r="E182" s="13" t="s">
        <v>14</v>
      </c>
      <c r="F182" s="13">
        <v>54</v>
      </c>
    </row>
    <row r="183" spans="2:6" x14ac:dyDescent="0.5">
      <c r="B183" s="12" t="s">
        <v>19</v>
      </c>
      <c r="C183" s="12">
        <v>142</v>
      </c>
      <c r="E183" s="12" t="s">
        <v>14</v>
      </c>
      <c r="F183" s="12">
        <v>120</v>
      </c>
    </row>
    <row r="184" spans="2:6" x14ac:dyDescent="0.5">
      <c r="B184" s="13" t="s">
        <v>19</v>
      </c>
      <c r="C184" s="13">
        <v>85</v>
      </c>
      <c r="E184" s="13" t="s">
        <v>14</v>
      </c>
      <c r="F184" s="13">
        <v>579</v>
      </c>
    </row>
    <row r="185" spans="2:6" x14ac:dyDescent="0.5">
      <c r="B185" s="12" t="s">
        <v>19</v>
      </c>
      <c r="C185" s="12">
        <v>659</v>
      </c>
      <c r="E185" s="12" t="s">
        <v>14</v>
      </c>
      <c r="F185" s="12">
        <v>2072</v>
      </c>
    </row>
    <row r="186" spans="2:6" x14ac:dyDescent="0.5">
      <c r="B186" s="13" t="s">
        <v>19</v>
      </c>
      <c r="C186" s="13">
        <v>121</v>
      </c>
      <c r="E186" s="13" t="s">
        <v>14</v>
      </c>
      <c r="F186" s="13">
        <v>0</v>
      </c>
    </row>
    <row r="187" spans="2:6" x14ac:dyDescent="0.5">
      <c r="B187" s="12" t="s">
        <v>19</v>
      </c>
      <c r="C187" s="12">
        <v>3742</v>
      </c>
      <c r="E187" s="12" t="s">
        <v>14</v>
      </c>
      <c r="F187" s="12">
        <v>1796</v>
      </c>
    </row>
    <row r="188" spans="2:6" x14ac:dyDescent="0.5">
      <c r="B188" s="13" t="s">
        <v>19</v>
      </c>
      <c r="C188" s="13">
        <v>223</v>
      </c>
      <c r="E188" s="13" t="s">
        <v>14</v>
      </c>
      <c r="F188" s="13">
        <v>62</v>
      </c>
    </row>
    <row r="189" spans="2:6" x14ac:dyDescent="0.5">
      <c r="B189" s="12" t="s">
        <v>19</v>
      </c>
      <c r="C189" s="12">
        <v>133</v>
      </c>
      <c r="E189" s="12" t="s">
        <v>14</v>
      </c>
      <c r="F189" s="12">
        <v>347</v>
      </c>
    </row>
    <row r="190" spans="2:6" x14ac:dyDescent="0.5">
      <c r="B190" s="13" t="s">
        <v>19</v>
      </c>
      <c r="C190" s="13">
        <v>5168</v>
      </c>
      <c r="E190" s="13" t="s">
        <v>14</v>
      </c>
      <c r="F190" s="13">
        <v>19</v>
      </c>
    </row>
    <row r="191" spans="2:6" x14ac:dyDescent="0.5">
      <c r="B191" s="12" t="s">
        <v>19</v>
      </c>
      <c r="C191" s="12">
        <v>307</v>
      </c>
      <c r="E191" s="12" t="s">
        <v>14</v>
      </c>
      <c r="F191" s="12">
        <v>1258</v>
      </c>
    </row>
    <row r="192" spans="2:6" x14ac:dyDescent="0.5">
      <c r="B192" s="13" t="s">
        <v>19</v>
      </c>
      <c r="C192" s="13">
        <v>2441</v>
      </c>
      <c r="E192" s="13" t="s">
        <v>14</v>
      </c>
      <c r="F192" s="13">
        <v>362</v>
      </c>
    </row>
    <row r="193" spans="2:6" x14ac:dyDescent="0.5">
      <c r="B193" s="12" t="s">
        <v>19</v>
      </c>
      <c r="C193" s="12">
        <v>1385</v>
      </c>
      <c r="E193" s="12" t="s">
        <v>14</v>
      </c>
      <c r="F193" s="12">
        <v>133</v>
      </c>
    </row>
    <row r="194" spans="2:6" x14ac:dyDescent="0.5">
      <c r="B194" s="13" t="s">
        <v>19</v>
      </c>
      <c r="C194" s="13">
        <v>190</v>
      </c>
      <c r="E194" s="13" t="s">
        <v>14</v>
      </c>
      <c r="F194" s="13">
        <v>846</v>
      </c>
    </row>
    <row r="195" spans="2:6" x14ac:dyDescent="0.5">
      <c r="B195" s="12" t="s">
        <v>19</v>
      </c>
      <c r="C195" s="12">
        <v>470</v>
      </c>
      <c r="E195" s="12" t="s">
        <v>14</v>
      </c>
      <c r="F195" s="12">
        <v>10</v>
      </c>
    </row>
    <row r="196" spans="2:6" x14ac:dyDescent="0.5">
      <c r="B196" s="13" t="s">
        <v>19</v>
      </c>
      <c r="C196" s="13">
        <v>253</v>
      </c>
      <c r="E196" s="13" t="s">
        <v>14</v>
      </c>
      <c r="F196" s="13">
        <v>191</v>
      </c>
    </row>
    <row r="197" spans="2:6" x14ac:dyDescent="0.5">
      <c r="B197" s="12" t="s">
        <v>19</v>
      </c>
      <c r="C197" s="12">
        <v>1113</v>
      </c>
      <c r="E197" s="12" t="s">
        <v>14</v>
      </c>
      <c r="F197" s="12">
        <v>1979</v>
      </c>
    </row>
    <row r="198" spans="2:6" x14ac:dyDescent="0.5">
      <c r="B198" s="13" t="s">
        <v>19</v>
      </c>
      <c r="C198" s="13">
        <v>2283</v>
      </c>
      <c r="E198" s="13" t="s">
        <v>14</v>
      </c>
      <c r="F198" s="13">
        <v>63</v>
      </c>
    </row>
    <row r="199" spans="2:6" x14ac:dyDescent="0.5">
      <c r="B199" s="12" t="s">
        <v>19</v>
      </c>
      <c r="C199" s="12">
        <v>1095</v>
      </c>
      <c r="E199" s="12" t="s">
        <v>14</v>
      </c>
      <c r="F199" s="12">
        <v>6080</v>
      </c>
    </row>
    <row r="200" spans="2:6" x14ac:dyDescent="0.5">
      <c r="B200" s="13" t="s">
        <v>19</v>
      </c>
      <c r="C200" s="13">
        <v>1690</v>
      </c>
      <c r="E200" s="13" t="s">
        <v>14</v>
      </c>
      <c r="F200" s="13">
        <v>80</v>
      </c>
    </row>
    <row r="201" spans="2:6" x14ac:dyDescent="0.5">
      <c r="B201" s="12" t="s">
        <v>19</v>
      </c>
      <c r="C201" s="12">
        <v>191</v>
      </c>
      <c r="E201" s="12" t="s">
        <v>14</v>
      </c>
      <c r="F201" s="12">
        <v>9</v>
      </c>
    </row>
    <row r="202" spans="2:6" x14ac:dyDescent="0.5">
      <c r="B202" s="13" t="s">
        <v>19</v>
      </c>
      <c r="C202" s="13">
        <v>2013</v>
      </c>
      <c r="E202" s="13" t="s">
        <v>14</v>
      </c>
      <c r="F202" s="13">
        <v>1784</v>
      </c>
    </row>
    <row r="203" spans="2:6" x14ac:dyDescent="0.5">
      <c r="B203" s="12" t="s">
        <v>19</v>
      </c>
      <c r="C203" s="12">
        <v>1703</v>
      </c>
      <c r="E203" s="12" t="s">
        <v>14</v>
      </c>
      <c r="F203" s="12">
        <v>243</v>
      </c>
    </row>
    <row r="204" spans="2:6" x14ac:dyDescent="0.5">
      <c r="B204" s="13" t="s">
        <v>19</v>
      </c>
      <c r="C204" s="13">
        <v>80</v>
      </c>
      <c r="E204" s="13" t="s">
        <v>14</v>
      </c>
      <c r="F204" s="13">
        <v>1296</v>
      </c>
    </row>
    <row r="205" spans="2:6" x14ac:dyDescent="0.5">
      <c r="B205" s="12" t="s">
        <v>19</v>
      </c>
      <c r="C205" s="12">
        <v>41</v>
      </c>
      <c r="E205" s="12" t="s">
        <v>14</v>
      </c>
      <c r="F205" s="12">
        <v>77</v>
      </c>
    </row>
    <row r="206" spans="2:6" x14ac:dyDescent="0.5">
      <c r="B206" s="13" t="s">
        <v>19</v>
      </c>
      <c r="C206" s="13">
        <v>187</v>
      </c>
      <c r="E206" s="13" t="s">
        <v>14</v>
      </c>
      <c r="F206" s="13">
        <v>395</v>
      </c>
    </row>
    <row r="207" spans="2:6" x14ac:dyDescent="0.5">
      <c r="B207" s="12" t="s">
        <v>19</v>
      </c>
      <c r="C207" s="12">
        <v>2875</v>
      </c>
      <c r="E207" s="12" t="s">
        <v>14</v>
      </c>
      <c r="F207" s="12">
        <v>49</v>
      </c>
    </row>
    <row r="208" spans="2:6" x14ac:dyDescent="0.5">
      <c r="B208" s="13" t="s">
        <v>19</v>
      </c>
      <c r="C208" s="13">
        <v>88</v>
      </c>
      <c r="E208" s="13" t="s">
        <v>14</v>
      </c>
      <c r="F208" s="13">
        <v>180</v>
      </c>
    </row>
    <row r="209" spans="2:6" x14ac:dyDescent="0.5">
      <c r="B209" s="12" t="s">
        <v>19</v>
      </c>
      <c r="C209" s="12">
        <v>191</v>
      </c>
      <c r="E209" s="12" t="s">
        <v>14</v>
      </c>
      <c r="F209" s="12">
        <v>2690</v>
      </c>
    </row>
    <row r="210" spans="2:6" x14ac:dyDescent="0.5">
      <c r="B210" s="13" t="s">
        <v>19</v>
      </c>
      <c r="C210" s="13">
        <v>139</v>
      </c>
      <c r="E210" s="13" t="s">
        <v>14</v>
      </c>
      <c r="F210" s="13">
        <v>2779</v>
      </c>
    </row>
    <row r="211" spans="2:6" x14ac:dyDescent="0.5">
      <c r="B211" s="12" t="s">
        <v>19</v>
      </c>
      <c r="C211" s="12">
        <v>186</v>
      </c>
      <c r="E211" s="12" t="s">
        <v>14</v>
      </c>
      <c r="F211" s="12">
        <v>92</v>
      </c>
    </row>
    <row r="212" spans="2:6" x14ac:dyDescent="0.5">
      <c r="B212" s="13" t="s">
        <v>19</v>
      </c>
      <c r="C212" s="13">
        <v>112</v>
      </c>
      <c r="E212" s="13" t="s">
        <v>14</v>
      </c>
      <c r="F212" s="13">
        <v>1028</v>
      </c>
    </row>
    <row r="213" spans="2:6" x14ac:dyDescent="0.5">
      <c r="B213" s="12" t="s">
        <v>19</v>
      </c>
      <c r="C213" s="12">
        <v>101</v>
      </c>
      <c r="E213" s="12" t="s">
        <v>14</v>
      </c>
      <c r="F213" s="12">
        <v>26</v>
      </c>
    </row>
    <row r="214" spans="2:6" x14ac:dyDescent="0.5">
      <c r="B214" s="13" t="s">
        <v>19</v>
      </c>
      <c r="C214" s="13">
        <v>206</v>
      </c>
      <c r="E214" s="13" t="s">
        <v>14</v>
      </c>
      <c r="F214" s="13">
        <v>1790</v>
      </c>
    </row>
    <row r="215" spans="2:6" x14ac:dyDescent="0.5">
      <c r="B215" s="12" t="s">
        <v>19</v>
      </c>
      <c r="C215" s="12">
        <v>154</v>
      </c>
      <c r="E215" s="12" t="s">
        <v>14</v>
      </c>
      <c r="F215" s="12">
        <v>37</v>
      </c>
    </row>
    <row r="216" spans="2:6" x14ac:dyDescent="0.5">
      <c r="B216" s="13" t="s">
        <v>19</v>
      </c>
      <c r="C216" s="13">
        <v>5966</v>
      </c>
      <c r="E216" s="13" t="s">
        <v>14</v>
      </c>
      <c r="F216" s="13">
        <v>35</v>
      </c>
    </row>
    <row r="217" spans="2:6" x14ac:dyDescent="0.5">
      <c r="B217" s="12" t="s">
        <v>19</v>
      </c>
      <c r="C217" s="12">
        <v>169</v>
      </c>
      <c r="E217" s="12" t="s">
        <v>14</v>
      </c>
      <c r="F217" s="12">
        <v>558</v>
      </c>
    </row>
    <row r="218" spans="2:6" x14ac:dyDescent="0.5">
      <c r="B218" s="13" t="s">
        <v>19</v>
      </c>
      <c r="C218" s="13">
        <v>2106</v>
      </c>
      <c r="E218" s="13" t="s">
        <v>14</v>
      </c>
      <c r="F218" s="13">
        <v>64</v>
      </c>
    </row>
    <row r="219" spans="2:6" x14ac:dyDescent="0.5">
      <c r="B219" s="12" t="s">
        <v>19</v>
      </c>
      <c r="C219" s="12">
        <v>131</v>
      </c>
      <c r="E219" s="12" t="s">
        <v>14</v>
      </c>
      <c r="F219" s="12">
        <v>245</v>
      </c>
    </row>
    <row r="220" spans="2:6" x14ac:dyDescent="0.5">
      <c r="B220" s="13" t="s">
        <v>19</v>
      </c>
      <c r="C220" s="13">
        <v>84</v>
      </c>
      <c r="E220" s="13" t="s">
        <v>14</v>
      </c>
      <c r="F220" s="13">
        <v>71</v>
      </c>
    </row>
    <row r="221" spans="2:6" x14ac:dyDescent="0.5">
      <c r="B221" s="12" t="s">
        <v>19</v>
      </c>
      <c r="C221" s="12">
        <v>155</v>
      </c>
      <c r="E221" s="12" t="s">
        <v>14</v>
      </c>
      <c r="F221" s="12">
        <v>42</v>
      </c>
    </row>
    <row r="222" spans="2:6" x14ac:dyDescent="0.5">
      <c r="B222" s="13" t="s">
        <v>19</v>
      </c>
      <c r="C222" s="13">
        <v>189</v>
      </c>
      <c r="E222" s="13" t="s">
        <v>14</v>
      </c>
      <c r="F222" s="13">
        <v>156</v>
      </c>
    </row>
    <row r="223" spans="2:6" x14ac:dyDescent="0.5">
      <c r="B223" s="12" t="s">
        <v>19</v>
      </c>
      <c r="C223" s="12">
        <v>4799</v>
      </c>
      <c r="E223" s="12" t="s">
        <v>14</v>
      </c>
      <c r="F223" s="12">
        <v>1368</v>
      </c>
    </row>
    <row r="224" spans="2:6" x14ac:dyDescent="0.5">
      <c r="B224" s="13" t="s">
        <v>19</v>
      </c>
      <c r="C224" s="13">
        <v>1137</v>
      </c>
      <c r="E224" s="13" t="s">
        <v>14</v>
      </c>
      <c r="F224" s="13">
        <v>102</v>
      </c>
    </row>
    <row r="225" spans="2:6" x14ac:dyDescent="0.5">
      <c r="B225" s="12" t="s">
        <v>19</v>
      </c>
      <c r="C225" s="12">
        <v>1152</v>
      </c>
      <c r="E225" s="12" t="s">
        <v>14</v>
      </c>
      <c r="F225" s="12">
        <v>86</v>
      </c>
    </row>
    <row r="226" spans="2:6" x14ac:dyDescent="0.5">
      <c r="B226" s="13" t="s">
        <v>19</v>
      </c>
      <c r="C226" s="13">
        <v>50</v>
      </c>
      <c r="E226" s="13" t="s">
        <v>14</v>
      </c>
      <c r="F226" s="13">
        <v>253</v>
      </c>
    </row>
    <row r="227" spans="2:6" x14ac:dyDescent="0.5">
      <c r="B227" s="12" t="s">
        <v>19</v>
      </c>
      <c r="C227" s="12">
        <v>3059</v>
      </c>
      <c r="E227" s="12" t="s">
        <v>14</v>
      </c>
      <c r="F227" s="12">
        <v>157</v>
      </c>
    </row>
    <row r="228" spans="2:6" x14ac:dyDescent="0.5">
      <c r="B228" s="13" t="s">
        <v>19</v>
      </c>
      <c r="C228" s="13">
        <v>34</v>
      </c>
      <c r="E228" s="13" t="s">
        <v>14</v>
      </c>
      <c r="F228" s="13">
        <v>183</v>
      </c>
    </row>
    <row r="229" spans="2:6" x14ac:dyDescent="0.5">
      <c r="B229" s="12" t="s">
        <v>19</v>
      </c>
      <c r="C229" s="12">
        <v>220</v>
      </c>
      <c r="E229" s="12" t="s">
        <v>14</v>
      </c>
      <c r="F229" s="12">
        <v>82</v>
      </c>
    </row>
    <row r="230" spans="2:6" x14ac:dyDescent="0.5">
      <c r="B230" s="13" t="s">
        <v>19</v>
      </c>
      <c r="C230" s="13">
        <v>1604</v>
      </c>
      <c r="E230" s="13" t="s">
        <v>14</v>
      </c>
      <c r="F230" s="13">
        <v>1</v>
      </c>
    </row>
    <row r="231" spans="2:6" x14ac:dyDescent="0.5">
      <c r="B231" s="12" t="s">
        <v>19</v>
      </c>
      <c r="C231" s="12">
        <v>454</v>
      </c>
      <c r="E231" s="12" t="s">
        <v>14</v>
      </c>
      <c r="F231" s="12">
        <v>1198</v>
      </c>
    </row>
    <row r="232" spans="2:6" x14ac:dyDescent="0.5">
      <c r="B232" s="13" t="s">
        <v>19</v>
      </c>
      <c r="C232" s="13">
        <v>123</v>
      </c>
      <c r="E232" s="13" t="s">
        <v>14</v>
      </c>
      <c r="F232" s="13">
        <v>648</v>
      </c>
    </row>
    <row r="233" spans="2:6" x14ac:dyDescent="0.5">
      <c r="B233" s="12" t="s">
        <v>19</v>
      </c>
      <c r="C233" s="12">
        <v>299</v>
      </c>
      <c r="E233" s="12" t="s">
        <v>14</v>
      </c>
      <c r="F233" s="12">
        <v>64</v>
      </c>
    </row>
    <row r="234" spans="2:6" x14ac:dyDescent="0.5">
      <c r="B234" s="13" t="s">
        <v>19</v>
      </c>
      <c r="C234" s="13">
        <v>2237</v>
      </c>
      <c r="E234" s="13" t="s">
        <v>14</v>
      </c>
      <c r="F234" s="13">
        <v>62</v>
      </c>
    </row>
    <row r="235" spans="2:6" x14ac:dyDescent="0.5">
      <c r="B235" s="12" t="s">
        <v>19</v>
      </c>
      <c r="C235" s="12">
        <v>645</v>
      </c>
      <c r="E235" s="12" t="s">
        <v>14</v>
      </c>
      <c r="F235" s="12">
        <v>750</v>
      </c>
    </row>
    <row r="236" spans="2:6" x14ac:dyDescent="0.5">
      <c r="B236" s="13" t="s">
        <v>19</v>
      </c>
      <c r="C236" s="13">
        <v>484</v>
      </c>
      <c r="E236" s="13" t="s">
        <v>14</v>
      </c>
      <c r="F236" s="13">
        <v>105</v>
      </c>
    </row>
    <row r="237" spans="2:6" x14ac:dyDescent="0.5">
      <c r="B237" s="12" t="s">
        <v>19</v>
      </c>
      <c r="C237" s="12">
        <v>154</v>
      </c>
      <c r="E237" s="12" t="s">
        <v>14</v>
      </c>
      <c r="F237" s="12">
        <v>2604</v>
      </c>
    </row>
    <row r="238" spans="2:6" x14ac:dyDescent="0.5">
      <c r="B238" s="13" t="s">
        <v>19</v>
      </c>
      <c r="C238" s="13">
        <v>82</v>
      </c>
      <c r="E238" s="13" t="s">
        <v>14</v>
      </c>
      <c r="F238" s="13">
        <v>65</v>
      </c>
    </row>
    <row r="239" spans="2:6" x14ac:dyDescent="0.5">
      <c r="B239" s="12" t="s">
        <v>19</v>
      </c>
      <c r="C239" s="12">
        <v>134</v>
      </c>
      <c r="E239" s="12" t="s">
        <v>14</v>
      </c>
      <c r="F239" s="12">
        <v>94</v>
      </c>
    </row>
    <row r="240" spans="2:6" x14ac:dyDescent="0.5">
      <c r="B240" s="13" t="s">
        <v>19</v>
      </c>
      <c r="C240" s="13">
        <v>5203</v>
      </c>
      <c r="E240" s="13" t="s">
        <v>14</v>
      </c>
      <c r="F240" s="13">
        <v>257</v>
      </c>
    </row>
    <row r="241" spans="2:6" x14ac:dyDescent="0.5">
      <c r="B241" s="12" t="s">
        <v>19</v>
      </c>
      <c r="C241" s="12">
        <v>94</v>
      </c>
      <c r="E241" s="12" t="s">
        <v>14</v>
      </c>
      <c r="F241" s="12">
        <v>2928</v>
      </c>
    </row>
    <row r="242" spans="2:6" x14ac:dyDescent="0.5">
      <c r="B242" s="13" t="s">
        <v>19</v>
      </c>
      <c r="C242" s="13">
        <v>205</v>
      </c>
      <c r="E242" s="13" t="s">
        <v>14</v>
      </c>
      <c r="F242" s="13">
        <v>4697</v>
      </c>
    </row>
    <row r="243" spans="2:6" x14ac:dyDescent="0.5">
      <c r="B243" s="12" t="s">
        <v>19</v>
      </c>
      <c r="C243" s="12">
        <v>92</v>
      </c>
      <c r="E243" s="12" t="s">
        <v>14</v>
      </c>
      <c r="F243" s="12">
        <v>2915</v>
      </c>
    </row>
    <row r="244" spans="2:6" x14ac:dyDescent="0.5">
      <c r="B244" s="13" t="s">
        <v>19</v>
      </c>
      <c r="C244" s="13">
        <v>219</v>
      </c>
      <c r="E244" s="13" t="s">
        <v>14</v>
      </c>
      <c r="F244" s="13">
        <v>18</v>
      </c>
    </row>
    <row r="245" spans="2:6" x14ac:dyDescent="0.5">
      <c r="B245" s="12" t="s">
        <v>19</v>
      </c>
      <c r="C245" s="12">
        <v>2526</v>
      </c>
      <c r="E245" s="12" t="s">
        <v>14</v>
      </c>
      <c r="F245" s="12">
        <v>602</v>
      </c>
    </row>
    <row r="246" spans="2:6" x14ac:dyDescent="0.5">
      <c r="B246" s="13" t="s">
        <v>19</v>
      </c>
      <c r="C246" s="13">
        <v>94</v>
      </c>
      <c r="E246" s="13" t="s">
        <v>14</v>
      </c>
      <c r="F246" s="13">
        <v>1</v>
      </c>
    </row>
    <row r="247" spans="2:6" x14ac:dyDescent="0.5">
      <c r="B247" s="12" t="s">
        <v>19</v>
      </c>
      <c r="C247" s="12">
        <v>1713</v>
      </c>
      <c r="E247" s="12" t="s">
        <v>14</v>
      </c>
      <c r="F247" s="12">
        <v>3868</v>
      </c>
    </row>
    <row r="248" spans="2:6" x14ac:dyDescent="0.5">
      <c r="B248" s="13" t="s">
        <v>19</v>
      </c>
      <c r="C248" s="13">
        <v>249</v>
      </c>
      <c r="E248" s="13" t="s">
        <v>14</v>
      </c>
      <c r="F248" s="13">
        <v>504</v>
      </c>
    </row>
    <row r="249" spans="2:6" x14ac:dyDescent="0.5">
      <c r="B249" s="12" t="s">
        <v>19</v>
      </c>
      <c r="C249" s="12">
        <v>192</v>
      </c>
      <c r="E249" s="12" t="s">
        <v>14</v>
      </c>
      <c r="F249" s="12">
        <v>14</v>
      </c>
    </row>
    <row r="250" spans="2:6" x14ac:dyDescent="0.5">
      <c r="B250" s="13" t="s">
        <v>19</v>
      </c>
      <c r="C250" s="13">
        <v>247</v>
      </c>
      <c r="E250" s="13" t="s">
        <v>14</v>
      </c>
      <c r="F250" s="13">
        <v>750</v>
      </c>
    </row>
    <row r="251" spans="2:6" x14ac:dyDescent="0.5">
      <c r="B251" s="12" t="s">
        <v>19</v>
      </c>
      <c r="C251" s="12">
        <v>2293</v>
      </c>
      <c r="E251" s="12" t="s">
        <v>14</v>
      </c>
      <c r="F251" s="12">
        <v>77</v>
      </c>
    </row>
    <row r="252" spans="2:6" x14ac:dyDescent="0.5">
      <c r="B252" s="13" t="s">
        <v>19</v>
      </c>
      <c r="C252" s="13">
        <v>3131</v>
      </c>
      <c r="E252" s="13" t="s">
        <v>14</v>
      </c>
      <c r="F252" s="13">
        <v>752</v>
      </c>
    </row>
    <row r="253" spans="2:6" x14ac:dyDescent="0.5">
      <c r="B253" s="12" t="s">
        <v>19</v>
      </c>
      <c r="C253" s="12">
        <v>143</v>
      </c>
      <c r="E253" s="12" t="s">
        <v>14</v>
      </c>
      <c r="F253" s="12">
        <v>131</v>
      </c>
    </row>
    <row r="254" spans="2:6" x14ac:dyDescent="0.5">
      <c r="B254" s="13" t="s">
        <v>19</v>
      </c>
      <c r="C254" s="13">
        <v>296</v>
      </c>
      <c r="E254" s="13" t="s">
        <v>14</v>
      </c>
      <c r="F254" s="13">
        <v>87</v>
      </c>
    </row>
    <row r="255" spans="2:6" x14ac:dyDescent="0.5">
      <c r="B255" s="12" t="s">
        <v>19</v>
      </c>
      <c r="C255" s="12">
        <v>170</v>
      </c>
      <c r="E255" s="12" t="s">
        <v>14</v>
      </c>
      <c r="F255" s="12">
        <v>1063</v>
      </c>
    </row>
    <row r="256" spans="2:6" x14ac:dyDescent="0.5">
      <c r="B256" s="13" t="s">
        <v>19</v>
      </c>
      <c r="C256" s="13">
        <v>86</v>
      </c>
      <c r="E256" s="13" t="s">
        <v>14</v>
      </c>
      <c r="F256" s="13">
        <v>76</v>
      </c>
    </row>
    <row r="257" spans="2:6" x14ac:dyDescent="0.5">
      <c r="B257" s="12" t="s">
        <v>19</v>
      </c>
      <c r="C257" s="12">
        <v>6286</v>
      </c>
      <c r="E257" s="12" t="s">
        <v>14</v>
      </c>
      <c r="F257" s="12">
        <v>4428</v>
      </c>
    </row>
    <row r="258" spans="2:6" x14ac:dyDescent="0.5">
      <c r="B258" s="13" t="s">
        <v>19</v>
      </c>
      <c r="C258" s="13">
        <v>3727</v>
      </c>
      <c r="E258" s="13" t="s">
        <v>14</v>
      </c>
      <c r="F258" s="13">
        <v>58</v>
      </c>
    </row>
    <row r="259" spans="2:6" x14ac:dyDescent="0.5">
      <c r="B259" s="12" t="s">
        <v>19</v>
      </c>
      <c r="C259" s="12">
        <v>1605</v>
      </c>
      <c r="E259" s="12" t="s">
        <v>14</v>
      </c>
      <c r="F259" s="12">
        <v>111</v>
      </c>
    </row>
    <row r="260" spans="2:6" x14ac:dyDescent="0.5">
      <c r="B260" s="13" t="s">
        <v>19</v>
      </c>
      <c r="C260" s="13">
        <v>2120</v>
      </c>
      <c r="E260" s="13" t="s">
        <v>14</v>
      </c>
      <c r="F260" s="13">
        <v>2955</v>
      </c>
    </row>
    <row r="261" spans="2:6" x14ac:dyDescent="0.5">
      <c r="B261" s="12" t="s">
        <v>19</v>
      </c>
      <c r="C261" s="12">
        <v>50</v>
      </c>
      <c r="E261" s="12" t="s">
        <v>14</v>
      </c>
      <c r="F261" s="12">
        <v>1657</v>
      </c>
    </row>
    <row r="262" spans="2:6" x14ac:dyDescent="0.5">
      <c r="B262" s="13" t="s">
        <v>19</v>
      </c>
      <c r="C262" s="13">
        <v>2080</v>
      </c>
      <c r="E262" s="13" t="s">
        <v>14</v>
      </c>
      <c r="F262" s="13">
        <v>926</v>
      </c>
    </row>
    <row r="263" spans="2:6" x14ac:dyDescent="0.5">
      <c r="B263" s="12" t="s">
        <v>19</v>
      </c>
      <c r="C263" s="12">
        <v>2105</v>
      </c>
      <c r="E263" s="12" t="s">
        <v>14</v>
      </c>
      <c r="F263" s="12">
        <v>77</v>
      </c>
    </row>
    <row r="264" spans="2:6" x14ac:dyDescent="0.5">
      <c r="B264" s="13" t="s">
        <v>19</v>
      </c>
      <c r="C264" s="13">
        <v>2436</v>
      </c>
      <c r="E264" s="13" t="s">
        <v>14</v>
      </c>
      <c r="F264" s="13">
        <v>1748</v>
      </c>
    </row>
    <row r="265" spans="2:6" x14ac:dyDescent="0.5">
      <c r="B265" s="12" t="s">
        <v>19</v>
      </c>
      <c r="C265" s="12">
        <v>80</v>
      </c>
      <c r="E265" s="12" t="s">
        <v>14</v>
      </c>
      <c r="F265" s="12">
        <v>79</v>
      </c>
    </row>
    <row r="266" spans="2:6" x14ac:dyDescent="0.5">
      <c r="B266" s="13" t="s">
        <v>19</v>
      </c>
      <c r="C266" s="13">
        <v>42</v>
      </c>
      <c r="E266" s="13" t="s">
        <v>14</v>
      </c>
      <c r="F266" s="13">
        <v>889</v>
      </c>
    </row>
    <row r="267" spans="2:6" x14ac:dyDescent="0.5">
      <c r="B267" s="12" t="s">
        <v>19</v>
      </c>
      <c r="C267" s="12">
        <v>139</v>
      </c>
      <c r="E267" s="12" t="s">
        <v>14</v>
      </c>
      <c r="F267" s="12">
        <v>56</v>
      </c>
    </row>
    <row r="268" spans="2:6" x14ac:dyDescent="0.5">
      <c r="B268" s="13" t="s">
        <v>19</v>
      </c>
      <c r="C268" s="13">
        <v>159</v>
      </c>
      <c r="E268" s="13" t="s">
        <v>14</v>
      </c>
      <c r="F268" s="13">
        <v>1</v>
      </c>
    </row>
    <row r="269" spans="2:6" x14ac:dyDescent="0.5">
      <c r="B269" s="12" t="s">
        <v>19</v>
      </c>
      <c r="C269" s="12">
        <v>381</v>
      </c>
      <c r="E269" s="12" t="s">
        <v>14</v>
      </c>
      <c r="F269" s="12">
        <v>83</v>
      </c>
    </row>
    <row r="270" spans="2:6" x14ac:dyDescent="0.5">
      <c r="B270" s="13" t="s">
        <v>19</v>
      </c>
      <c r="C270" s="13">
        <v>194</v>
      </c>
      <c r="E270" s="13" t="s">
        <v>14</v>
      </c>
      <c r="F270" s="13">
        <v>2025</v>
      </c>
    </row>
    <row r="271" spans="2:6" x14ac:dyDescent="0.5">
      <c r="B271" s="12" t="s">
        <v>19</v>
      </c>
      <c r="C271" s="12">
        <v>106</v>
      </c>
      <c r="E271" s="12" t="s">
        <v>14</v>
      </c>
      <c r="F271" s="12">
        <v>14</v>
      </c>
    </row>
    <row r="272" spans="2:6" x14ac:dyDescent="0.5">
      <c r="B272" s="13" t="s">
        <v>19</v>
      </c>
      <c r="C272" s="13">
        <v>142</v>
      </c>
      <c r="E272" s="13" t="s">
        <v>14</v>
      </c>
      <c r="F272" s="13">
        <v>656</v>
      </c>
    </row>
    <row r="273" spans="2:6" x14ac:dyDescent="0.5">
      <c r="B273" s="12" t="s">
        <v>19</v>
      </c>
      <c r="C273" s="12">
        <v>211</v>
      </c>
      <c r="E273" s="12" t="s">
        <v>14</v>
      </c>
      <c r="F273" s="12">
        <v>1596</v>
      </c>
    </row>
    <row r="274" spans="2:6" x14ac:dyDescent="0.5">
      <c r="B274" s="13" t="s">
        <v>19</v>
      </c>
      <c r="C274" s="13">
        <v>2756</v>
      </c>
      <c r="E274" s="13" t="s">
        <v>14</v>
      </c>
      <c r="F274" s="13">
        <v>10</v>
      </c>
    </row>
    <row r="275" spans="2:6" x14ac:dyDescent="0.5">
      <c r="B275" s="12" t="s">
        <v>19</v>
      </c>
      <c r="C275" s="12">
        <v>173</v>
      </c>
      <c r="E275" s="12" t="s">
        <v>14</v>
      </c>
      <c r="F275" s="12">
        <v>1121</v>
      </c>
    </row>
    <row r="276" spans="2:6" x14ac:dyDescent="0.5">
      <c r="B276" s="13" t="s">
        <v>19</v>
      </c>
      <c r="C276" s="13">
        <v>87</v>
      </c>
      <c r="E276" s="13" t="s">
        <v>14</v>
      </c>
      <c r="F276" s="13">
        <v>15</v>
      </c>
    </row>
    <row r="277" spans="2:6" x14ac:dyDescent="0.5">
      <c r="B277" s="12" t="s">
        <v>19</v>
      </c>
      <c r="C277" s="12">
        <v>1572</v>
      </c>
      <c r="E277" s="12" t="s">
        <v>14</v>
      </c>
      <c r="F277" s="12">
        <v>191</v>
      </c>
    </row>
    <row r="278" spans="2:6" x14ac:dyDescent="0.5">
      <c r="B278" s="13" t="s">
        <v>19</v>
      </c>
      <c r="C278" s="13">
        <v>2346</v>
      </c>
      <c r="E278" s="13" t="s">
        <v>14</v>
      </c>
      <c r="F278" s="13">
        <v>16</v>
      </c>
    </row>
    <row r="279" spans="2:6" x14ac:dyDescent="0.5">
      <c r="B279" s="12" t="s">
        <v>19</v>
      </c>
      <c r="C279" s="12">
        <v>115</v>
      </c>
      <c r="E279" s="12" t="s">
        <v>14</v>
      </c>
      <c r="F279" s="12">
        <v>17</v>
      </c>
    </row>
    <row r="280" spans="2:6" x14ac:dyDescent="0.5">
      <c r="B280" s="13" t="s">
        <v>19</v>
      </c>
      <c r="C280" s="13">
        <v>85</v>
      </c>
      <c r="E280" s="13" t="s">
        <v>14</v>
      </c>
      <c r="F280" s="13">
        <v>34</v>
      </c>
    </row>
    <row r="281" spans="2:6" x14ac:dyDescent="0.5">
      <c r="B281" s="12" t="s">
        <v>19</v>
      </c>
      <c r="C281" s="12">
        <v>144</v>
      </c>
      <c r="E281" s="12" t="s">
        <v>14</v>
      </c>
      <c r="F281" s="12">
        <v>1</v>
      </c>
    </row>
    <row r="282" spans="2:6" x14ac:dyDescent="0.5">
      <c r="B282" s="13" t="s">
        <v>19</v>
      </c>
      <c r="C282" s="13">
        <v>2443</v>
      </c>
      <c r="E282" s="13" t="s">
        <v>14</v>
      </c>
      <c r="F282" s="13">
        <v>1274</v>
      </c>
    </row>
    <row r="283" spans="2:6" x14ac:dyDescent="0.5">
      <c r="B283" s="12" t="s">
        <v>19</v>
      </c>
      <c r="C283" s="12">
        <v>64</v>
      </c>
      <c r="E283" s="12" t="s">
        <v>14</v>
      </c>
      <c r="F283" s="12">
        <v>210</v>
      </c>
    </row>
    <row r="284" spans="2:6" x14ac:dyDescent="0.5">
      <c r="B284" s="13" t="s">
        <v>19</v>
      </c>
      <c r="C284" s="13">
        <v>268</v>
      </c>
      <c r="E284" s="13" t="s">
        <v>14</v>
      </c>
      <c r="F284" s="13">
        <v>248</v>
      </c>
    </row>
    <row r="285" spans="2:6" x14ac:dyDescent="0.5">
      <c r="B285" s="12" t="s">
        <v>19</v>
      </c>
      <c r="C285" s="12">
        <v>195</v>
      </c>
      <c r="E285" s="12" t="s">
        <v>14</v>
      </c>
      <c r="F285" s="12">
        <v>513</v>
      </c>
    </row>
    <row r="286" spans="2:6" x14ac:dyDescent="0.5">
      <c r="B286" s="13" t="s">
        <v>19</v>
      </c>
      <c r="C286" s="13">
        <v>186</v>
      </c>
      <c r="E286" s="13" t="s">
        <v>14</v>
      </c>
      <c r="F286" s="13">
        <v>3410</v>
      </c>
    </row>
    <row r="287" spans="2:6" x14ac:dyDescent="0.5">
      <c r="B287" s="12" t="s">
        <v>19</v>
      </c>
      <c r="C287" s="12">
        <v>460</v>
      </c>
      <c r="E287" s="12" t="s">
        <v>14</v>
      </c>
      <c r="F287" s="12">
        <v>10</v>
      </c>
    </row>
    <row r="288" spans="2:6" x14ac:dyDescent="0.5">
      <c r="B288" s="13" t="s">
        <v>19</v>
      </c>
      <c r="C288" s="13">
        <v>2528</v>
      </c>
      <c r="E288" s="13" t="s">
        <v>14</v>
      </c>
      <c r="F288" s="13">
        <v>2201</v>
      </c>
    </row>
    <row r="289" spans="2:6" x14ac:dyDescent="0.5">
      <c r="B289" s="12" t="s">
        <v>19</v>
      </c>
      <c r="C289" s="12">
        <v>3657</v>
      </c>
      <c r="E289" s="12" t="s">
        <v>14</v>
      </c>
      <c r="F289" s="12">
        <v>676</v>
      </c>
    </row>
    <row r="290" spans="2:6" x14ac:dyDescent="0.5">
      <c r="B290" s="13" t="s">
        <v>19</v>
      </c>
      <c r="C290" s="13">
        <v>131</v>
      </c>
      <c r="E290" s="13" t="s">
        <v>14</v>
      </c>
      <c r="F290" s="13">
        <v>831</v>
      </c>
    </row>
    <row r="291" spans="2:6" x14ac:dyDescent="0.5">
      <c r="B291" s="12" t="s">
        <v>19</v>
      </c>
      <c r="C291" s="12">
        <v>239</v>
      </c>
      <c r="E291" s="12" t="s">
        <v>14</v>
      </c>
      <c r="F291" s="12">
        <v>859</v>
      </c>
    </row>
    <row r="292" spans="2:6" x14ac:dyDescent="0.5">
      <c r="B292" s="13" t="s">
        <v>19</v>
      </c>
      <c r="C292" s="13">
        <v>78</v>
      </c>
      <c r="E292" s="13" t="s">
        <v>14</v>
      </c>
      <c r="F292" s="13">
        <v>45</v>
      </c>
    </row>
    <row r="293" spans="2:6" x14ac:dyDescent="0.5">
      <c r="B293" s="12" t="s">
        <v>19</v>
      </c>
      <c r="C293" s="12">
        <v>1773</v>
      </c>
      <c r="E293" s="12" t="s">
        <v>14</v>
      </c>
      <c r="F293" s="12">
        <v>6</v>
      </c>
    </row>
    <row r="294" spans="2:6" x14ac:dyDescent="0.5">
      <c r="B294" s="13" t="s">
        <v>19</v>
      </c>
      <c r="C294" s="13">
        <v>32</v>
      </c>
      <c r="E294" s="13" t="s">
        <v>14</v>
      </c>
      <c r="F294" s="13">
        <v>7</v>
      </c>
    </row>
    <row r="295" spans="2:6" x14ac:dyDescent="0.5">
      <c r="B295" s="12" t="s">
        <v>19</v>
      </c>
      <c r="C295" s="12">
        <v>369</v>
      </c>
      <c r="E295" s="12" t="s">
        <v>14</v>
      </c>
      <c r="F295" s="12">
        <v>31</v>
      </c>
    </row>
    <row r="296" spans="2:6" x14ac:dyDescent="0.5">
      <c r="B296" s="13" t="s">
        <v>19</v>
      </c>
      <c r="C296" s="13">
        <v>89</v>
      </c>
      <c r="E296" s="13" t="s">
        <v>14</v>
      </c>
      <c r="F296" s="13">
        <v>78</v>
      </c>
    </row>
    <row r="297" spans="2:6" x14ac:dyDescent="0.5">
      <c r="B297" s="12" t="s">
        <v>19</v>
      </c>
      <c r="C297" s="12">
        <v>147</v>
      </c>
      <c r="E297" s="12" t="s">
        <v>14</v>
      </c>
      <c r="F297" s="12">
        <v>1225</v>
      </c>
    </row>
    <row r="298" spans="2:6" x14ac:dyDescent="0.5">
      <c r="B298" s="13" t="s">
        <v>19</v>
      </c>
      <c r="C298" s="13">
        <v>126</v>
      </c>
      <c r="E298" s="13" t="s">
        <v>14</v>
      </c>
      <c r="F298" s="13">
        <v>1</v>
      </c>
    </row>
    <row r="299" spans="2:6" x14ac:dyDescent="0.5">
      <c r="B299" s="12" t="s">
        <v>19</v>
      </c>
      <c r="C299" s="12">
        <v>2218</v>
      </c>
      <c r="E299" s="12" t="s">
        <v>14</v>
      </c>
      <c r="F299" s="12">
        <v>67</v>
      </c>
    </row>
    <row r="300" spans="2:6" x14ac:dyDescent="0.5">
      <c r="B300" s="13" t="s">
        <v>19</v>
      </c>
      <c r="C300" s="13">
        <v>202</v>
      </c>
      <c r="E300" s="13" t="s">
        <v>14</v>
      </c>
      <c r="F300" s="13">
        <v>19</v>
      </c>
    </row>
    <row r="301" spans="2:6" x14ac:dyDescent="0.5">
      <c r="B301" s="12" t="s">
        <v>19</v>
      </c>
      <c r="C301" s="12">
        <v>140</v>
      </c>
      <c r="E301" s="12" t="s">
        <v>14</v>
      </c>
      <c r="F301" s="12">
        <v>2108</v>
      </c>
    </row>
    <row r="302" spans="2:6" x14ac:dyDescent="0.5">
      <c r="B302" s="13" t="s">
        <v>19</v>
      </c>
      <c r="C302" s="13">
        <v>1052</v>
      </c>
      <c r="E302" s="13" t="s">
        <v>14</v>
      </c>
      <c r="F302" s="13">
        <v>679</v>
      </c>
    </row>
    <row r="303" spans="2:6" x14ac:dyDescent="0.5">
      <c r="B303" s="12" t="s">
        <v>19</v>
      </c>
      <c r="C303" s="12">
        <v>247</v>
      </c>
      <c r="E303" s="12" t="s">
        <v>14</v>
      </c>
      <c r="F303" s="12">
        <v>36</v>
      </c>
    </row>
    <row r="304" spans="2:6" x14ac:dyDescent="0.5">
      <c r="B304" s="13" t="s">
        <v>19</v>
      </c>
      <c r="C304" s="13">
        <v>84</v>
      </c>
      <c r="E304" s="13" t="s">
        <v>14</v>
      </c>
      <c r="F304" s="13">
        <v>47</v>
      </c>
    </row>
    <row r="305" spans="2:6" x14ac:dyDescent="0.5">
      <c r="B305" s="12" t="s">
        <v>19</v>
      </c>
      <c r="C305" s="12">
        <v>88</v>
      </c>
      <c r="E305" s="12" t="s">
        <v>14</v>
      </c>
      <c r="F305" s="12">
        <v>70</v>
      </c>
    </row>
    <row r="306" spans="2:6" x14ac:dyDescent="0.5">
      <c r="B306" s="13" t="s">
        <v>19</v>
      </c>
      <c r="C306" s="13">
        <v>156</v>
      </c>
      <c r="E306" s="13" t="s">
        <v>14</v>
      </c>
      <c r="F306" s="13">
        <v>154</v>
      </c>
    </row>
    <row r="307" spans="2:6" x14ac:dyDescent="0.5">
      <c r="B307" s="12" t="s">
        <v>19</v>
      </c>
      <c r="C307" s="12">
        <v>2985</v>
      </c>
      <c r="E307" s="12" t="s">
        <v>14</v>
      </c>
      <c r="F307" s="12">
        <v>22</v>
      </c>
    </row>
    <row r="308" spans="2:6" x14ac:dyDescent="0.5">
      <c r="B308" s="13" t="s">
        <v>19</v>
      </c>
      <c r="C308" s="13">
        <v>762</v>
      </c>
      <c r="E308" s="13" t="s">
        <v>14</v>
      </c>
      <c r="F308" s="13">
        <v>1758</v>
      </c>
    </row>
    <row r="309" spans="2:6" x14ac:dyDescent="0.5">
      <c r="B309" s="12" t="s">
        <v>19</v>
      </c>
      <c r="C309" s="12">
        <v>554</v>
      </c>
      <c r="E309" s="12" t="s">
        <v>14</v>
      </c>
      <c r="F309" s="12">
        <v>94</v>
      </c>
    </row>
    <row r="310" spans="2:6" x14ac:dyDescent="0.5">
      <c r="B310" s="13" t="s">
        <v>19</v>
      </c>
      <c r="C310" s="13">
        <v>135</v>
      </c>
      <c r="E310" s="13" t="s">
        <v>14</v>
      </c>
      <c r="F310" s="13">
        <v>33</v>
      </c>
    </row>
    <row r="311" spans="2:6" x14ac:dyDescent="0.5">
      <c r="B311" s="12" t="s">
        <v>19</v>
      </c>
      <c r="C311" s="12">
        <v>122</v>
      </c>
      <c r="E311" s="12" t="s">
        <v>14</v>
      </c>
      <c r="F311" s="12">
        <v>1</v>
      </c>
    </row>
    <row r="312" spans="2:6" x14ac:dyDescent="0.5">
      <c r="B312" s="13" t="s">
        <v>19</v>
      </c>
      <c r="C312" s="13">
        <v>221</v>
      </c>
      <c r="E312" s="13" t="s">
        <v>14</v>
      </c>
      <c r="F312" s="13">
        <v>31</v>
      </c>
    </row>
    <row r="313" spans="2:6" x14ac:dyDescent="0.5">
      <c r="B313" s="12" t="s">
        <v>19</v>
      </c>
      <c r="C313" s="12">
        <v>126</v>
      </c>
      <c r="E313" s="12" t="s">
        <v>14</v>
      </c>
      <c r="F313" s="12">
        <v>35</v>
      </c>
    </row>
    <row r="314" spans="2:6" x14ac:dyDescent="0.5">
      <c r="B314" s="13" t="s">
        <v>19</v>
      </c>
      <c r="C314" s="13">
        <v>1022</v>
      </c>
      <c r="E314" s="13" t="s">
        <v>14</v>
      </c>
      <c r="F314" s="13">
        <v>63</v>
      </c>
    </row>
    <row r="315" spans="2:6" x14ac:dyDescent="0.5">
      <c r="B315" s="12" t="s">
        <v>19</v>
      </c>
      <c r="C315" s="12">
        <v>3177</v>
      </c>
      <c r="E315" s="12" t="s">
        <v>14</v>
      </c>
      <c r="F315" s="12">
        <v>526</v>
      </c>
    </row>
    <row r="316" spans="2:6" x14ac:dyDescent="0.5">
      <c r="B316" s="13" t="s">
        <v>19</v>
      </c>
      <c r="C316" s="13">
        <v>198</v>
      </c>
      <c r="E316" s="13" t="s">
        <v>14</v>
      </c>
      <c r="F316" s="13">
        <v>121</v>
      </c>
    </row>
    <row r="317" spans="2:6" x14ac:dyDescent="0.5">
      <c r="B317" s="12" t="s">
        <v>19</v>
      </c>
      <c r="C317" s="12">
        <v>85</v>
      </c>
      <c r="E317" s="12" t="s">
        <v>14</v>
      </c>
      <c r="F317" s="12">
        <v>67</v>
      </c>
    </row>
    <row r="318" spans="2:6" x14ac:dyDescent="0.5">
      <c r="B318" s="13" t="s">
        <v>19</v>
      </c>
      <c r="C318" s="13">
        <v>3596</v>
      </c>
      <c r="E318" s="13" t="s">
        <v>14</v>
      </c>
      <c r="F318" s="13">
        <v>57</v>
      </c>
    </row>
    <row r="319" spans="2:6" x14ac:dyDescent="0.5">
      <c r="B319" s="12" t="s">
        <v>19</v>
      </c>
      <c r="C319" s="12">
        <v>244</v>
      </c>
      <c r="E319" s="12" t="s">
        <v>14</v>
      </c>
      <c r="F319" s="12">
        <v>1229</v>
      </c>
    </row>
    <row r="320" spans="2:6" x14ac:dyDescent="0.5">
      <c r="B320" s="13" t="s">
        <v>19</v>
      </c>
      <c r="C320" s="13">
        <v>5180</v>
      </c>
      <c r="E320" s="13" t="s">
        <v>14</v>
      </c>
      <c r="F320" s="13">
        <v>12</v>
      </c>
    </row>
    <row r="321" spans="2:6" x14ac:dyDescent="0.5">
      <c r="B321" s="12" t="s">
        <v>19</v>
      </c>
      <c r="C321" s="12">
        <v>589</v>
      </c>
      <c r="E321" s="12" t="s">
        <v>14</v>
      </c>
      <c r="F321" s="12">
        <v>452</v>
      </c>
    </row>
    <row r="322" spans="2:6" x14ac:dyDescent="0.5">
      <c r="B322" s="13" t="s">
        <v>19</v>
      </c>
      <c r="C322" s="13">
        <v>2725</v>
      </c>
      <c r="E322" s="13" t="s">
        <v>14</v>
      </c>
      <c r="F322" s="13">
        <v>1886</v>
      </c>
    </row>
    <row r="323" spans="2:6" x14ac:dyDescent="0.5">
      <c r="B323" s="12" t="s">
        <v>19</v>
      </c>
      <c r="C323" s="12">
        <v>300</v>
      </c>
      <c r="E323" s="12" t="s">
        <v>14</v>
      </c>
      <c r="F323" s="12">
        <v>1825</v>
      </c>
    </row>
    <row r="324" spans="2:6" x14ac:dyDescent="0.5">
      <c r="B324" s="13" t="s">
        <v>19</v>
      </c>
      <c r="C324" s="13">
        <v>144</v>
      </c>
      <c r="E324" s="13" t="s">
        <v>14</v>
      </c>
      <c r="F324" s="13">
        <v>31</v>
      </c>
    </row>
    <row r="325" spans="2:6" x14ac:dyDescent="0.5">
      <c r="B325" s="12" t="s">
        <v>19</v>
      </c>
      <c r="C325" s="12">
        <v>87</v>
      </c>
      <c r="E325" s="12" t="s">
        <v>14</v>
      </c>
      <c r="F325" s="12">
        <v>107</v>
      </c>
    </row>
    <row r="326" spans="2:6" x14ac:dyDescent="0.5">
      <c r="B326" s="13" t="s">
        <v>19</v>
      </c>
      <c r="C326" s="13">
        <v>3116</v>
      </c>
      <c r="E326" s="13" t="s">
        <v>14</v>
      </c>
      <c r="F326" s="13">
        <v>27</v>
      </c>
    </row>
    <row r="327" spans="2:6" x14ac:dyDescent="0.5">
      <c r="B327" s="12" t="s">
        <v>19</v>
      </c>
      <c r="C327" s="12">
        <v>909</v>
      </c>
      <c r="E327" s="12" t="s">
        <v>14</v>
      </c>
      <c r="F327" s="12">
        <v>1221</v>
      </c>
    </row>
    <row r="328" spans="2:6" x14ac:dyDescent="0.5">
      <c r="B328" s="13" t="s">
        <v>19</v>
      </c>
      <c r="C328" s="13">
        <v>1613</v>
      </c>
      <c r="E328" s="13" t="s">
        <v>14</v>
      </c>
      <c r="F328" s="13">
        <v>1</v>
      </c>
    </row>
    <row r="329" spans="2:6" x14ac:dyDescent="0.5">
      <c r="B329" s="12" t="s">
        <v>19</v>
      </c>
      <c r="C329" s="12">
        <v>136</v>
      </c>
      <c r="E329" s="12" t="s">
        <v>14</v>
      </c>
      <c r="F329" s="12">
        <v>16</v>
      </c>
    </row>
    <row r="330" spans="2:6" x14ac:dyDescent="0.5">
      <c r="B330" s="13" t="s">
        <v>19</v>
      </c>
      <c r="C330" s="13">
        <v>130</v>
      </c>
      <c r="E330" s="13" t="s">
        <v>14</v>
      </c>
      <c r="F330" s="13">
        <v>41</v>
      </c>
    </row>
    <row r="331" spans="2:6" x14ac:dyDescent="0.5">
      <c r="B331" s="12" t="s">
        <v>19</v>
      </c>
      <c r="C331" s="12">
        <v>102</v>
      </c>
      <c r="E331" s="12" t="s">
        <v>14</v>
      </c>
      <c r="F331" s="12">
        <v>523</v>
      </c>
    </row>
    <row r="332" spans="2:6" x14ac:dyDescent="0.5">
      <c r="B332" s="13" t="s">
        <v>19</v>
      </c>
      <c r="C332" s="13">
        <v>4006</v>
      </c>
      <c r="E332" s="13" t="s">
        <v>14</v>
      </c>
      <c r="F332" s="13">
        <v>141</v>
      </c>
    </row>
    <row r="333" spans="2:6" x14ac:dyDescent="0.5">
      <c r="B333" s="12" t="s">
        <v>19</v>
      </c>
      <c r="C333" s="12">
        <v>1629</v>
      </c>
      <c r="E333" s="12" t="s">
        <v>14</v>
      </c>
      <c r="F333" s="12">
        <v>52</v>
      </c>
    </row>
    <row r="334" spans="2:6" x14ac:dyDescent="0.5">
      <c r="B334" s="13" t="s">
        <v>19</v>
      </c>
      <c r="C334" s="13">
        <v>2188</v>
      </c>
      <c r="E334" s="13" t="s">
        <v>14</v>
      </c>
      <c r="F334" s="13">
        <v>225</v>
      </c>
    </row>
    <row r="335" spans="2:6" x14ac:dyDescent="0.5">
      <c r="B335" s="12" t="s">
        <v>19</v>
      </c>
      <c r="C335" s="12">
        <v>2409</v>
      </c>
      <c r="E335" s="12" t="s">
        <v>14</v>
      </c>
      <c r="F335" s="12">
        <v>38</v>
      </c>
    </row>
    <row r="336" spans="2:6" x14ac:dyDescent="0.5">
      <c r="B336" s="13" t="s">
        <v>19</v>
      </c>
      <c r="C336" s="13">
        <v>194</v>
      </c>
      <c r="E336" s="13" t="s">
        <v>14</v>
      </c>
      <c r="F336" s="13">
        <v>15</v>
      </c>
    </row>
    <row r="337" spans="2:6" x14ac:dyDescent="0.5">
      <c r="B337" s="12" t="s">
        <v>19</v>
      </c>
      <c r="C337" s="12">
        <v>1140</v>
      </c>
      <c r="E337" s="12" t="s">
        <v>14</v>
      </c>
      <c r="F337" s="12">
        <v>37</v>
      </c>
    </row>
    <row r="338" spans="2:6" x14ac:dyDescent="0.5">
      <c r="B338" s="13" t="s">
        <v>19</v>
      </c>
      <c r="C338" s="13">
        <v>102</v>
      </c>
      <c r="E338" s="13" t="s">
        <v>14</v>
      </c>
      <c r="F338" s="13">
        <v>112</v>
      </c>
    </row>
    <row r="339" spans="2:6" x14ac:dyDescent="0.5">
      <c r="B339" s="12" t="s">
        <v>19</v>
      </c>
      <c r="C339" s="12">
        <v>2857</v>
      </c>
      <c r="E339" s="12" t="s">
        <v>14</v>
      </c>
      <c r="F339" s="12">
        <v>21</v>
      </c>
    </row>
    <row r="340" spans="2:6" x14ac:dyDescent="0.5">
      <c r="B340" s="13" t="s">
        <v>19</v>
      </c>
      <c r="C340" s="13">
        <v>107</v>
      </c>
      <c r="E340" s="13" t="s">
        <v>14</v>
      </c>
      <c r="F340" s="13">
        <v>67</v>
      </c>
    </row>
    <row r="341" spans="2:6" x14ac:dyDescent="0.5">
      <c r="B341" s="12" t="s">
        <v>19</v>
      </c>
      <c r="C341" s="12">
        <v>160</v>
      </c>
      <c r="E341" s="12" t="s">
        <v>14</v>
      </c>
      <c r="F341" s="12">
        <v>78</v>
      </c>
    </row>
    <row r="342" spans="2:6" x14ac:dyDescent="0.5">
      <c r="B342" s="13" t="s">
        <v>19</v>
      </c>
      <c r="C342" s="13">
        <v>2230</v>
      </c>
      <c r="E342" s="13" t="s">
        <v>14</v>
      </c>
      <c r="F342" s="13">
        <v>67</v>
      </c>
    </row>
    <row r="343" spans="2:6" x14ac:dyDescent="0.5">
      <c r="B343" s="12" t="s">
        <v>19</v>
      </c>
      <c r="C343" s="12">
        <v>316</v>
      </c>
      <c r="E343" s="12" t="s">
        <v>14</v>
      </c>
      <c r="F343" s="12">
        <v>263</v>
      </c>
    </row>
    <row r="344" spans="2:6" x14ac:dyDescent="0.5">
      <c r="B344" s="13" t="s">
        <v>19</v>
      </c>
      <c r="C344" s="13">
        <v>117</v>
      </c>
      <c r="E344" s="13" t="s">
        <v>14</v>
      </c>
      <c r="F344" s="13">
        <v>1691</v>
      </c>
    </row>
    <row r="345" spans="2:6" x14ac:dyDescent="0.5">
      <c r="B345" s="12" t="s">
        <v>19</v>
      </c>
      <c r="C345" s="12">
        <v>6406</v>
      </c>
      <c r="E345" s="12" t="s">
        <v>14</v>
      </c>
      <c r="F345" s="12">
        <v>181</v>
      </c>
    </row>
    <row r="346" spans="2:6" x14ac:dyDescent="0.5">
      <c r="B346" s="13" t="s">
        <v>19</v>
      </c>
      <c r="C346" s="13">
        <v>192</v>
      </c>
      <c r="E346" s="13" t="s">
        <v>14</v>
      </c>
      <c r="F346" s="13">
        <v>13</v>
      </c>
    </row>
    <row r="347" spans="2:6" x14ac:dyDescent="0.5">
      <c r="B347" s="12" t="s">
        <v>19</v>
      </c>
      <c r="C347" s="12">
        <v>26</v>
      </c>
      <c r="E347" s="12" t="s">
        <v>14</v>
      </c>
      <c r="F347" s="12">
        <v>1</v>
      </c>
    </row>
    <row r="348" spans="2:6" x14ac:dyDescent="0.5">
      <c r="B348" s="13" t="s">
        <v>19</v>
      </c>
      <c r="C348" s="13">
        <v>723</v>
      </c>
      <c r="E348" s="13" t="s">
        <v>14</v>
      </c>
      <c r="F348" s="13">
        <v>21</v>
      </c>
    </row>
    <row r="349" spans="2:6" x14ac:dyDescent="0.5">
      <c r="B349" s="12" t="s">
        <v>19</v>
      </c>
      <c r="C349" s="12">
        <v>170</v>
      </c>
      <c r="E349" s="12" t="s">
        <v>14</v>
      </c>
      <c r="F349" s="12">
        <v>830</v>
      </c>
    </row>
    <row r="350" spans="2:6" x14ac:dyDescent="0.5">
      <c r="B350" s="13" t="s">
        <v>19</v>
      </c>
      <c r="C350" s="13">
        <v>238</v>
      </c>
      <c r="E350" s="13" t="s">
        <v>14</v>
      </c>
      <c r="F350" s="13">
        <v>130</v>
      </c>
    </row>
    <row r="351" spans="2:6" x14ac:dyDescent="0.5">
      <c r="B351" s="12" t="s">
        <v>19</v>
      </c>
      <c r="C351" s="12">
        <v>55</v>
      </c>
      <c r="E351" s="12" t="s">
        <v>14</v>
      </c>
      <c r="F351" s="12">
        <v>55</v>
      </c>
    </row>
    <row r="352" spans="2:6" x14ac:dyDescent="0.5">
      <c r="B352" s="13" t="s">
        <v>19</v>
      </c>
      <c r="C352" s="13">
        <v>128</v>
      </c>
      <c r="E352" s="13" t="s">
        <v>14</v>
      </c>
      <c r="F352" s="13">
        <v>114</v>
      </c>
    </row>
    <row r="353" spans="2:6" x14ac:dyDescent="0.5">
      <c r="B353" s="12" t="s">
        <v>19</v>
      </c>
      <c r="C353" s="12">
        <v>2144</v>
      </c>
      <c r="E353" s="12" t="s">
        <v>14</v>
      </c>
      <c r="F353" s="12">
        <v>594</v>
      </c>
    </row>
    <row r="354" spans="2:6" x14ac:dyDescent="0.5">
      <c r="B354" s="13" t="s">
        <v>19</v>
      </c>
      <c r="C354" s="13">
        <v>2693</v>
      </c>
      <c r="E354" s="13" t="s">
        <v>14</v>
      </c>
      <c r="F354" s="13">
        <v>24</v>
      </c>
    </row>
    <row r="355" spans="2:6" x14ac:dyDescent="0.5">
      <c r="B355" s="12" t="s">
        <v>19</v>
      </c>
      <c r="C355" s="12">
        <v>432</v>
      </c>
      <c r="E355" s="12" t="s">
        <v>14</v>
      </c>
      <c r="F355" s="12">
        <v>252</v>
      </c>
    </row>
    <row r="356" spans="2:6" x14ac:dyDescent="0.5">
      <c r="B356" s="13" t="s">
        <v>19</v>
      </c>
      <c r="C356" s="13">
        <v>189</v>
      </c>
      <c r="E356" s="13" t="s">
        <v>14</v>
      </c>
      <c r="F356" s="13">
        <v>67</v>
      </c>
    </row>
    <row r="357" spans="2:6" x14ac:dyDescent="0.5">
      <c r="B357" s="12" t="s">
        <v>19</v>
      </c>
      <c r="C357" s="12">
        <v>154</v>
      </c>
      <c r="E357" s="12" t="s">
        <v>14</v>
      </c>
      <c r="F357" s="12">
        <v>742</v>
      </c>
    </row>
    <row r="358" spans="2:6" x14ac:dyDescent="0.5">
      <c r="B358" s="13" t="s">
        <v>19</v>
      </c>
      <c r="C358" s="13">
        <v>96</v>
      </c>
      <c r="E358" s="13" t="s">
        <v>14</v>
      </c>
      <c r="F358" s="13">
        <v>75</v>
      </c>
    </row>
    <row r="359" spans="2:6" x14ac:dyDescent="0.5">
      <c r="B359" s="12" t="s">
        <v>19</v>
      </c>
      <c r="C359" s="12">
        <v>3063</v>
      </c>
      <c r="E359" s="12" t="s">
        <v>14</v>
      </c>
      <c r="F359" s="12">
        <v>4405</v>
      </c>
    </row>
    <row r="360" spans="2:6" x14ac:dyDescent="0.5">
      <c r="B360" s="13" t="s">
        <v>19</v>
      </c>
      <c r="C360" s="13">
        <v>2266</v>
      </c>
      <c r="E360" s="13" t="s">
        <v>14</v>
      </c>
      <c r="F360" s="13">
        <v>92</v>
      </c>
    </row>
    <row r="361" spans="2:6" x14ac:dyDescent="0.5">
      <c r="B361" s="12" t="s">
        <v>19</v>
      </c>
      <c r="C361" s="12">
        <v>194</v>
      </c>
      <c r="E361" s="12" t="s">
        <v>14</v>
      </c>
      <c r="F361" s="12">
        <v>64</v>
      </c>
    </row>
    <row r="362" spans="2:6" x14ac:dyDescent="0.5">
      <c r="B362" s="13" t="s">
        <v>19</v>
      </c>
      <c r="C362" s="13">
        <v>129</v>
      </c>
      <c r="E362" s="13" t="s">
        <v>14</v>
      </c>
      <c r="F362" s="13">
        <v>64</v>
      </c>
    </row>
    <row r="363" spans="2:6" x14ac:dyDescent="0.5">
      <c r="B363" s="12" t="s">
        <v>19</v>
      </c>
      <c r="C363" s="12">
        <v>375</v>
      </c>
      <c r="E363" s="12" t="s">
        <v>14</v>
      </c>
      <c r="F363" s="12">
        <v>842</v>
      </c>
    </row>
    <row r="364" spans="2:6" x14ac:dyDescent="0.5">
      <c r="B364" s="13" t="s">
        <v>19</v>
      </c>
      <c r="C364" s="13">
        <v>409</v>
      </c>
      <c r="E364" s="13" t="s">
        <v>14</v>
      </c>
      <c r="F364" s="13">
        <v>112</v>
      </c>
    </row>
    <row r="365" spans="2:6" x14ac:dyDescent="0.5">
      <c r="B365" s="12" t="s">
        <v>19</v>
      </c>
      <c r="C365" s="12">
        <v>234</v>
      </c>
      <c r="E365" s="12" t="s">
        <v>14</v>
      </c>
      <c r="F365" s="12">
        <v>374</v>
      </c>
    </row>
    <row r="366" spans="2:6" x14ac:dyDescent="0.5">
      <c r="B366" s="13" t="s">
        <v>19</v>
      </c>
      <c r="C366" s="13">
        <v>3016</v>
      </c>
    </row>
    <row r="367" spans="2:6" x14ac:dyDescent="0.5">
      <c r="B367" s="12" t="s">
        <v>19</v>
      </c>
      <c r="C367" s="12">
        <v>264</v>
      </c>
    </row>
    <row r="368" spans="2:6" x14ac:dyDescent="0.5">
      <c r="B368" s="13" t="s">
        <v>19</v>
      </c>
      <c r="C368" s="13">
        <v>272</v>
      </c>
    </row>
    <row r="369" spans="2:3" x14ac:dyDescent="0.5">
      <c r="B369" s="12" t="s">
        <v>19</v>
      </c>
      <c r="C369" s="12">
        <v>419</v>
      </c>
    </row>
    <row r="370" spans="2:3" x14ac:dyDescent="0.5">
      <c r="B370" s="13" t="s">
        <v>19</v>
      </c>
      <c r="C370" s="13">
        <v>1621</v>
      </c>
    </row>
    <row r="371" spans="2:3" x14ac:dyDescent="0.5">
      <c r="B371" s="12" t="s">
        <v>19</v>
      </c>
      <c r="C371" s="12">
        <v>1101</v>
      </c>
    </row>
    <row r="372" spans="2:3" x14ac:dyDescent="0.5">
      <c r="B372" s="13" t="s">
        <v>19</v>
      </c>
      <c r="C372" s="13">
        <v>1073</v>
      </c>
    </row>
    <row r="373" spans="2:3" x14ac:dyDescent="0.5">
      <c r="B373" s="12" t="s">
        <v>19</v>
      </c>
      <c r="C373" s="12">
        <v>331</v>
      </c>
    </row>
    <row r="374" spans="2:3" x14ac:dyDescent="0.5">
      <c r="B374" s="13" t="s">
        <v>19</v>
      </c>
      <c r="C374" s="13">
        <v>1170</v>
      </c>
    </row>
    <row r="375" spans="2:3" x14ac:dyDescent="0.5">
      <c r="B375" s="12" t="s">
        <v>19</v>
      </c>
      <c r="C375" s="12">
        <v>363</v>
      </c>
    </row>
    <row r="376" spans="2:3" x14ac:dyDescent="0.5">
      <c r="B376" s="13" t="s">
        <v>19</v>
      </c>
      <c r="C376" s="13">
        <v>103</v>
      </c>
    </row>
    <row r="377" spans="2:3" x14ac:dyDescent="0.5">
      <c r="B377" s="12" t="s">
        <v>19</v>
      </c>
      <c r="C377" s="12">
        <v>147</v>
      </c>
    </row>
    <row r="378" spans="2:3" x14ac:dyDescent="0.5">
      <c r="B378" s="13" t="s">
        <v>19</v>
      </c>
      <c r="C378" s="13">
        <v>110</v>
      </c>
    </row>
    <row r="379" spans="2:3" x14ac:dyDescent="0.5">
      <c r="B379" s="12" t="s">
        <v>19</v>
      </c>
      <c r="C379" s="12">
        <v>134</v>
      </c>
    </row>
    <row r="380" spans="2:3" x14ac:dyDescent="0.5">
      <c r="B380" s="13" t="s">
        <v>19</v>
      </c>
      <c r="C380" s="13">
        <v>269</v>
      </c>
    </row>
    <row r="381" spans="2:3" x14ac:dyDescent="0.5">
      <c r="B381" s="12" t="s">
        <v>19</v>
      </c>
      <c r="C381" s="12">
        <v>175</v>
      </c>
    </row>
    <row r="382" spans="2:3" x14ac:dyDescent="0.5">
      <c r="B382" s="13" t="s">
        <v>19</v>
      </c>
      <c r="C382" s="13">
        <v>69</v>
      </c>
    </row>
    <row r="383" spans="2:3" x14ac:dyDescent="0.5">
      <c r="B383" s="12" t="s">
        <v>19</v>
      </c>
      <c r="C383" s="12">
        <v>190</v>
      </c>
    </row>
    <row r="384" spans="2:3" x14ac:dyDescent="0.5">
      <c r="B384" s="13" t="s">
        <v>19</v>
      </c>
      <c r="C384" s="13">
        <v>237</v>
      </c>
    </row>
    <row r="385" spans="2:3" x14ac:dyDescent="0.5">
      <c r="B385" s="12" t="s">
        <v>19</v>
      </c>
      <c r="C385" s="12">
        <v>196</v>
      </c>
    </row>
    <row r="386" spans="2:3" x14ac:dyDescent="0.5">
      <c r="B386" s="13" t="s">
        <v>19</v>
      </c>
      <c r="C386" s="13">
        <v>7295</v>
      </c>
    </row>
    <row r="387" spans="2:3" x14ac:dyDescent="0.5">
      <c r="B387" s="12" t="s">
        <v>19</v>
      </c>
      <c r="C387" s="12">
        <v>2893</v>
      </c>
    </row>
    <row r="388" spans="2:3" x14ac:dyDescent="0.5">
      <c r="B388" s="13" t="s">
        <v>19</v>
      </c>
      <c r="C388" s="13">
        <v>820</v>
      </c>
    </row>
    <row r="389" spans="2:3" x14ac:dyDescent="0.5">
      <c r="B389" s="12" t="s">
        <v>19</v>
      </c>
      <c r="C389" s="12">
        <v>2038</v>
      </c>
    </row>
    <row r="390" spans="2:3" x14ac:dyDescent="0.5">
      <c r="B390" s="13" t="s">
        <v>19</v>
      </c>
      <c r="C390" s="13">
        <v>116</v>
      </c>
    </row>
    <row r="391" spans="2:3" x14ac:dyDescent="0.5">
      <c r="B391" s="12" t="s">
        <v>19</v>
      </c>
      <c r="C391" s="12">
        <v>1345</v>
      </c>
    </row>
    <row r="392" spans="2:3" x14ac:dyDescent="0.5">
      <c r="B392" s="13" t="s">
        <v>19</v>
      </c>
      <c r="C392" s="13">
        <v>168</v>
      </c>
    </row>
    <row r="393" spans="2:3" x14ac:dyDescent="0.5">
      <c r="B393" s="12" t="s">
        <v>19</v>
      </c>
      <c r="C393" s="12">
        <v>137</v>
      </c>
    </row>
    <row r="394" spans="2:3" x14ac:dyDescent="0.5">
      <c r="B394" s="13" t="s">
        <v>19</v>
      </c>
      <c r="C394" s="13">
        <v>186</v>
      </c>
    </row>
    <row r="395" spans="2:3" x14ac:dyDescent="0.5">
      <c r="B395" s="12" t="s">
        <v>19</v>
      </c>
      <c r="C395" s="12">
        <v>125</v>
      </c>
    </row>
    <row r="396" spans="2:3" x14ac:dyDescent="0.5">
      <c r="B396" s="13" t="s">
        <v>19</v>
      </c>
      <c r="C396" s="13">
        <v>202</v>
      </c>
    </row>
    <row r="397" spans="2:3" x14ac:dyDescent="0.5">
      <c r="B397" s="12" t="s">
        <v>19</v>
      </c>
      <c r="C397" s="12">
        <v>103</v>
      </c>
    </row>
    <row r="398" spans="2:3" x14ac:dyDescent="0.5">
      <c r="B398" s="13" t="s">
        <v>19</v>
      </c>
      <c r="C398" s="13">
        <v>1785</v>
      </c>
    </row>
    <row r="399" spans="2:3" x14ac:dyDescent="0.5">
      <c r="B399" s="12" t="s">
        <v>19</v>
      </c>
      <c r="C399" s="12">
        <v>157</v>
      </c>
    </row>
    <row r="400" spans="2:3" x14ac:dyDescent="0.5">
      <c r="B400" s="13" t="s">
        <v>19</v>
      </c>
      <c r="C400" s="13">
        <v>555</v>
      </c>
    </row>
    <row r="401" spans="2:3" x14ac:dyDescent="0.5">
      <c r="B401" s="12" t="s">
        <v>19</v>
      </c>
      <c r="C401" s="12">
        <v>297</v>
      </c>
    </row>
    <row r="402" spans="2:3" x14ac:dyDescent="0.5">
      <c r="B402" s="13" t="s">
        <v>19</v>
      </c>
      <c r="C402" s="13">
        <v>123</v>
      </c>
    </row>
    <row r="403" spans="2:3" x14ac:dyDescent="0.5">
      <c r="B403" s="12" t="s">
        <v>19</v>
      </c>
      <c r="C403" s="12">
        <v>3036</v>
      </c>
    </row>
    <row r="404" spans="2:3" x14ac:dyDescent="0.5">
      <c r="B404" s="13" t="s">
        <v>19</v>
      </c>
      <c r="C404" s="13">
        <v>144</v>
      </c>
    </row>
    <row r="405" spans="2:3" x14ac:dyDescent="0.5">
      <c r="B405" s="12" t="s">
        <v>19</v>
      </c>
      <c r="C405" s="12">
        <v>121</v>
      </c>
    </row>
    <row r="406" spans="2:3" x14ac:dyDescent="0.5">
      <c r="B406" s="13" t="s">
        <v>19</v>
      </c>
      <c r="C406" s="13">
        <v>181</v>
      </c>
    </row>
    <row r="407" spans="2:3" x14ac:dyDescent="0.5">
      <c r="B407" s="12" t="s">
        <v>19</v>
      </c>
      <c r="C407" s="12">
        <v>122</v>
      </c>
    </row>
    <row r="408" spans="2:3" x14ac:dyDescent="0.5">
      <c r="B408" s="13" t="s">
        <v>19</v>
      </c>
      <c r="C408" s="13">
        <v>1071</v>
      </c>
    </row>
    <row r="409" spans="2:3" x14ac:dyDescent="0.5">
      <c r="B409" s="12" t="s">
        <v>19</v>
      </c>
      <c r="C409" s="12">
        <v>980</v>
      </c>
    </row>
    <row r="410" spans="2:3" x14ac:dyDescent="0.5">
      <c r="B410" s="13" t="s">
        <v>19</v>
      </c>
      <c r="C410" s="13">
        <v>536</v>
      </c>
    </row>
    <row r="411" spans="2:3" x14ac:dyDescent="0.5">
      <c r="B411" s="12" t="s">
        <v>19</v>
      </c>
      <c r="C411" s="12">
        <v>1991</v>
      </c>
    </row>
    <row r="412" spans="2:3" x14ac:dyDescent="0.5">
      <c r="B412" s="13" t="s">
        <v>19</v>
      </c>
      <c r="C412" s="13">
        <v>180</v>
      </c>
    </row>
    <row r="413" spans="2:3" x14ac:dyDescent="0.5">
      <c r="B413" s="12" t="s">
        <v>19</v>
      </c>
      <c r="C413" s="12">
        <v>130</v>
      </c>
    </row>
    <row r="414" spans="2:3" x14ac:dyDescent="0.5">
      <c r="B414" s="13" t="s">
        <v>19</v>
      </c>
      <c r="C414" s="13">
        <v>122</v>
      </c>
    </row>
    <row r="415" spans="2:3" x14ac:dyDescent="0.5">
      <c r="B415" s="12" t="s">
        <v>19</v>
      </c>
      <c r="C415" s="12">
        <v>140</v>
      </c>
    </row>
    <row r="416" spans="2:3" x14ac:dyDescent="0.5">
      <c r="B416" s="13" t="s">
        <v>19</v>
      </c>
      <c r="C416" s="13">
        <v>3388</v>
      </c>
    </row>
    <row r="417" spans="2:3" x14ac:dyDescent="0.5">
      <c r="B417" s="12" t="s">
        <v>19</v>
      </c>
      <c r="C417" s="12">
        <v>280</v>
      </c>
    </row>
    <row r="418" spans="2:3" x14ac:dyDescent="0.5">
      <c r="B418" s="13" t="s">
        <v>19</v>
      </c>
      <c r="C418" s="13">
        <v>366</v>
      </c>
    </row>
    <row r="419" spans="2:3" x14ac:dyDescent="0.5">
      <c r="B419" s="12" t="s">
        <v>19</v>
      </c>
      <c r="C419" s="12">
        <v>270</v>
      </c>
    </row>
    <row r="420" spans="2:3" x14ac:dyDescent="0.5">
      <c r="B420" s="13" t="s">
        <v>19</v>
      </c>
      <c r="C420" s="13">
        <v>137</v>
      </c>
    </row>
    <row r="421" spans="2:3" x14ac:dyDescent="0.5">
      <c r="B421" s="12" t="s">
        <v>19</v>
      </c>
      <c r="C421" s="12">
        <v>3205</v>
      </c>
    </row>
    <row r="422" spans="2:3" x14ac:dyDescent="0.5">
      <c r="B422" s="13" t="s">
        <v>19</v>
      </c>
      <c r="C422" s="13">
        <v>288</v>
      </c>
    </row>
    <row r="423" spans="2:3" x14ac:dyDescent="0.5">
      <c r="B423" s="12" t="s">
        <v>19</v>
      </c>
      <c r="C423" s="12">
        <v>148</v>
      </c>
    </row>
    <row r="424" spans="2:3" x14ac:dyDescent="0.5">
      <c r="B424" s="13" t="s">
        <v>19</v>
      </c>
      <c r="C424" s="13">
        <v>114</v>
      </c>
    </row>
    <row r="425" spans="2:3" x14ac:dyDescent="0.5">
      <c r="B425" s="12" t="s">
        <v>19</v>
      </c>
      <c r="C425" s="12">
        <v>1518</v>
      </c>
    </row>
    <row r="426" spans="2:3" x14ac:dyDescent="0.5">
      <c r="B426" s="13" t="s">
        <v>19</v>
      </c>
      <c r="C426" s="13">
        <v>166</v>
      </c>
    </row>
    <row r="427" spans="2:3" x14ac:dyDescent="0.5">
      <c r="B427" s="12" t="s">
        <v>19</v>
      </c>
      <c r="C427" s="12">
        <v>100</v>
      </c>
    </row>
    <row r="428" spans="2:3" x14ac:dyDescent="0.5">
      <c r="B428" s="13" t="s">
        <v>19</v>
      </c>
      <c r="C428" s="13">
        <v>235</v>
      </c>
    </row>
    <row r="429" spans="2:3" x14ac:dyDescent="0.5">
      <c r="B429" s="12" t="s">
        <v>19</v>
      </c>
      <c r="C429" s="12">
        <v>148</v>
      </c>
    </row>
    <row r="430" spans="2:3" x14ac:dyDescent="0.5">
      <c r="B430" s="13" t="s">
        <v>19</v>
      </c>
      <c r="C430" s="13">
        <v>198</v>
      </c>
    </row>
    <row r="431" spans="2:3" x14ac:dyDescent="0.5">
      <c r="B431" s="12" t="s">
        <v>19</v>
      </c>
      <c r="C431" s="12">
        <v>150</v>
      </c>
    </row>
    <row r="432" spans="2:3" x14ac:dyDescent="0.5">
      <c r="B432" s="13" t="s">
        <v>19</v>
      </c>
      <c r="C432" s="13">
        <v>216</v>
      </c>
    </row>
    <row r="433" spans="2:3" x14ac:dyDescent="0.5">
      <c r="B433" s="12" t="s">
        <v>19</v>
      </c>
      <c r="C433" s="12">
        <v>5139</v>
      </c>
    </row>
    <row r="434" spans="2:3" x14ac:dyDescent="0.5">
      <c r="B434" s="13" t="s">
        <v>19</v>
      </c>
      <c r="C434" s="13">
        <v>2353</v>
      </c>
    </row>
    <row r="435" spans="2:3" x14ac:dyDescent="0.5">
      <c r="B435" s="12" t="s">
        <v>19</v>
      </c>
      <c r="C435" s="12">
        <v>78</v>
      </c>
    </row>
    <row r="436" spans="2:3" x14ac:dyDescent="0.5">
      <c r="B436" s="13" t="s">
        <v>19</v>
      </c>
      <c r="C436" s="13">
        <v>174</v>
      </c>
    </row>
    <row r="437" spans="2:3" x14ac:dyDescent="0.5">
      <c r="B437" s="12" t="s">
        <v>19</v>
      </c>
      <c r="C437" s="12">
        <v>164</v>
      </c>
    </row>
    <row r="438" spans="2:3" x14ac:dyDescent="0.5">
      <c r="B438" s="13" t="s">
        <v>19</v>
      </c>
      <c r="C438" s="13">
        <v>161</v>
      </c>
    </row>
    <row r="439" spans="2:3" x14ac:dyDescent="0.5">
      <c r="B439" s="12" t="s">
        <v>19</v>
      </c>
      <c r="C439" s="12">
        <v>138</v>
      </c>
    </row>
    <row r="440" spans="2:3" x14ac:dyDescent="0.5">
      <c r="B440" s="13" t="s">
        <v>19</v>
      </c>
      <c r="C440" s="13">
        <v>3308</v>
      </c>
    </row>
    <row r="441" spans="2:3" x14ac:dyDescent="0.5">
      <c r="B441" s="12" t="s">
        <v>19</v>
      </c>
      <c r="C441" s="12">
        <v>127</v>
      </c>
    </row>
    <row r="442" spans="2:3" x14ac:dyDescent="0.5">
      <c r="B442" s="13" t="s">
        <v>19</v>
      </c>
      <c r="C442" s="13">
        <v>207</v>
      </c>
    </row>
    <row r="443" spans="2:3" x14ac:dyDescent="0.5">
      <c r="B443" s="12" t="s">
        <v>19</v>
      </c>
      <c r="C443" s="12">
        <v>181</v>
      </c>
    </row>
    <row r="444" spans="2:3" x14ac:dyDescent="0.5">
      <c r="B444" s="13" t="s">
        <v>19</v>
      </c>
      <c r="C444" s="13">
        <v>110</v>
      </c>
    </row>
    <row r="445" spans="2:3" x14ac:dyDescent="0.5">
      <c r="B445" s="12" t="s">
        <v>19</v>
      </c>
      <c r="C445" s="12">
        <v>185</v>
      </c>
    </row>
    <row r="446" spans="2:3" x14ac:dyDescent="0.5">
      <c r="B446" s="13" t="s">
        <v>19</v>
      </c>
      <c r="C446" s="13">
        <v>121</v>
      </c>
    </row>
    <row r="447" spans="2:3" x14ac:dyDescent="0.5">
      <c r="B447" s="12" t="s">
        <v>19</v>
      </c>
      <c r="C447" s="12">
        <v>106</v>
      </c>
    </row>
    <row r="448" spans="2:3" x14ac:dyDescent="0.5">
      <c r="B448" s="13" t="s">
        <v>19</v>
      </c>
      <c r="C448" s="13">
        <v>142</v>
      </c>
    </row>
    <row r="449" spans="2:3" x14ac:dyDescent="0.5">
      <c r="B449" s="12" t="s">
        <v>19</v>
      </c>
      <c r="C449" s="12">
        <v>233</v>
      </c>
    </row>
    <row r="450" spans="2:3" x14ac:dyDescent="0.5">
      <c r="B450" s="13" t="s">
        <v>19</v>
      </c>
      <c r="C450" s="13">
        <v>218</v>
      </c>
    </row>
    <row r="451" spans="2:3" x14ac:dyDescent="0.5">
      <c r="B451" s="12" t="s">
        <v>19</v>
      </c>
      <c r="C451" s="12">
        <v>76</v>
      </c>
    </row>
    <row r="452" spans="2:3" x14ac:dyDescent="0.5">
      <c r="B452" s="13" t="s">
        <v>19</v>
      </c>
      <c r="C452" s="13">
        <v>43</v>
      </c>
    </row>
    <row r="453" spans="2:3" x14ac:dyDescent="0.5">
      <c r="B453" s="12" t="s">
        <v>19</v>
      </c>
      <c r="C453" s="12">
        <v>221</v>
      </c>
    </row>
    <row r="454" spans="2:3" x14ac:dyDescent="0.5">
      <c r="B454" s="13" t="s">
        <v>19</v>
      </c>
      <c r="C454" s="13">
        <v>2805</v>
      </c>
    </row>
    <row r="455" spans="2:3" x14ac:dyDescent="0.5">
      <c r="B455" s="12" t="s">
        <v>19</v>
      </c>
      <c r="C455" s="12">
        <v>68</v>
      </c>
    </row>
    <row r="456" spans="2:3" x14ac:dyDescent="0.5">
      <c r="B456" s="13" t="s">
        <v>19</v>
      </c>
      <c r="C456" s="13">
        <v>183</v>
      </c>
    </row>
    <row r="457" spans="2:3" x14ac:dyDescent="0.5">
      <c r="B457" s="12" t="s">
        <v>19</v>
      </c>
      <c r="C457" s="12">
        <v>133</v>
      </c>
    </row>
    <row r="458" spans="2:3" x14ac:dyDescent="0.5">
      <c r="B458" s="13" t="s">
        <v>19</v>
      </c>
      <c r="C458" s="13">
        <v>2489</v>
      </c>
    </row>
    <row r="459" spans="2:3" x14ac:dyDescent="0.5">
      <c r="B459" s="12" t="s">
        <v>19</v>
      </c>
      <c r="C459" s="12">
        <v>69</v>
      </c>
    </row>
    <row r="460" spans="2:3" x14ac:dyDescent="0.5">
      <c r="B460" s="13" t="s">
        <v>19</v>
      </c>
      <c r="C460" s="13">
        <v>279</v>
      </c>
    </row>
    <row r="461" spans="2:3" x14ac:dyDescent="0.5">
      <c r="B461" s="12" t="s">
        <v>19</v>
      </c>
      <c r="C461" s="12">
        <v>210</v>
      </c>
    </row>
    <row r="462" spans="2:3" x14ac:dyDescent="0.5">
      <c r="B462" s="13" t="s">
        <v>19</v>
      </c>
      <c r="C462" s="13">
        <v>2100</v>
      </c>
    </row>
    <row r="463" spans="2:3" x14ac:dyDescent="0.5">
      <c r="B463" s="12" t="s">
        <v>19</v>
      </c>
      <c r="C463" s="12">
        <v>252</v>
      </c>
    </row>
    <row r="464" spans="2:3" x14ac:dyDescent="0.5">
      <c r="B464" s="13" t="s">
        <v>19</v>
      </c>
      <c r="C464" s="13">
        <v>1280</v>
      </c>
    </row>
    <row r="465" spans="2:3" x14ac:dyDescent="0.5">
      <c r="B465" s="12" t="s">
        <v>19</v>
      </c>
      <c r="C465" s="12">
        <v>157</v>
      </c>
    </row>
    <row r="466" spans="2:3" x14ac:dyDescent="0.5">
      <c r="B466" s="13" t="s">
        <v>19</v>
      </c>
      <c r="C466" s="13">
        <v>194</v>
      </c>
    </row>
    <row r="467" spans="2:3" x14ac:dyDescent="0.5">
      <c r="B467" s="12" t="s">
        <v>19</v>
      </c>
      <c r="C467" s="12">
        <v>82</v>
      </c>
    </row>
    <row r="468" spans="2:3" x14ac:dyDescent="0.5">
      <c r="B468" s="13" t="s">
        <v>19</v>
      </c>
      <c r="C468" s="13">
        <v>4233</v>
      </c>
    </row>
    <row r="469" spans="2:3" x14ac:dyDescent="0.5">
      <c r="B469" s="12" t="s">
        <v>19</v>
      </c>
      <c r="C469" s="12">
        <v>1297</v>
      </c>
    </row>
    <row r="470" spans="2:3" x14ac:dyDescent="0.5">
      <c r="B470" s="13" t="s">
        <v>19</v>
      </c>
      <c r="C470" s="13">
        <v>165</v>
      </c>
    </row>
    <row r="471" spans="2:3" x14ac:dyDescent="0.5">
      <c r="B471" s="12" t="s">
        <v>19</v>
      </c>
      <c r="C471" s="12">
        <v>119</v>
      </c>
    </row>
    <row r="472" spans="2:3" x14ac:dyDescent="0.5">
      <c r="B472" s="13" t="s">
        <v>19</v>
      </c>
      <c r="C472" s="13">
        <v>1797</v>
      </c>
    </row>
    <row r="473" spans="2:3" x14ac:dyDescent="0.5">
      <c r="B473" s="12" t="s">
        <v>19</v>
      </c>
      <c r="C473" s="12">
        <v>261</v>
      </c>
    </row>
    <row r="474" spans="2:3" x14ac:dyDescent="0.5">
      <c r="B474" s="13" t="s">
        <v>19</v>
      </c>
      <c r="C474" s="13">
        <v>157</v>
      </c>
    </row>
    <row r="475" spans="2:3" x14ac:dyDescent="0.5">
      <c r="B475" s="12" t="s">
        <v>19</v>
      </c>
      <c r="C475" s="12">
        <v>3533</v>
      </c>
    </row>
    <row r="476" spans="2:3" x14ac:dyDescent="0.5">
      <c r="B476" s="13" t="s">
        <v>19</v>
      </c>
      <c r="C476" s="13">
        <v>155</v>
      </c>
    </row>
    <row r="477" spans="2:3" x14ac:dyDescent="0.5">
      <c r="B477" s="12" t="s">
        <v>19</v>
      </c>
      <c r="C477" s="12">
        <v>132</v>
      </c>
    </row>
    <row r="478" spans="2:3" x14ac:dyDescent="0.5">
      <c r="B478" s="13" t="s">
        <v>19</v>
      </c>
      <c r="C478" s="13">
        <v>1354</v>
      </c>
    </row>
    <row r="479" spans="2:3" x14ac:dyDescent="0.5">
      <c r="B479" s="12" t="s">
        <v>19</v>
      </c>
      <c r="C479" s="12">
        <v>48</v>
      </c>
    </row>
    <row r="480" spans="2:3" x14ac:dyDescent="0.5">
      <c r="B480" s="13" t="s">
        <v>19</v>
      </c>
      <c r="C480" s="13">
        <v>110</v>
      </c>
    </row>
    <row r="481" spans="2:3" x14ac:dyDescent="0.5">
      <c r="B481" s="12" t="s">
        <v>19</v>
      </c>
      <c r="C481" s="12">
        <v>172</v>
      </c>
    </row>
    <row r="482" spans="2:3" x14ac:dyDescent="0.5">
      <c r="B482" s="13" t="s">
        <v>19</v>
      </c>
      <c r="C482" s="13">
        <v>307</v>
      </c>
    </row>
    <row r="483" spans="2:3" x14ac:dyDescent="0.5">
      <c r="B483" s="12" t="s">
        <v>19</v>
      </c>
      <c r="C483" s="12">
        <v>160</v>
      </c>
    </row>
    <row r="484" spans="2:3" x14ac:dyDescent="0.5">
      <c r="B484" s="13" t="s">
        <v>19</v>
      </c>
      <c r="C484" s="13">
        <v>1467</v>
      </c>
    </row>
    <row r="485" spans="2:3" x14ac:dyDescent="0.5">
      <c r="B485" s="12" t="s">
        <v>19</v>
      </c>
      <c r="C485" s="12">
        <v>2662</v>
      </c>
    </row>
    <row r="486" spans="2:3" x14ac:dyDescent="0.5">
      <c r="B486" s="13" t="s">
        <v>19</v>
      </c>
      <c r="C486" s="13">
        <v>452</v>
      </c>
    </row>
    <row r="487" spans="2:3" x14ac:dyDescent="0.5">
      <c r="B487" s="12" t="s">
        <v>19</v>
      </c>
      <c r="C487" s="12">
        <v>158</v>
      </c>
    </row>
    <row r="488" spans="2:3" x14ac:dyDescent="0.5">
      <c r="B488" s="13" t="s">
        <v>19</v>
      </c>
      <c r="C488" s="13">
        <v>225</v>
      </c>
    </row>
    <row r="489" spans="2:3" x14ac:dyDescent="0.5">
      <c r="B489" s="12" t="s">
        <v>19</v>
      </c>
      <c r="C489" s="12">
        <v>65</v>
      </c>
    </row>
    <row r="490" spans="2:3" x14ac:dyDescent="0.5">
      <c r="B490" s="13" t="s">
        <v>19</v>
      </c>
      <c r="C490" s="13">
        <v>163</v>
      </c>
    </row>
    <row r="491" spans="2:3" x14ac:dyDescent="0.5">
      <c r="B491" s="12" t="s">
        <v>19</v>
      </c>
      <c r="C491" s="12">
        <v>85</v>
      </c>
    </row>
    <row r="492" spans="2:3" x14ac:dyDescent="0.5">
      <c r="B492" s="13" t="s">
        <v>19</v>
      </c>
      <c r="C492" s="13">
        <v>217</v>
      </c>
    </row>
    <row r="493" spans="2:3" x14ac:dyDescent="0.5">
      <c r="B493" s="12" t="s">
        <v>19</v>
      </c>
      <c r="C493" s="12">
        <v>150</v>
      </c>
    </row>
    <row r="494" spans="2:3" x14ac:dyDescent="0.5">
      <c r="B494" s="13" t="s">
        <v>19</v>
      </c>
      <c r="C494" s="13">
        <v>3272</v>
      </c>
    </row>
    <row r="495" spans="2:3" x14ac:dyDescent="0.5">
      <c r="B495" s="12" t="s">
        <v>19</v>
      </c>
      <c r="C495" s="12">
        <v>300</v>
      </c>
    </row>
    <row r="496" spans="2:3" x14ac:dyDescent="0.5">
      <c r="B496" s="13" t="s">
        <v>19</v>
      </c>
      <c r="C496" s="13">
        <v>126</v>
      </c>
    </row>
    <row r="497" spans="2:3" x14ac:dyDescent="0.5">
      <c r="B497" s="12" t="s">
        <v>19</v>
      </c>
      <c r="C497" s="12">
        <v>2320</v>
      </c>
    </row>
    <row r="498" spans="2:3" x14ac:dyDescent="0.5">
      <c r="B498" s="13" t="s">
        <v>19</v>
      </c>
      <c r="C498" s="13">
        <v>81</v>
      </c>
    </row>
    <row r="499" spans="2:3" x14ac:dyDescent="0.5">
      <c r="B499" s="12" t="s">
        <v>19</v>
      </c>
      <c r="C499" s="12">
        <v>1887</v>
      </c>
    </row>
    <row r="500" spans="2:3" x14ac:dyDescent="0.5">
      <c r="B500" s="13" t="s">
        <v>19</v>
      </c>
      <c r="C500" s="13">
        <v>4358</v>
      </c>
    </row>
    <row r="501" spans="2:3" x14ac:dyDescent="0.5">
      <c r="B501" s="12" t="s">
        <v>19</v>
      </c>
      <c r="C501" s="12">
        <v>53</v>
      </c>
    </row>
    <row r="502" spans="2:3" x14ac:dyDescent="0.5">
      <c r="B502" s="13" t="s">
        <v>19</v>
      </c>
      <c r="C502" s="13">
        <v>2414</v>
      </c>
    </row>
    <row r="503" spans="2:3" x14ac:dyDescent="0.5">
      <c r="B503" s="12" t="s">
        <v>19</v>
      </c>
      <c r="C503" s="12">
        <v>80</v>
      </c>
    </row>
    <row r="504" spans="2:3" x14ac:dyDescent="0.5">
      <c r="B504" s="13" t="s">
        <v>19</v>
      </c>
      <c r="C504" s="13">
        <v>193</v>
      </c>
    </row>
    <row r="505" spans="2:3" x14ac:dyDescent="0.5">
      <c r="B505" s="12" t="s">
        <v>19</v>
      </c>
      <c r="C505" s="12">
        <v>52</v>
      </c>
    </row>
    <row r="506" spans="2:3" x14ac:dyDescent="0.5">
      <c r="B506" s="13" t="s">
        <v>19</v>
      </c>
      <c r="C506" s="13">
        <v>290</v>
      </c>
    </row>
    <row r="507" spans="2:3" x14ac:dyDescent="0.5">
      <c r="B507" s="12" t="s">
        <v>19</v>
      </c>
      <c r="C507" s="12">
        <v>122</v>
      </c>
    </row>
    <row r="508" spans="2:3" x14ac:dyDescent="0.5">
      <c r="B508" s="13" t="s">
        <v>19</v>
      </c>
      <c r="C508" s="13">
        <v>1470</v>
      </c>
    </row>
    <row r="509" spans="2:3" x14ac:dyDescent="0.5">
      <c r="B509" s="12" t="s">
        <v>19</v>
      </c>
      <c r="C509" s="12">
        <v>165</v>
      </c>
    </row>
    <row r="510" spans="2:3" x14ac:dyDescent="0.5">
      <c r="B510" s="13" t="s">
        <v>19</v>
      </c>
      <c r="C510" s="13">
        <v>182</v>
      </c>
    </row>
    <row r="511" spans="2:3" x14ac:dyDescent="0.5">
      <c r="B511" s="12" t="s">
        <v>19</v>
      </c>
      <c r="C511" s="12">
        <v>199</v>
      </c>
    </row>
    <row r="512" spans="2:3" x14ac:dyDescent="0.5">
      <c r="B512" s="13" t="s">
        <v>19</v>
      </c>
      <c r="C512" s="13">
        <v>56</v>
      </c>
    </row>
    <row r="513" spans="2:3" x14ac:dyDescent="0.5">
      <c r="B513" s="12" t="s">
        <v>19</v>
      </c>
      <c r="C513" s="12">
        <v>1460</v>
      </c>
    </row>
    <row r="514" spans="2:3" x14ac:dyDescent="0.5">
      <c r="B514" s="13" t="s">
        <v>19</v>
      </c>
      <c r="C514" s="13">
        <v>123</v>
      </c>
    </row>
    <row r="515" spans="2:3" x14ac:dyDescent="0.5">
      <c r="B515" s="12" t="s">
        <v>19</v>
      </c>
      <c r="C515" s="12">
        <v>159</v>
      </c>
    </row>
    <row r="516" spans="2:3" x14ac:dyDescent="0.5">
      <c r="B516" s="13" t="s">
        <v>19</v>
      </c>
      <c r="C516" s="13">
        <v>110</v>
      </c>
    </row>
    <row r="517" spans="2:3" x14ac:dyDescent="0.5">
      <c r="B517" s="12" t="s">
        <v>19</v>
      </c>
      <c r="C517" s="12">
        <v>236</v>
      </c>
    </row>
    <row r="518" spans="2:3" x14ac:dyDescent="0.5">
      <c r="B518" s="13" t="s">
        <v>19</v>
      </c>
      <c r="C518" s="13">
        <v>191</v>
      </c>
    </row>
    <row r="519" spans="2:3" x14ac:dyDescent="0.5">
      <c r="B519" s="12" t="s">
        <v>19</v>
      </c>
      <c r="C519" s="12">
        <v>3934</v>
      </c>
    </row>
    <row r="520" spans="2:3" x14ac:dyDescent="0.5">
      <c r="B520" s="13" t="s">
        <v>19</v>
      </c>
      <c r="C520" s="13">
        <v>80</v>
      </c>
    </row>
    <row r="521" spans="2:3" x14ac:dyDescent="0.5">
      <c r="B521" s="12" t="s">
        <v>19</v>
      </c>
      <c r="C521" s="12">
        <v>462</v>
      </c>
    </row>
    <row r="522" spans="2:3" x14ac:dyDescent="0.5">
      <c r="B522" s="13" t="s">
        <v>19</v>
      </c>
      <c r="C522" s="13">
        <v>179</v>
      </c>
    </row>
    <row r="523" spans="2:3" x14ac:dyDescent="0.5">
      <c r="B523" s="12" t="s">
        <v>19</v>
      </c>
      <c r="C523" s="12">
        <v>1866</v>
      </c>
    </row>
    <row r="524" spans="2:3" x14ac:dyDescent="0.5">
      <c r="B524" s="13" t="s">
        <v>19</v>
      </c>
      <c r="C524" s="13">
        <v>156</v>
      </c>
    </row>
    <row r="525" spans="2:3" x14ac:dyDescent="0.5">
      <c r="B525" s="12" t="s">
        <v>19</v>
      </c>
      <c r="C525" s="12">
        <v>255</v>
      </c>
    </row>
    <row r="526" spans="2:3" x14ac:dyDescent="0.5">
      <c r="B526" s="13" t="s">
        <v>19</v>
      </c>
      <c r="C526" s="13">
        <v>2261</v>
      </c>
    </row>
    <row r="527" spans="2:3" x14ac:dyDescent="0.5">
      <c r="B527" s="12" t="s">
        <v>19</v>
      </c>
      <c r="C527" s="12">
        <v>40</v>
      </c>
    </row>
    <row r="528" spans="2:3" x14ac:dyDescent="0.5">
      <c r="B528" s="13" t="s">
        <v>19</v>
      </c>
      <c r="C528" s="13">
        <v>2289</v>
      </c>
    </row>
    <row r="529" spans="2:3" x14ac:dyDescent="0.5">
      <c r="B529" s="12" t="s">
        <v>19</v>
      </c>
      <c r="C529" s="12">
        <v>65</v>
      </c>
    </row>
    <row r="530" spans="2:3" x14ac:dyDescent="0.5">
      <c r="B530" s="13" t="s">
        <v>19</v>
      </c>
      <c r="C530" s="13">
        <v>3777</v>
      </c>
    </row>
    <row r="531" spans="2:3" x14ac:dyDescent="0.5">
      <c r="B531" s="12" t="s">
        <v>19</v>
      </c>
      <c r="C531" s="12">
        <v>184</v>
      </c>
    </row>
    <row r="532" spans="2:3" x14ac:dyDescent="0.5">
      <c r="B532" s="13" t="s">
        <v>19</v>
      </c>
      <c r="C532" s="13">
        <v>85</v>
      </c>
    </row>
    <row r="533" spans="2:3" x14ac:dyDescent="0.5">
      <c r="B533" s="12" t="s">
        <v>19</v>
      </c>
      <c r="C533" s="12">
        <v>144</v>
      </c>
    </row>
    <row r="534" spans="2:3" x14ac:dyDescent="0.5">
      <c r="B534" s="13" t="s">
        <v>19</v>
      </c>
      <c r="C534" s="13">
        <v>1902</v>
      </c>
    </row>
    <row r="535" spans="2:3" x14ac:dyDescent="0.5">
      <c r="B535" s="12" t="s">
        <v>19</v>
      </c>
      <c r="C535" s="12">
        <v>105</v>
      </c>
    </row>
    <row r="536" spans="2:3" x14ac:dyDescent="0.5">
      <c r="B536" s="13" t="s">
        <v>19</v>
      </c>
      <c r="C536" s="13">
        <v>132</v>
      </c>
    </row>
    <row r="537" spans="2:3" x14ac:dyDescent="0.5">
      <c r="B537" s="12" t="s">
        <v>19</v>
      </c>
      <c r="C537" s="12">
        <v>96</v>
      </c>
    </row>
    <row r="538" spans="2:3" x14ac:dyDescent="0.5">
      <c r="B538" s="13" t="s">
        <v>19</v>
      </c>
      <c r="C538" s="13">
        <v>114</v>
      </c>
    </row>
    <row r="539" spans="2:3" x14ac:dyDescent="0.5">
      <c r="B539" s="12" t="s">
        <v>19</v>
      </c>
      <c r="C539" s="12">
        <v>203</v>
      </c>
    </row>
    <row r="540" spans="2:3" x14ac:dyDescent="0.5">
      <c r="B540" s="13" t="s">
        <v>19</v>
      </c>
      <c r="C540" s="13">
        <v>1559</v>
      </c>
    </row>
    <row r="541" spans="2:3" x14ac:dyDescent="0.5">
      <c r="B541" s="12" t="s">
        <v>19</v>
      </c>
      <c r="C541" s="12">
        <v>1548</v>
      </c>
    </row>
    <row r="542" spans="2:3" x14ac:dyDescent="0.5">
      <c r="B542" s="13" t="s">
        <v>19</v>
      </c>
      <c r="C542" s="13">
        <v>80</v>
      </c>
    </row>
    <row r="543" spans="2:3" x14ac:dyDescent="0.5">
      <c r="B543" s="12" t="s">
        <v>19</v>
      </c>
      <c r="C543" s="12">
        <v>131</v>
      </c>
    </row>
    <row r="544" spans="2:3" x14ac:dyDescent="0.5">
      <c r="B544" s="13" t="s">
        <v>19</v>
      </c>
      <c r="C544" s="13">
        <v>112</v>
      </c>
    </row>
    <row r="545" spans="2:3" x14ac:dyDescent="0.5">
      <c r="B545" s="12" t="s">
        <v>19</v>
      </c>
      <c r="C545" s="12">
        <v>155</v>
      </c>
    </row>
    <row r="546" spans="2:3" x14ac:dyDescent="0.5">
      <c r="B546" s="13" t="s">
        <v>19</v>
      </c>
      <c r="C546" s="13">
        <v>266</v>
      </c>
    </row>
    <row r="547" spans="2:3" x14ac:dyDescent="0.5">
      <c r="B547" s="12" t="s">
        <v>19</v>
      </c>
      <c r="C547" s="12">
        <v>155</v>
      </c>
    </row>
    <row r="548" spans="2:3" x14ac:dyDescent="0.5">
      <c r="B548" s="13" t="s">
        <v>19</v>
      </c>
      <c r="C548" s="13">
        <v>207</v>
      </c>
    </row>
    <row r="549" spans="2:3" x14ac:dyDescent="0.5">
      <c r="B549" s="12" t="s">
        <v>19</v>
      </c>
      <c r="C549" s="12">
        <v>245</v>
      </c>
    </row>
    <row r="550" spans="2:3" x14ac:dyDescent="0.5">
      <c r="B550" s="13" t="s">
        <v>19</v>
      </c>
      <c r="C550" s="13">
        <v>1573</v>
      </c>
    </row>
    <row r="551" spans="2:3" x14ac:dyDescent="0.5">
      <c r="B551" s="12" t="s">
        <v>19</v>
      </c>
      <c r="C551" s="12">
        <v>114</v>
      </c>
    </row>
    <row r="552" spans="2:3" x14ac:dyDescent="0.5">
      <c r="B552" s="13" t="s">
        <v>19</v>
      </c>
      <c r="C552" s="13">
        <v>93</v>
      </c>
    </row>
    <row r="553" spans="2:3" x14ac:dyDescent="0.5">
      <c r="B553" s="12" t="s">
        <v>19</v>
      </c>
      <c r="C553" s="12">
        <v>1681</v>
      </c>
    </row>
    <row r="554" spans="2:3" x14ac:dyDescent="0.5">
      <c r="B554" s="13" t="s">
        <v>19</v>
      </c>
      <c r="C554" s="13">
        <v>32</v>
      </c>
    </row>
    <row r="555" spans="2:3" x14ac:dyDescent="0.5">
      <c r="B555" s="12" t="s">
        <v>19</v>
      </c>
      <c r="C555" s="12">
        <v>135</v>
      </c>
    </row>
    <row r="556" spans="2:3" x14ac:dyDescent="0.5">
      <c r="B556" s="13" t="s">
        <v>19</v>
      </c>
      <c r="C556" s="13">
        <v>140</v>
      </c>
    </row>
    <row r="557" spans="2:3" x14ac:dyDescent="0.5">
      <c r="B557" s="12" t="s">
        <v>19</v>
      </c>
      <c r="C557" s="12">
        <v>92</v>
      </c>
    </row>
    <row r="558" spans="2:3" x14ac:dyDescent="0.5">
      <c r="B558" s="13" t="s">
        <v>19</v>
      </c>
      <c r="C558" s="13">
        <v>1015</v>
      </c>
    </row>
    <row r="559" spans="2:3" x14ac:dyDescent="0.5">
      <c r="B559" s="12" t="s">
        <v>19</v>
      </c>
      <c r="C559" s="12">
        <v>323</v>
      </c>
    </row>
    <row r="560" spans="2:3" x14ac:dyDescent="0.5">
      <c r="B560" s="13" t="s">
        <v>19</v>
      </c>
      <c r="C560" s="13">
        <v>2326</v>
      </c>
    </row>
    <row r="561" spans="2:3" x14ac:dyDescent="0.5">
      <c r="B561" s="12" t="s">
        <v>19</v>
      </c>
      <c r="C561" s="12">
        <v>381</v>
      </c>
    </row>
    <row r="562" spans="2:3" x14ac:dyDescent="0.5">
      <c r="B562" s="13" t="s">
        <v>19</v>
      </c>
      <c r="C562" s="13">
        <v>480</v>
      </c>
    </row>
    <row r="563" spans="2:3" x14ac:dyDescent="0.5">
      <c r="B563" s="12" t="s">
        <v>19</v>
      </c>
      <c r="C563" s="12">
        <v>226</v>
      </c>
    </row>
    <row r="564" spans="2:3" x14ac:dyDescent="0.5">
      <c r="B564" s="13" t="s">
        <v>19</v>
      </c>
      <c r="C564" s="13">
        <v>241</v>
      </c>
    </row>
    <row r="565" spans="2:3" x14ac:dyDescent="0.5">
      <c r="B565" s="12" t="s">
        <v>19</v>
      </c>
      <c r="C565" s="12">
        <v>132</v>
      </c>
    </row>
    <row r="566" spans="2:3" x14ac:dyDescent="0.5">
      <c r="B566" s="13" t="s">
        <v>19</v>
      </c>
      <c r="C566" s="13">
        <v>2043</v>
      </c>
    </row>
  </sheetData>
  <conditionalFormatting sqref="B2:B566">
    <cfRule type="cellIs" dxfId="8" priority="5" operator="equal">
      <formula>"live"</formula>
    </cfRule>
    <cfRule type="cellIs" dxfId="7" priority="6" operator="equal">
      <formula>"failed"</formula>
    </cfRule>
    <cfRule type="cellIs" dxfId="6" priority="7" operator="equal">
      <formula>"canceled"</formula>
    </cfRule>
    <cfRule type="cellIs" dxfId="5" priority="8" operator="equal">
      <formula>"successful"</formula>
    </cfRule>
  </conditionalFormatting>
  <conditionalFormatting sqref="E2:E365">
    <cfRule type="cellIs" dxfId="4" priority="1" operator="equal">
      <formula>"live"</formula>
    </cfRule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PT - category x outcom</vt:lpstr>
      <vt:lpstr>Date created v outcome</vt:lpstr>
      <vt:lpstr>PT - category filter</vt:lpstr>
      <vt:lpstr>Crowdfunding</vt:lpstr>
      <vt:lpstr>Goal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Dominica Corless</dc:creator>
  <cp:lastModifiedBy>Mike Luc</cp:lastModifiedBy>
  <dcterms:created xsi:type="dcterms:W3CDTF">2021-09-29T18:52:28Z</dcterms:created>
  <dcterms:modified xsi:type="dcterms:W3CDTF">2024-08-22T11:35:21Z</dcterms:modified>
</cp:coreProperties>
</file>