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l\Desktop\NYC EIA Data\EIA Data\"/>
    </mc:Choice>
  </mc:AlternateContent>
  <xr:revisionPtr revIDLastSave="0" documentId="13_ncr:1_{B193E51C-D433-44EF-B955-44ACFA7A85D5}" xr6:coauthVersionLast="47" xr6:coauthVersionMax="47" xr10:uidLastSave="{00000000-0000-0000-0000-000000000000}"/>
  <bookViews>
    <workbookView xWindow="-108" yWindow="-108" windowWidth="23256" windowHeight="12576" xr2:uid="{81FBF9B8-B18D-4F78-9602-61F9A0419A1D}"/>
  </bookViews>
  <sheets>
    <sheet name="Fuel" sheetId="1" r:id="rId1"/>
    <sheet name="Unit" sheetId="6" r:id="rId2"/>
    <sheet name="Emissions Rate Summary" sheetId="5" r:id="rId3"/>
    <sheet name="Unit Type Emissions Rate" sheetId="2" r:id="rId4"/>
    <sheet name="Fuel Type Carbon Conten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8" i="5" l="1"/>
  <c r="F38" i="5"/>
  <c r="E38" i="5"/>
  <c r="D38" i="5"/>
  <c r="G38" i="5"/>
  <c r="H37" i="5"/>
  <c r="F37" i="5"/>
  <c r="E37" i="5"/>
  <c r="D37" i="5"/>
  <c r="G37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2" i="5"/>
  <c r="F25" i="5"/>
  <c r="F26" i="5"/>
  <c r="H26" i="5" s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7" i="5"/>
  <c r="F28" i="5"/>
  <c r="F29" i="5"/>
  <c r="F30" i="5"/>
  <c r="F31" i="5"/>
  <c r="H31" i="5" s="1"/>
  <c r="F32" i="5"/>
  <c r="F33" i="5"/>
  <c r="F34" i="5"/>
  <c r="F35" i="5"/>
  <c r="H35" i="5" s="1"/>
  <c r="F36" i="5"/>
  <c r="F2" i="5"/>
  <c r="E4" i="5"/>
  <c r="H4" i="5" s="1"/>
  <c r="E5" i="5"/>
  <c r="H5" i="5" s="1"/>
  <c r="E8" i="5"/>
  <c r="E9" i="5"/>
  <c r="E12" i="5"/>
  <c r="E13" i="5"/>
  <c r="E16" i="5"/>
  <c r="E17" i="5"/>
  <c r="E20" i="5"/>
  <c r="E21" i="5"/>
  <c r="E24" i="5"/>
  <c r="E25" i="5"/>
  <c r="E30" i="5"/>
  <c r="H30" i="5" s="1"/>
  <c r="E34" i="5"/>
  <c r="H34" i="5" s="1"/>
  <c r="D3" i="5"/>
  <c r="E3" i="5" s="1"/>
  <c r="H3" i="5" s="1"/>
  <c r="D4" i="5"/>
  <c r="D5" i="5"/>
  <c r="D6" i="5"/>
  <c r="E6" i="5" s="1"/>
  <c r="D7" i="5"/>
  <c r="E7" i="5" s="1"/>
  <c r="H7" i="5" s="1"/>
  <c r="D8" i="5"/>
  <c r="D9" i="5"/>
  <c r="D10" i="5"/>
  <c r="E10" i="5" s="1"/>
  <c r="D11" i="5"/>
  <c r="E11" i="5" s="1"/>
  <c r="H11" i="5" s="1"/>
  <c r="D12" i="5"/>
  <c r="D13" i="5"/>
  <c r="D14" i="5"/>
  <c r="E14" i="5" s="1"/>
  <c r="D15" i="5"/>
  <c r="E15" i="5" s="1"/>
  <c r="D16" i="5"/>
  <c r="D17" i="5"/>
  <c r="D18" i="5"/>
  <c r="E18" i="5" s="1"/>
  <c r="D19" i="5"/>
  <c r="E19" i="5" s="1"/>
  <c r="D20" i="5"/>
  <c r="D21" i="5"/>
  <c r="D22" i="5"/>
  <c r="E22" i="5" s="1"/>
  <c r="D23" i="5"/>
  <c r="E23" i="5" s="1"/>
  <c r="H23" i="5" s="1"/>
  <c r="D24" i="5"/>
  <c r="D25" i="5"/>
  <c r="D26" i="5"/>
  <c r="E26" i="5" s="1"/>
  <c r="D27" i="5"/>
  <c r="E27" i="5" s="1"/>
  <c r="H27" i="5" s="1"/>
  <c r="D28" i="5"/>
  <c r="E28" i="5" s="1"/>
  <c r="D29" i="5"/>
  <c r="E29" i="5" s="1"/>
  <c r="H29" i="5" s="1"/>
  <c r="D30" i="5"/>
  <c r="D31" i="5"/>
  <c r="E31" i="5" s="1"/>
  <c r="D32" i="5"/>
  <c r="E32" i="5" s="1"/>
  <c r="D33" i="5"/>
  <c r="E33" i="5" s="1"/>
  <c r="H33" i="5" s="1"/>
  <c r="D34" i="5"/>
  <c r="D35" i="5"/>
  <c r="E35" i="5" s="1"/>
  <c r="D36" i="5"/>
  <c r="E36" i="5" s="1"/>
  <c r="D2" i="5"/>
  <c r="E2" i="5" s="1"/>
  <c r="H19" i="5" l="1"/>
  <c r="H15" i="5"/>
  <c r="H21" i="5"/>
  <c r="H17" i="5"/>
  <c r="H13" i="5"/>
  <c r="H9" i="5"/>
  <c r="H25" i="5"/>
  <c r="H36" i="5"/>
  <c r="H28" i="5"/>
  <c r="H18" i="5"/>
  <c r="H10" i="5"/>
  <c r="H6" i="5"/>
  <c r="H24" i="5"/>
  <c r="H20" i="5"/>
  <c r="H16" i="5"/>
  <c r="H12" i="5"/>
  <c r="H8" i="5"/>
  <c r="H32" i="5"/>
  <c r="H22" i="5"/>
  <c r="H14" i="5"/>
  <c r="H2" i="5"/>
</calcChain>
</file>

<file path=xl/sharedStrings.xml><?xml version="1.0" encoding="utf-8"?>
<sst xmlns="http://schemas.openxmlformats.org/spreadsheetml/2006/main" count="319" uniqueCount="119">
  <si>
    <t>Reported Fuel Type Code</t>
  </si>
  <si>
    <t>WAT</t>
  </si>
  <si>
    <t>DFO</t>
  </si>
  <si>
    <t>BIT</t>
  </si>
  <si>
    <t>NG</t>
  </si>
  <si>
    <t>RFO</t>
  </si>
  <si>
    <t>KER</t>
  </si>
  <si>
    <t>NUC</t>
  </si>
  <si>
    <t>OTH</t>
  </si>
  <si>
    <t>WO</t>
  </si>
  <si>
    <t>WDS</t>
  </si>
  <si>
    <t>SUB</t>
  </si>
  <si>
    <t>JF</t>
  </si>
  <si>
    <t>PC</t>
  </si>
  <si>
    <t>MSW</t>
  </si>
  <si>
    <t>TDF</t>
  </si>
  <si>
    <t>WC</t>
  </si>
  <si>
    <t>WDL</t>
  </si>
  <si>
    <t>LFG</t>
  </si>
  <si>
    <t>OBG</t>
  </si>
  <si>
    <t>OBS</t>
  </si>
  <si>
    <t>BLQ</t>
  </si>
  <si>
    <t>WND</t>
  </si>
  <si>
    <t>MSB</t>
  </si>
  <si>
    <t>MSN</t>
  </si>
  <si>
    <t>WH</t>
  </si>
  <si>
    <t>PG</t>
  </si>
  <si>
    <t>ANT</t>
  </si>
  <si>
    <t>OG</t>
  </si>
  <si>
    <t>SUN</t>
  </si>
  <si>
    <t>MWH</t>
  </si>
  <si>
    <t>OBL</t>
  </si>
  <si>
    <t>Fuel Type Summary</t>
  </si>
  <si>
    <t>Hydro</t>
  </si>
  <si>
    <t>Oil</t>
  </si>
  <si>
    <t>Coal</t>
  </si>
  <si>
    <t>Natural Gas</t>
  </si>
  <si>
    <t>Nuclear</t>
  </si>
  <si>
    <t>Other</t>
  </si>
  <si>
    <t>Biomass</t>
  </si>
  <si>
    <t>Wind</t>
  </si>
  <si>
    <t>Solar</t>
  </si>
  <si>
    <t>Plant Type</t>
  </si>
  <si>
    <t>Oil_IC</t>
  </si>
  <si>
    <t>Coal_ST</t>
  </si>
  <si>
    <t>Oil_ST</t>
  </si>
  <si>
    <t>Natural Gas_ST</t>
  </si>
  <si>
    <t>Oil_GT</t>
  </si>
  <si>
    <t>Natural Gas_GT</t>
  </si>
  <si>
    <t>Natural Gas_CS</t>
  </si>
  <si>
    <t>Natural Gas_IC</t>
  </si>
  <si>
    <t>Natural Gas_CA</t>
  </si>
  <si>
    <t>Oil_CT</t>
  </si>
  <si>
    <t>Natural Gas_CT</t>
  </si>
  <si>
    <t>Oil_CA</t>
  </si>
  <si>
    <t>Coal_CA</t>
  </si>
  <si>
    <t>Coal_CT</t>
  </si>
  <si>
    <t>Coal_GT</t>
  </si>
  <si>
    <t>Coal_IC</t>
  </si>
  <si>
    <t>Natural Gas_FC</t>
  </si>
  <si>
    <t>Table 8.2 Electric Power Annual</t>
  </si>
  <si>
    <t>Emissions Rate (BTU/kWh)</t>
  </si>
  <si>
    <t>Fuel Type</t>
  </si>
  <si>
    <t>EIA Fuel Code</t>
  </si>
  <si>
    <t>Factor (Kilograms of CO2 Per Million Btu)**</t>
  </si>
  <si>
    <t>Bituminous Coal</t>
  </si>
  <si>
    <t>Distillate Fuel Oil</t>
  </si>
  <si>
    <t>Jet Fuel</t>
  </si>
  <si>
    <t>Kerosene</t>
  </si>
  <si>
    <t>Lignite Coal</t>
  </si>
  <si>
    <t>LIG</t>
  </si>
  <si>
    <t>Petroleum Coke</t>
  </si>
  <si>
    <t>Propane Gas</t>
  </si>
  <si>
    <t>Refined Coal</t>
  </si>
  <si>
    <t>RC</t>
  </si>
  <si>
    <t>Residual Fuel Oil</t>
  </si>
  <si>
    <t>Subbituminous Coal</t>
  </si>
  <si>
    <t>Tire-Derived Fuel</t>
  </si>
  <si>
    <t>Waste Coal</t>
  </si>
  <si>
    <t>Waste Oil</t>
  </si>
  <si>
    <t>ST</t>
  </si>
  <si>
    <t>CA</t>
  </si>
  <si>
    <t>CT</t>
  </si>
  <si>
    <t>GT</t>
  </si>
  <si>
    <t>IC</t>
  </si>
  <si>
    <t>CS</t>
  </si>
  <si>
    <t>FC</t>
  </si>
  <si>
    <t>Reported Prime Mover</t>
  </si>
  <si>
    <t>Unit Type Summary</t>
  </si>
  <si>
    <t>Internal Combustion</t>
  </si>
  <si>
    <t>Steam Turbine</t>
  </si>
  <si>
    <t>Combined Cycle</t>
  </si>
  <si>
    <t>Gas Turbine</t>
  </si>
  <si>
    <t>Fuel Cells</t>
  </si>
  <si>
    <t>Unit Type Emissions Rate (BTU/kWh)</t>
  </si>
  <si>
    <t>Plant Type Summary</t>
  </si>
  <si>
    <t>Antricite Coal</t>
  </si>
  <si>
    <t>Carbon Content (kg/mmBTU)</t>
  </si>
  <si>
    <t>metric tons/ (MWh)</t>
  </si>
  <si>
    <t>Fuel Unit Lookup</t>
  </si>
  <si>
    <t xml:space="preserve">BA </t>
  </si>
  <si>
    <t>CE</t>
  </si>
  <si>
    <t xml:space="preserve">CP </t>
  </si>
  <si>
    <t>FW</t>
  </si>
  <si>
    <t>HY</t>
  </si>
  <si>
    <t>HA</t>
  </si>
  <si>
    <t>HB</t>
  </si>
  <si>
    <t>HK</t>
  </si>
  <si>
    <t>PS</t>
  </si>
  <si>
    <t>OT</t>
  </si>
  <si>
    <t>PV</t>
  </si>
  <si>
    <t>WT</t>
  </si>
  <si>
    <t>Wind - Onshore</t>
  </si>
  <si>
    <t>WS</t>
  </si>
  <si>
    <t>Wind - Offshore</t>
  </si>
  <si>
    <t>Energy Storage</t>
  </si>
  <si>
    <t>Geothermal</t>
  </si>
  <si>
    <t>GEO</t>
  </si>
  <si>
    <t>SGC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</si>
</sst>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2" fontId="0" fillId="0" borderId="0" xfId="0" applyNumberFormat="1" applyAlignment="1">
      <alignment horizontal="center"/>
    </xf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08D42-D9B1-41D8-AC4B-D9CE68DC33D7}">
  <dimension ref="A1:B36"/>
  <sheetViews>
    <sheetView tabSelected="1" topLeftCell="A5" workbookViewId="0">
      <selection activeCell="F14" sqref="F14"/>
    </sheetView>
  </sheetViews>
  <sheetFormatPr defaultRowHeight="14.4" x14ac:dyDescent="0.3"/>
  <sheetData>
    <row r="1" spans="1:2" x14ac:dyDescent="0.3">
      <c r="A1" t="s">
        <v>0</v>
      </c>
      <c r="B1" t="s">
        <v>32</v>
      </c>
    </row>
    <row r="2" spans="1:2" x14ac:dyDescent="0.3">
      <c r="A2" t="s">
        <v>1</v>
      </c>
      <c r="B2" t="s">
        <v>33</v>
      </c>
    </row>
    <row r="3" spans="1:2" x14ac:dyDescent="0.3">
      <c r="A3" t="s">
        <v>2</v>
      </c>
      <c r="B3" t="s">
        <v>34</v>
      </c>
    </row>
    <row r="4" spans="1:2" x14ac:dyDescent="0.3">
      <c r="A4" t="s">
        <v>3</v>
      </c>
      <c r="B4" t="s">
        <v>35</v>
      </c>
    </row>
    <row r="5" spans="1:2" x14ac:dyDescent="0.3">
      <c r="A5" t="s">
        <v>4</v>
      </c>
      <c r="B5" t="s">
        <v>36</v>
      </c>
    </row>
    <row r="6" spans="1:2" x14ac:dyDescent="0.3">
      <c r="A6" t="s">
        <v>5</v>
      </c>
      <c r="B6" t="s">
        <v>34</v>
      </c>
    </row>
    <row r="7" spans="1:2" x14ac:dyDescent="0.3">
      <c r="A7" t="s">
        <v>6</v>
      </c>
      <c r="B7" t="s">
        <v>34</v>
      </c>
    </row>
    <row r="8" spans="1:2" x14ac:dyDescent="0.3">
      <c r="A8" t="s">
        <v>7</v>
      </c>
      <c r="B8" t="s">
        <v>37</v>
      </c>
    </row>
    <row r="9" spans="1:2" x14ac:dyDescent="0.3">
      <c r="A9" t="s">
        <v>8</v>
      </c>
      <c r="B9" t="s">
        <v>38</v>
      </c>
    </row>
    <row r="10" spans="1:2" x14ac:dyDescent="0.3">
      <c r="A10" t="s">
        <v>9</v>
      </c>
      <c r="B10" t="s">
        <v>34</v>
      </c>
    </row>
    <row r="11" spans="1:2" x14ac:dyDescent="0.3">
      <c r="A11" t="s">
        <v>10</v>
      </c>
      <c r="B11" t="s">
        <v>39</v>
      </c>
    </row>
    <row r="12" spans="1:2" x14ac:dyDescent="0.3">
      <c r="A12" t="s">
        <v>11</v>
      </c>
      <c r="B12" t="s">
        <v>35</v>
      </c>
    </row>
    <row r="13" spans="1:2" x14ac:dyDescent="0.3">
      <c r="A13" t="s">
        <v>12</v>
      </c>
      <c r="B13" t="s">
        <v>34</v>
      </c>
    </row>
    <row r="14" spans="1:2" x14ac:dyDescent="0.3">
      <c r="A14" t="s">
        <v>13</v>
      </c>
      <c r="B14" t="s">
        <v>35</v>
      </c>
    </row>
    <row r="15" spans="1:2" x14ac:dyDescent="0.3">
      <c r="A15" t="s">
        <v>14</v>
      </c>
      <c r="B15" t="s">
        <v>14</v>
      </c>
    </row>
    <row r="16" spans="1:2" x14ac:dyDescent="0.3">
      <c r="A16" t="s">
        <v>15</v>
      </c>
      <c r="B16" t="s">
        <v>38</v>
      </c>
    </row>
    <row r="17" spans="1:2" x14ac:dyDescent="0.3">
      <c r="A17" t="s">
        <v>16</v>
      </c>
      <c r="B17" t="s">
        <v>35</v>
      </c>
    </row>
    <row r="18" spans="1:2" x14ac:dyDescent="0.3">
      <c r="A18" t="s">
        <v>17</v>
      </c>
      <c r="B18" t="s">
        <v>39</v>
      </c>
    </row>
    <row r="19" spans="1:2" x14ac:dyDescent="0.3">
      <c r="A19" t="s">
        <v>18</v>
      </c>
      <c r="B19" t="s">
        <v>39</v>
      </c>
    </row>
    <row r="20" spans="1:2" x14ac:dyDescent="0.3">
      <c r="A20" t="s">
        <v>19</v>
      </c>
      <c r="B20" t="s">
        <v>39</v>
      </c>
    </row>
    <row r="21" spans="1:2" x14ac:dyDescent="0.3">
      <c r="A21" t="s">
        <v>20</v>
      </c>
      <c r="B21" t="s">
        <v>39</v>
      </c>
    </row>
    <row r="22" spans="1:2" x14ac:dyDescent="0.3">
      <c r="A22" t="s">
        <v>21</v>
      </c>
      <c r="B22" t="s">
        <v>39</v>
      </c>
    </row>
    <row r="23" spans="1:2" x14ac:dyDescent="0.3">
      <c r="A23" t="s">
        <v>22</v>
      </c>
      <c r="B23" t="s">
        <v>40</v>
      </c>
    </row>
    <row r="24" spans="1:2" x14ac:dyDescent="0.3">
      <c r="A24" t="s">
        <v>23</v>
      </c>
      <c r="B24" t="s">
        <v>38</v>
      </c>
    </row>
    <row r="25" spans="1:2" ht="0.6" customHeight="1" x14ac:dyDescent="0.3">
      <c r="A25" t="s">
        <v>24</v>
      </c>
      <c r="B25" t="s">
        <v>38</v>
      </c>
    </row>
    <row r="26" spans="1:2" hidden="1" x14ac:dyDescent="0.3">
      <c r="A26" t="s">
        <v>25</v>
      </c>
      <c r="B26" t="s">
        <v>38</v>
      </c>
    </row>
    <row r="27" spans="1:2" hidden="1" x14ac:dyDescent="0.3">
      <c r="A27" t="s">
        <v>26</v>
      </c>
      <c r="B27" t="s">
        <v>34</v>
      </c>
    </row>
    <row r="28" spans="1:2" hidden="1" x14ac:dyDescent="0.3">
      <c r="A28" t="s">
        <v>27</v>
      </c>
      <c r="B28" t="s">
        <v>35</v>
      </c>
    </row>
    <row r="29" spans="1:2" hidden="1" x14ac:dyDescent="0.3">
      <c r="A29" t="s">
        <v>28</v>
      </c>
      <c r="B29" t="s">
        <v>36</v>
      </c>
    </row>
    <row r="30" spans="1:2" x14ac:dyDescent="0.3">
      <c r="A30" t="s">
        <v>29</v>
      </c>
      <c r="B30" t="s">
        <v>41</v>
      </c>
    </row>
    <row r="31" spans="1:2" x14ac:dyDescent="0.3">
      <c r="A31" t="s">
        <v>30</v>
      </c>
      <c r="B31" t="s">
        <v>38</v>
      </c>
    </row>
    <row r="32" spans="1:2" x14ac:dyDescent="0.3">
      <c r="A32" t="s">
        <v>31</v>
      </c>
      <c r="B32" t="s">
        <v>39</v>
      </c>
    </row>
    <row r="33" spans="1:2" x14ac:dyDescent="0.3">
      <c r="A33" t="s">
        <v>70</v>
      </c>
      <c r="B33" t="s">
        <v>35</v>
      </c>
    </row>
    <row r="34" spans="1:2" x14ac:dyDescent="0.3">
      <c r="A34" t="s">
        <v>74</v>
      </c>
      <c r="B34" t="s">
        <v>35</v>
      </c>
    </row>
    <row r="35" spans="1:2" x14ac:dyDescent="0.3">
      <c r="A35" t="s">
        <v>117</v>
      </c>
      <c r="B35" t="s">
        <v>116</v>
      </c>
    </row>
    <row r="36" spans="1:2" x14ac:dyDescent="0.3">
      <c r="A36" t="s">
        <v>118</v>
      </c>
      <c r="B36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57619-CCDB-4FE2-8FA1-C39F8FA412D0}">
  <dimension ref="A1:G21"/>
  <sheetViews>
    <sheetView workbookViewId="0">
      <selection activeCell="G17" sqref="G17"/>
    </sheetView>
  </sheetViews>
  <sheetFormatPr defaultRowHeight="14.4" x14ac:dyDescent="0.3"/>
  <cols>
    <col min="2" max="2" width="24" customWidth="1"/>
  </cols>
  <sheetData>
    <row r="1" spans="1:7" x14ac:dyDescent="0.3">
      <c r="A1" t="s">
        <v>87</v>
      </c>
      <c r="B1" t="s">
        <v>88</v>
      </c>
    </row>
    <row r="2" spans="1:7" x14ac:dyDescent="0.3">
      <c r="A2" t="s">
        <v>84</v>
      </c>
      <c r="B2" t="s">
        <v>89</v>
      </c>
    </row>
    <row r="3" spans="1:7" x14ac:dyDescent="0.3">
      <c r="A3" t="s">
        <v>80</v>
      </c>
      <c r="B3" t="s">
        <v>90</v>
      </c>
    </row>
    <row r="4" spans="1:7" x14ac:dyDescent="0.3">
      <c r="A4" t="s">
        <v>81</v>
      </c>
      <c r="B4" t="s">
        <v>91</v>
      </c>
    </row>
    <row r="5" spans="1:7" x14ac:dyDescent="0.3">
      <c r="A5" t="s">
        <v>82</v>
      </c>
      <c r="B5" t="s">
        <v>91</v>
      </c>
    </row>
    <row r="6" spans="1:7" x14ac:dyDescent="0.3">
      <c r="A6" t="s">
        <v>83</v>
      </c>
      <c r="B6" t="s">
        <v>92</v>
      </c>
    </row>
    <row r="7" spans="1:7" x14ac:dyDescent="0.3">
      <c r="A7" t="s">
        <v>85</v>
      </c>
      <c r="B7" t="s">
        <v>91</v>
      </c>
    </row>
    <row r="8" spans="1:7" x14ac:dyDescent="0.3">
      <c r="A8" t="s">
        <v>86</v>
      </c>
      <c r="B8" t="s">
        <v>93</v>
      </c>
    </row>
    <row r="9" spans="1:7" x14ac:dyDescent="0.3">
      <c r="A9" t="s">
        <v>100</v>
      </c>
      <c r="B9" t="s">
        <v>115</v>
      </c>
      <c r="G9" s="6"/>
    </row>
    <row r="10" spans="1:7" x14ac:dyDescent="0.3">
      <c r="A10" t="s">
        <v>101</v>
      </c>
      <c r="B10" t="s">
        <v>115</v>
      </c>
    </row>
    <row r="11" spans="1:7" x14ac:dyDescent="0.3">
      <c r="A11" t="s">
        <v>102</v>
      </c>
      <c r="B11" t="s">
        <v>41</v>
      </c>
    </row>
    <row r="12" spans="1:7" x14ac:dyDescent="0.3">
      <c r="A12" t="s">
        <v>103</v>
      </c>
      <c r="B12" t="s">
        <v>115</v>
      </c>
    </row>
    <row r="13" spans="1:7" x14ac:dyDescent="0.3">
      <c r="A13" t="s">
        <v>104</v>
      </c>
      <c r="B13" t="s">
        <v>33</v>
      </c>
    </row>
    <row r="14" spans="1:7" x14ac:dyDescent="0.3">
      <c r="A14" t="s">
        <v>105</v>
      </c>
      <c r="B14" t="s">
        <v>33</v>
      </c>
    </row>
    <row r="15" spans="1:7" x14ac:dyDescent="0.3">
      <c r="A15" t="s">
        <v>106</v>
      </c>
      <c r="B15" t="s">
        <v>33</v>
      </c>
    </row>
    <row r="16" spans="1:7" x14ac:dyDescent="0.3">
      <c r="A16" t="s">
        <v>107</v>
      </c>
      <c r="B16" t="s">
        <v>33</v>
      </c>
    </row>
    <row r="17" spans="1:2" x14ac:dyDescent="0.3">
      <c r="A17" t="s">
        <v>108</v>
      </c>
      <c r="B17" t="s">
        <v>115</v>
      </c>
    </row>
    <row r="18" spans="1:2" x14ac:dyDescent="0.3">
      <c r="A18" t="s">
        <v>109</v>
      </c>
      <c r="B18" t="s">
        <v>38</v>
      </c>
    </row>
    <row r="19" spans="1:2" x14ac:dyDescent="0.3">
      <c r="A19" t="s">
        <v>110</v>
      </c>
      <c r="B19" t="s">
        <v>41</v>
      </c>
    </row>
    <row r="20" spans="1:2" x14ac:dyDescent="0.3">
      <c r="A20" t="s">
        <v>111</v>
      </c>
      <c r="B20" t="s">
        <v>112</v>
      </c>
    </row>
    <row r="21" spans="1:2" x14ac:dyDescent="0.3">
      <c r="A21" t="s">
        <v>113</v>
      </c>
      <c r="B21" t="s">
        <v>114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20CDE-97CB-495D-AC81-23EABFB6B227}">
  <dimension ref="A1:H38"/>
  <sheetViews>
    <sheetView topLeftCell="A11" workbookViewId="0">
      <selection activeCell="P24" sqref="P24"/>
    </sheetView>
  </sheetViews>
  <sheetFormatPr defaultRowHeight="14.4" x14ac:dyDescent="0.3"/>
  <cols>
    <col min="2" max="2" width="11" customWidth="1"/>
    <col min="3" max="3" width="15.5546875" customWidth="1"/>
    <col min="4" max="4" width="14.33203125" customWidth="1"/>
    <col min="5" max="5" width="13.109375" customWidth="1"/>
    <col min="6" max="6" width="14.21875" customWidth="1"/>
  </cols>
  <sheetData>
    <row r="1" spans="1:8" ht="55.8" customHeight="1" x14ac:dyDescent="0.3">
      <c r="A1" s="2" t="s">
        <v>87</v>
      </c>
      <c r="B1" s="2" t="s">
        <v>0</v>
      </c>
      <c r="C1" s="2" t="s">
        <v>32</v>
      </c>
      <c r="D1" s="2" t="s">
        <v>95</v>
      </c>
      <c r="E1" s="2" t="s">
        <v>94</v>
      </c>
      <c r="F1" s="2" t="s">
        <v>97</v>
      </c>
      <c r="G1" s="2" t="s">
        <v>99</v>
      </c>
      <c r="H1" s="2" t="s">
        <v>98</v>
      </c>
    </row>
    <row r="2" spans="1:8" x14ac:dyDescent="0.3">
      <c r="A2" t="s">
        <v>84</v>
      </c>
      <c r="B2" t="s">
        <v>27</v>
      </c>
      <c r="C2" t="s">
        <v>35</v>
      </c>
      <c r="D2" t="str">
        <f>CONCATENATE(C2,"_",A2)</f>
        <v>Coal_IC</v>
      </c>
      <c r="E2">
        <f>VLOOKUP(D2,'Unit Type Emissions Rate'!$B$1:$C$18,2,FALSE)</f>
        <v>10015</v>
      </c>
      <c r="F2">
        <f>VLOOKUP('Emissions Rate Summary'!$B2,'Fuel Type Carbon Content'!$B$1:$D$19,3,FALSE)</f>
        <v>93.3</v>
      </c>
      <c r="G2" t="str">
        <f t="shared" ref="G2:G38" si="0">_xlfn.CONCAT(B2,"_",A2)</f>
        <v>ANT_IC</v>
      </c>
      <c r="H2" s="5">
        <f>(F2*0.001*E2)/1000</f>
        <v>0.93439949999999994</v>
      </c>
    </row>
    <row r="3" spans="1:8" x14ac:dyDescent="0.3">
      <c r="A3" t="s">
        <v>80</v>
      </c>
      <c r="B3" t="s">
        <v>27</v>
      </c>
      <c r="C3" t="s">
        <v>35</v>
      </c>
      <c r="D3" t="str">
        <f t="shared" ref="D3:D38" si="1">CONCATENATE(C3,"_",A3)</f>
        <v>Coal_ST</v>
      </c>
      <c r="E3">
        <f>VLOOKUP(D3,'Unit Type Emissions Rate'!$B$1:$C$18,2,FALSE)</f>
        <v>10015</v>
      </c>
      <c r="F3">
        <f>VLOOKUP('Emissions Rate Summary'!$B3,'Fuel Type Carbon Content'!$B$1:$D$19,3,FALSE)</f>
        <v>93.3</v>
      </c>
      <c r="G3" t="str">
        <f t="shared" si="0"/>
        <v>ANT_ST</v>
      </c>
      <c r="H3" s="5">
        <f t="shared" ref="H3:H38" si="2">(F3*0.001*E3)/1000</f>
        <v>0.93439949999999994</v>
      </c>
    </row>
    <row r="4" spans="1:8" x14ac:dyDescent="0.3">
      <c r="A4" t="s">
        <v>81</v>
      </c>
      <c r="B4" t="s">
        <v>3</v>
      </c>
      <c r="C4" t="s">
        <v>35</v>
      </c>
      <c r="D4" t="str">
        <f t="shared" si="1"/>
        <v>Coal_CA</v>
      </c>
      <c r="E4">
        <f>VLOOKUP(D4,'Unit Type Emissions Rate'!$B$1:$C$18,2,FALSE)</f>
        <v>10015</v>
      </c>
      <c r="F4">
        <f>VLOOKUP('Emissions Rate Summary'!$B4,'Fuel Type Carbon Content'!$B$1:$D$19,3,FALSE)</f>
        <v>93.3</v>
      </c>
      <c r="G4" t="str">
        <f t="shared" si="0"/>
        <v>BIT_CA</v>
      </c>
      <c r="H4" s="5">
        <f t="shared" si="2"/>
        <v>0.93439949999999994</v>
      </c>
    </row>
    <row r="5" spans="1:8" x14ac:dyDescent="0.3">
      <c r="A5" t="s">
        <v>82</v>
      </c>
      <c r="B5" t="s">
        <v>3</v>
      </c>
      <c r="C5" t="s">
        <v>35</v>
      </c>
      <c r="D5" t="str">
        <f t="shared" si="1"/>
        <v>Coal_CT</v>
      </c>
      <c r="E5">
        <f>VLOOKUP(D5,'Unit Type Emissions Rate'!$B$1:$C$18,2,FALSE)</f>
        <v>10015</v>
      </c>
      <c r="F5">
        <f>VLOOKUP('Emissions Rate Summary'!$B5,'Fuel Type Carbon Content'!$B$1:$D$19,3,FALSE)</f>
        <v>93.3</v>
      </c>
      <c r="G5" t="str">
        <f t="shared" si="0"/>
        <v>BIT_CT</v>
      </c>
      <c r="H5" s="5">
        <f t="shared" si="2"/>
        <v>0.93439949999999994</v>
      </c>
    </row>
    <row r="6" spans="1:8" x14ac:dyDescent="0.3">
      <c r="A6" t="s">
        <v>83</v>
      </c>
      <c r="B6" t="s">
        <v>3</v>
      </c>
      <c r="C6" t="s">
        <v>35</v>
      </c>
      <c r="D6" t="str">
        <f t="shared" si="1"/>
        <v>Coal_GT</v>
      </c>
      <c r="E6">
        <f>VLOOKUP(D6,'Unit Type Emissions Rate'!$B$1:$C$18,2,FALSE)</f>
        <v>10015</v>
      </c>
      <c r="F6">
        <f>VLOOKUP('Emissions Rate Summary'!$B6,'Fuel Type Carbon Content'!$B$1:$D$19,3,FALSE)</f>
        <v>93.3</v>
      </c>
      <c r="G6" t="str">
        <f t="shared" si="0"/>
        <v>BIT_GT</v>
      </c>
      <c r="H6" s="5">
        <f t="shared" si="2"/>
        <v>0.93439949999999994</v>
      </c>
    </row>
    <row r="7" spans="1:8" x14ac:dyDescent="0.3">
      <c r="A7" t="s">
        <v>80</v>
      </c>
      <c r="B7" t="s">
        <v>3</v>
      </c>
      <c r="C7" t="s">
        <v>35</v>
      </c>
      <c r="D7" t="str">
        <f t="shared" si="1"/>
        <v>Coal_ST</v>
      </c>
      <c r="E7">
        <f>VLOOKUP(D7,'Unit Type Emissions Rate'!$B$1:$C$18,2,FALSE)</f>
        <v>10015</v>
      </c>
      <c r="F7">
        <f>VLOOKUP('Emissions Rate Summary'!$B7,'Fuel Type Carbon Content'!$B$1:$D$19,3,FALSE)</f>
        <v>93.3</v>
      </c>
      <c r="G7" t="str">
        <f t="shared" si="0"/>
        <v>BIT_ST</v>
      </c>
      <c r="H7" s="5">
        <f t="shared" si="2"/>
        <v>0.93439949999999994</v>
      </c>
    </row>
    <row r="8" spans="1:8" x14ac:dyDescent="0.3">
      <c r="A8" t="s">
        <v>81</v>
      </c>
      <c r="B8" t="s">
        <v>2</v>
      </c>
      <c r="C8" t="s">
        <v>34</v>
      </c>
      <c r="D8" t="str">
        <f t="shared" si="1"/>
        <v>Oil_CA</v>
      </c>
      <c r="E8">
        <f>VLOOKUP(D8,'Unit Type Emissions Rate'!$B$1:$C$18,2,FALSE)</f>
        <v>9663</v>
      </c>
      <c r="F8">
        <f>VLOOKUP('Emissions Rate Summary'!$B8,'Fuel Type Carbon Content'!$B$1:$D$19,3,FALSE)</f>
        <v>73.16</v>
      </c>
      <c r="G8" t="str">
        <f t="shared" si="0"/>
        <v>DFO_CA</v>
      </c>
      <c r="H8" s="5">
        <f t="shared" si="2"/>
        <v>0.70694508000000011</v>
      </c>
    </row>
    <row r="9" spans="1:8" x14ac:dyDescent="0.3">
      <c r="A9" t="s">
        <v>82</v>
      </c>
      <c r="B9" t="s">
        <v>2</v>
      </c>
      <c r="C9" t="s">
        <v>34</v>
      </c>
      <c r="D9" t="str">
        <f t="shared" si="1"/>
        <v>Oil_CT</v>
      </c>
      <c r="E9">
        <f>VLOOKUP(D9,'Unit Type Emissions Rate'!$B$1:$C$18,2,FALSE)</f>
        <v>9663</v>
      </c>
      <c r="F9">
        <f>VLOOKUP('Emissions Rate Summary'!$B9,'Fuel Type Carbon Content'!$B$1:$D$19,3,FALSE)</f>
        <v>73.16</v>
      </c>
      <c r="G9" t="str">
        <f t="shared" si="0"/>
        <v>DFO_CT</v>
      </c>
      <c r="H9" s="5">
        <f t="shared" si="2"/>
        <v>0.70694508000000011</v>
      </c>
    </row>
    <row r="10" spans="1:8" x14ac:dyDescent="0.3">
      <c r="A10" t="s">
        <v>83</v>
      </c>
      <c r="B10" t="s">
        <v>2</v>
      </c>
      <c r="C10" t="s">
        <v>34</v>
      </c>
      <c r="D10" t="str">
        <f t="shared" si="1"/>
        <v>Oil_GT</v>
      </c>
      <c r="E10">
        <f>VLOOKUP(D10,'Unit Type Emissions Rate'!$B$1:$C$18,2,FALSE)</f>
        <v>13352</v>
      </c>
      <c r="F10">
        <f>VLOOKUP('Emissions Rate Summary'!$B10,'Fuel Type Carbon Content'!$B$1:$D$19,3,FALSE)</f>
        <v>73.16</v>
      </c>
      <c r="G10" t="str">
        <f t="shared" si="0"/>
        <v>DFO_GT</v>
      </c>
      <c r="H10" s="5">
        <f t="shared" si="2"/>
        <v>0.97683231999999998</v>
      </c>
    </row>
    <row r="11" spans="1:8" x14ac:dyDescent="0.3">
      <c r="A11" t="s">
        <v>84</v>
      </c>
      <c r="B11" t="s">
        <v>2</v>
      </c>
      <c r="C11" t="s">
        <v>34</v>
      </c>
      <c r="D11" t="str">
        <f t="shared" si="1"/>
        <v>Oil_IC</v>
      </c>
      <c r="E11">
        <f>VLOOKUP(D11,'Unit Type Emissions Rate'!$B$1:$C$18,2,FALSE)</f>
        <v>10326</v>
      </c>
      <c r="F11">
        <f>VLOOKUP('Emissions Rate Summary'!$B11,'Fuel Type Carbon Content'!$B$1:$D$19,3,FALSE)</f>
        <v>73.16</v>
      </c>
      <c r="G11" t="str">
        <f t="shared" si="0"/>
        <v>DFO_IC</v>
      </c>
      <c r="H11" s="5">
        <f t="shared" si="2"/>
        <v>0.75545015999999998</v>
      </c>
    </row>
    <row r="12" spans="1:8" x14ac:dyDescent="0.3">
      <c r="A12" t="s">
        <v>80</v>
      </c>
      <c r="B12" t="s">
        <v>2</v>
      </c>
      <c r="C12" t="s">
        <v>34</v>
      </c>
      <c r="D12" t="str">
        <f t="shared" si="1"/>
        <v>Oil_ST</v>
      </c>
      <c r="E12">
        <f>VLOOKUP(D12,'Unit Type Emissions Rate'!$B$1:$C$18,2,FALSE)</f>
        <v>10270</v>
      </c>
      <c r="F12">
        <f>VLOOKUP('Emissions Rate Summary'!$B12,'Fuel Type Carbon Content'!$B$1:$D$19,3,FALSE)</f>
        <v>73.16</v>
      </c>
      <c r="G12" t="str">
        <f t="shared" si="0"/>
        <v>DFO_ST</v>
      </c>
      <c r="H12" s="5">
        <f t="shared" si="2"/>
        <v>0.75135320000000005</v>
      </c>
    </row>
    <row r="13" spans="1:8" x14ac:dyDescent="0.3">
      <c r="A13" t="s">
        <v>83</v>
      </c>
      <c r="B13" t="s">
        <v>12</v>
      </c>
      <c r="C13" t="s">
        <v>34</v>
      </c>
      <c r="D13" t="str">
        <f t="shared" si="1"/>
        <v>Oil_GT</v>
      </c>
      <c r="E13">
        <f>VLOOKUP(D13,'Unit Type Emissions Rate'!$B$1:$C$18,2,FALSE)</f>
        <v>13352</v>
      </c>
      <c r="F13">
        <f>VLOOKUP('Emissions Rate Summary'!$B13,'Fuel Type Carbon Content'!$B$1:$D$19,3,FALSE)</f>
        <v>70.900000000000006</v>
      </c>
      <c r="G13" t="str">
        <f t="shared" si="0"/>
        <v>JF_GT</v>
      </c>
      <c r="H13" s="5">
        <f t="shared" si="2"/>
        <v>0.94665680000000008</v>
      </c>
    </row>
    <row r="14" spans="1:8" x14ac:dyDescent="0.3">
      <c r="A14" t="s">
        <v>80</v>
      </c>
      <c r="B14" t="s">
        <v>12</v>
      </c>
      <c r="C14" t="s">
        <v>34</v>
      </c>
      <c r="D14" t="str">
        <f t="shared" si="1"/>
        <v>Oil_ST</v>
      </c>
      <c r="E14">
        <f>VLOOKUP(D14,'Unit Type Emissions Rate'!$B$1:$C$18,2,FALSE)</f>
        <v>10270</v>
      </c>
      <c r="F14">
        <f>VLOOKUP('Emissions Rate Summary'!$B14,'Fuel Type Carbon Content'!$B$1:$D$19,3,FALSE)</f>
        <v>70.900000000000006</v>
      </c>
      <c r="G14" t="str">
        <f t="shared" si="0"/>
        <v>JF_ST</v>
      </c>
      <c r="H14" s="5">
        <f t="shared" si="2"/>
        <v>0.72814299999999998</v>
      </c>
    </row>
    <row r="15" spans="1:8" x14ac:dyDescent="0.3">
      <c r="A15" t="s">
        <v>81</v>
      </c>
      <c r="B15" t="s">
        <v>6</v>
      </c>
      <c r="C15" t="s">
        <v>34</v>
      </c>
      <c r="D15" t="str">
        <f t="shared" si="1"/>
        <v>Oil_CA</v>
      </c>
      <c r="E15">
        <f>VLOOKUP(D15,'Unit Type Emissions Rate'!$B$1:$C$18,2,FALSE)</f>
        <v>9663</v>
      </c>
      <c r="F15">
        <f>VLOOKUP('Emissions Rate Summary'!$B15,'Fuel Type Carbon Content'!$B$1:$D$19,3,FALSE)</f>
        <v>72.3</v>
      </c>
      <c r="G15" t="str">
        <f t="shared" si="0"/>
        <v>KER_CA</v>
      </c>
      <c r="H15" s="5">
        <f t="shared" si="2"/>
        <v>0.69863490000000006</v>
      </c>
    </row>
    <row r="16" spans="1:8" x14ac:dyDescent="0.3">
      <c r="A16" t="s">
        <v>82</v>
      </c>
      <c r="B16" t="s">
        <v>6</v>
      </c>
      <c r="C16" t="s">
        <v>34</v>
      </c>
      <c r="D16" t="str">
        <f t="shared" si="1"/>
        <v>Oil_CT</v>
      </c>
      <c r="E16">
        <f>VLOOKUP(D16,'Unit Type Emissions Rate'!$B$1:$C$18,2,FALSE)</f>
        <v>9663</v>
      </c>
      <c r="F16">
        <f>VLOOKUP('Emissions Rate Summary'!$B16,'Fuel Type Carbon Content'!$B$1:$D$19,3,FALSE)</f>
        <v>72.3</v>
      </c>
      <c r="G16" t="str">
        <f t="shared" si="0"/>
        <v>KER_CT</v>
      </c>
      <c r="H16" s="5">
        <f t="shared" si="2"/>
        <v>0.69863490000000006</v>
      </c>
    </row>
    <row r="17" spans="1:8" x14ac:dyDescent="0.3">
      <c r="A17" t="s">
        <v>83</v>
      </c>
      <c r="B17" t="s">
        <v>6</v>
      </c>
      <c r="C17" t="s">
        <v>34</v>
      </c>
      <c r="D17" t="str">
        <f t="shared" si="1"/>
        <v>Oil_GT</v>
      </c>
      <c r="E17">
        <f>VLOOKUP(D17,'Unit Type Emissions Rate'!$B$1:$C$18,2,FALSE)</f>
        <v>13352</v>
      </c>
      <c r="F17">
        <f>VLOOKUP('Emissions Rate Summary'!$B17,'Fuel Type Carbon Content'!$B$1:$D$19,3,FALSE)</f>
        <v>72.3</v>
      </c>
      <c r="G17" t="str">
        <f t="shared" si="0"/>
        <v>KER_GT</v>
      </c>
      <c r="H17" s="5">
        <f t="shared" si="2"/>
        <v>0.96534960000000003</v>
      </c>
    </row>
    <row r="18" spans="1:8" x14ac:dyDescent="0.3">
      <c r="A18" t="s">
        <v>80</v>
      </c>
      <c r="B18" t="s">
        <v>6</v>
      </c>
      <c r="C18" t="s">
        <v>34</v>
      </c>
      <c r="D18" t="str">
        <f t="shared" si="1"/>
        <v>Oil_ST</v>
      </c>
      <c r="E18">
        <f>VLOOKUP(D18,'Unit Type Emissions Rate'!$B$1:$C$18,2,FALSE)</f>
        <v>10270</v>
      </c>
      <c r="F18">
        <f>VLOOKUP('Emissions Rate Summary'!$B18,'Fuel Type Carbon Content'!$B$1:$D$19,3,FALSE)</f>
        <v>72.3</v>
      </c>
      <c r="G18" t="str">
        <f t="shared" si="0"/>
        <v>KER_ST</v>
      </c>
      <c r="H18" s="5">
        <f t="shared" si="2"/>
        <v>0.7425210000000001</v>
      </c>
    </row>
    <row r="19" spans="1:8" x14ac:dyDescent="0.3">
      <c r="A19" t="s">
        <v>81</v>
      </c>
      <c r="B19" t="s">
        <v>4</v>
      </c>
      <c r="C19" t="s">
        <v>36</v>
      </c>
      <c r="D19" t="str">
        <f t="shared" si="1"/>
        <v>Natural Gas_CA</v>
      </c>
      <c r="E19">
        <f>VLOOKUP(D19,'Unit Type Emissions Rate'!$B$1:$C$18,2,FALSE)</f>
        <v>7627</v>
      </c>
      <c r="F19">
        <f>VLOOKUP('Emissions Rate Summary'!$B19,'Fuel Type Carbon Content'!$B$1:$D$19,3,FALSE)</f>
        <v>53.07</v>
      </c>
      <c r="G19" t="str">
        <f t="shared" si="0"/>
        <v>NG_CA</v>
      </c>
      <c r="H19" s="5">
        <f t="shared" si="2"/>
        <v>0.40476488999999999</v>
      </c>
    </row>
    <row r="20" spans="1:8" x14ac:dyDescent="0.3">
      <c r="A20" t="s">
        <v>85</v>
      </c>
      <c r="B20" t="s">
        <v>4</v>
      </c>
      <c r="C20" t="s">
        <v>36</v>
      </c>
      <c r="D20" t="str">
        <f t="shared" si="1"/>
        <v>Natural Gas_CS</v>
      </c>
      <c r="E20">
        <f>VLOOKUP(D20,'Unit Type Emissions Rate'!$B$1:$C$18,2,FALSE)</f>
        <v>7627</v>
      </c>
      <c r="F20">
        <f>VLOOKUP('Emissions Rate Summary'!$B20,'Fuel Type Carbon Content'!$B$1:$D$19,3,FALSE)</f>
        <v>53.07</v>
      </c>
      <c r="G20" t="str">
        <f t="shared" si="0"/>
        <v>NG_CS</v>
      </c>
      <c r="H20" s="5">
        <f t="shared" si="2"/>
        <v>0.40476488999999999</v>
      </c>
    </row>
    <row r="21" spans="1:8" x14ac:dyDescent="0.3">
      <c r="A21" t="s">
        <v>82</v>
      </c>
      <c r="B21" t="s">
        <v>4</v>
      </c>
      <c r="C21" t="s">
        <v>36</v>
      </c>
      <c r="D21" t="str">
        <f t="shared" si="1"/>
        <v>Natural Gas_CT</v>
      </c>
      <c r="E21">
        <f>VLOOKUP(D21,'Unit Type Emissions Rate'!$B$1:$C$18,2,FALSE)</f>
        <v>7627</v>
      </c>
      <c r="F21">
        <f>VLOOKUP('Emissions Rate Summary'!$B21,'Fuel Type Carbon Content'!$B$1:$D$19,3,FALSE)</f>
        <v>53.07</v>
      </c>
      <c r="G21" t="str">
        <f t="shared" si="0"/>
        <v>NG_CT</v>
      </c>
      <c r="H21" s="5">
        <f t="shared" si="2"/>
        <v>0.40476488999999999</v>
      </c>
    </row>
    <row r="22" spans="1:8" x14ac:dyDescent="0.3">
      <c r="A22" t="s">
        <v>86</v>
      </c>
      <c r="B22" t="s">
        <v>4</v>
      </c>
      <c r="C22" t="s">
        <v>36</v>
      </c>
      <c r="D22" t="str">
        <f t="shared" si="1"/>
        <v>Natural Gas_FC</v>
      </c>
      <c r="E22">
        <f>VLOOKUP(D22,'Unit Type Emissions Rate'!$B$1:$C$18,2,FALSE)</f>
        <v>0</v>
      </c>
      <c r="F22">
        <f>VLOOKUP('Emissions Rate Summary'!$B22,'Fuel Type Carbon Content'!$B$1:$D$19,3,FALSE)</f>
        <v>53.07</v>
      </c>
      <c r="G22" t="str">
        <f t="shared" si="0"/>
        <v>NG_FC</v>
      </c>
      <c r="H22" s="5">
        <f t="shared" si="2"/>
        <v>0</v>
      </c>
    </row>
    <row r="23" spans="1:8" x14ac:dyDescent="0.3">
      <c r="A23" t="s">
        <v>83</v>
      </c>
      <c r="B23" t="s">
        <v>4</v>
      </c>
      <c r="C23" t="s">
        <v>36</v>
      </c>
      <c r="D23" t="str">
        <f t="shared" si="1"/>
        <v>Natural Gas_GT</v>
      </c>
      <c r="E23">
        <f>VLOOKUP(D23,'Unit Type Emissions Rate'!$B$1:$C$18,2,FALSE)</f>
        <v>11138</v>
      </c>
      <c r="F23">
        <f>VLOOKUP('Emissions Rate Summary'!$B23,'Fuel Type Carbon Content'!$B$1:$D$19,3,FALSE)</f>
        <v>53.07</v>
      </c>
      <c r="G23" t="str">
        <f t="shared" si="0"/>
        <v>NG_GT</v>
      </c>
      <c r="H23" s="5">
        <f t="shared" si="2"/>
        <v>0.59109365999999997</v>
      </c>
    </row>
    <row r="24" spans="1:8" x14ac:dyDescent="0.3">
      <c r="A24" t="s">
        <v>84</v>
      </c>
      <c r="B24" t="s">
        <v>4</v>
      </c>
      <c r="C24" t="s">
        <v>36</v>
      </c>
      <c r="D24" t="str">
        <f t="shared" si="1"/>
        <v>Natural Gas_IC</v>
      </c>
      <c r="E24">
        <f>VLOOKUP(D24,'Unit Type Emissions Rate'!$B$1:$C$18,2,FALSE)</f>
        <v>9009</v>
      </c>
      <c r="F24">
        <f>VLOOKUP('Emissions Rate Summary'!$B24,'Fuel Type Carbon Content'!$B$1:$D$19,3,FALSE)</f>
        <v>53.07</v>
      </c>
      <c r="G24" t="str">
        <f t="shared" si="0"/>
        <v>NG_IC</v>
      </c>
      <c r="H24" s="5">
        <f t="shared" si="2"/>
        <v>0.47810762999999995</v>
      </c>
    </row>
    <row r="25" spans="1:8" x14ac:dyDescent="0.3">
      <c r="A25" t="s">
        <v>80</v>
      </c>
      <c r="B25" t="s">
        <v>4</v>
      </c>
      <c r="C25" t="s">
        <v>36</v>
      </c>
      <c r="D25" t="str">
        <f t="shared" si="1"/>
        <v>Natural Gas_ST</v>
      </c>
      <c r="E25">
        <f>VLOOKUP(D25,'Unit Type Emissions Rate'!$B$1:$C$18,2,FALSE)</f>
        <v>10334</v>
      </c>
      <c r="F25">
        <f>VLOOKUP('Emissions Rate Summary'!$B25,'Fuel Type Carbon Content'!$B$1:$D$19,3,FALSE)</f>
        <v>53.07</v>
      </c>
      <c r="G25" t="str">
        <f t="shared" si="0"/>
        <v>NG_ST</v>
      </c>
      <c r="H25" s="5">
        <f t="shared" si="2"/>
        <v>0.54842538000000007</v>
      </c>
    </row>
    <row r="26" spans="1:8" x14ac:dyDescent="0.3">
      <c r="A26" t="s">
        <v>80</v>
      </c>
      <c r="B26" t="s">
        <v>4</v>
      </c>
      <c r="C26" t="s">
        <v>36</v>
      </c>
      <c r="D26" t="str">
        <f t="shared" si="1"/>
        <v>Natural Gas_ST</v>
      </c>
      <c r="E26">
        <f>VLOOKUP(D26,'Unit Type Emissions Rate'!$B$1:$C$18,2,FALSE)</f>
        <v>10334</v>
      </c>
      <c r="F26">
        <f>VLOOKUP('Emissions Rate Summary'!$B26,'Fuel Type Carbon Content'!$B$1:$D$19,3,FALSE)</f>
        <v>53.07</v>
      </c>
      <c r="G26" t="str">
        <f t="shared" si="0"/>
        <v>NG_ST</v>
      </c>
      <c r="H26" s="5">
        <f t="shared" si="2"/>
        <v>0.54842538000000007</v>
      </c>
    </row>
    <row r="27" spans="1:8" x14ac:dyDescent="0.3">
      <c r="A27" t="s">
        <v>80</v>
      </c>
      <c r="B27" t="s">
        <v>13</v>
      </c>
      <c r="C27" t="s">
        <v>35</v>
      </c>
      <c r="D27" t="str">
        <f t="shared" si="1"/>
        <v>Coal_ST</v>
      </c>
      <c r="E27">
        <f>VLOOKUP(D27,'Unit Type Emissions Rate'!$B$1:$C$18,2,FALSE)</f>
        <v>10015</v>
      </c>
      <c r="F27">
        <f>VLOOKUP('Emissions Rate Summary'!$B27,'Fuel Type Carbon Content'!$B$1:$D$19,3,FALSE)</f>
        <v>102.1</v>
      </c>
      <c r="G27" t="str">
        <f t="shared" si="0"/>
        <v>PC_ST</v>
      </c>
      <c r="H27" s="5">
        <f t="shared" si="2"/>
        <v>1.0225314999999999</v>
      </c>
    </row>
    <row r="28" spans="1:8" x14ac:dyDescent="0.3">
      <c r="A28" t="s">
        <v>80</v>
      </c>
      <c r="B28" t="s">
        <v>26</v>
      </c>
      <c r="C28" t="s">
        <v>34</v>
      </c>
      <c r="D28" t="str">
        <f t="shared" si="1"/>
        <v>Oil_ST</v>
      </c>
      <c r="E28">
        <f>VLOOKUP(D28,'Unit Type Emissions Rate'!$B$1:$C$18,2,FALSE)</f>
        <v>10270</v>
      </c>
      <c r="F28">
        <f>VLOOKUP('Emissions Rate Summary'!$B28,'Fuel Type Carbon Content'!$B$1:$D$19,3,FALSE)</f>
        <v>63.07</v>
      </c>
      <c r="G28" t="str">
        <f t="shared" si="0"/>
        <v>PG_ST</v>
      </c>
      <c r="H28" s="5">
        <f t="shared" si="2"/>
        <v>0.64772890000000005</v>
      </c>
    </row>
    <row r="29" spans="1:8" x14ac:dyDescent="0.3">
      <c r="A29" t="s">
        <v>81</v>
      </c>
      <c r="B29" t="s">
        <v>5</v>
      </c>
      <c r="C29" t="s">
        <v>34</v>
      </c>
      <c r="D29" t="str">
        <f t="shared" si="1"/>
        <v>Oil_CA</v>
      </c>
      <c r="E29">
        <f>VLOOKUP(D29,'Unit Type Emissions Rate'!$B$1:$C$18,2,FALSE)</f>
        <v>9663</v>
      </c>
      <c r="F29">
        <f>VLOOKUP('Emissions Rate Summary'!$B29,'Fuel Type Carbon Content'!$B$1:$D$19,3,FALSE)</f>
        <v>78.790000000000006</v>
      </c>
      <c r="G29" t="str">
        <f t="shared" si="0"/>
        <v>RFO_CA</v>
      </c>
      <c r="H29" s="5">
        <f t="shared" si="2"/>
        <v>0.76134777000000009</v>
      </c>
    </row>
    <row r="30" spans="1:8" x14ac:dyDescent="0.3">
      <c r="A30" t="s">
        <v>82</v>
      </c>
      <c r="B30" t="s">
        <v>5</v>
      </c>
      <c r="C30" t="s">
        <v>34</v>
      </c>
      <c r="D30" t="str">
        <f t="shared" si="1"/>
        <v>Oil_CT</v>
      </c>
      <c r="E30">
        <f>VLOOKUP(D30,'Unit Type Emissions Rate'!$B$1:$C$18,2,FALSE)</f>
        <v>9663</v>
      </c>
      <c r="F30">
        <f>VLOOKUP('Emissions Rate Summary'!$B30,'Fuel Type Carbon Content'!$B$1:$D$19,3,FALSE)</f>
        <v>78.790000000000006</v>
      </c>
      <c r="G30" t="str">
        <f t="shared" si="0"/>
        <v>RFO_CT</v>
      </c>
      <c r="H30" s="5">
        <f t="shared" si="2"/>
        <v>0.76134777000000009</v>
      </c>
    </row>
    <row r="31" spans="1:8" x14ac:dyDescent="0.3">
      <c r="A31" t="s">
        <v>83</v>
      </c>
      <c r="B31" t="s">
        <v>5</v>
      </c>
      <c r="C31" t="s">
        <v>34</v>
      </c>
      <c r="D31" t="str">
        <f t="shared" si="1"/>
        <v>Oil_GT</v>
      </c>
      <c r="E31">
        <f>VLOOKUP(D31,'Unit Type Emissions Rate'!$B$1:$C$18,2,FALSE)</f>
        <v>13352</v>
      </c>
      <c r="F31">
        <f>VLOOKUP('Emissions Rate Summary'!$B31,'Fuel Type Carbon Content'!$B$1:$D$19,3,FALSE)</f>
        <v>78.790000000000006</v>
      </c>
      <c r="G31" t="str">
        <f t="shared" si="0"/>
        <v>RFO_GT</v>
      </c>
      <c r="H31" s="5">
        <f t="shared" si="2"/>
        <v>1.0520040800000001</v>
      </c>
    </row>
    <row r="32" spans="1:8" x14ac:dyDescent="0.3">
      <c r="A32" t="s">
        <v>84</v>
      </c>
      <c r="B32" t="s">
        <v>5</v>
      </c>
      <c r="C32" t="s">
        <v>34</v>
      </c>
      <c r="D32" t="str">
        <f t="shared" si="1"/>
        <v>Oil_IC</v>
      </c>
      <c r="E32">
        <f>VLOOKUP(D32,'Unit Type Emissions Rate'!$B$1:$C$18,2,FALSE)</f>
        <v>10326</v>
      </c>
      <c r="F32">
        <f>VLOOKUP('Emissions Rate Summary'!$B32,'Fuel Type Carbon Content'!$B$1:$D$19,3,FALSE)</f>
        <v>78.790000000000006</v>
      </c>
      <c r="G32" t="str">
        <f t="shared" si="0"/>
        <v>RFO_IC</v>
      </c>
      <c r="H32" s="5">
        <f t="shared" si="2"/>
        <v>0.81358554000000016</v>
      </c>
    </row>
    <row r="33" spans="1:8" x14ac:dyDescent="0.3">
      <c r="A33" t="s">
        <v>80</v>
      </c>
      <c r="B33" t="s">
        <v>5</v>
      </c>
      <c r="C33" t="s">
        <v>34</v>
      </c>
      <c r="D33" t="str">
        <f t="shared" si="1"/>
        <v>Oil_ST</v>
      </c>
      <c r="E33">
        <f>VLOOKUP(D33,'Unit Type Emissions Rate'!$B$1:$C$18,2,FALSE)</f>
        <v>10270</v>
      </c>
      <c r="F33">
        <f>VLOOKUP('Emissions Rate Summary'!$B33,'Fuel Type Carbon Content'!$B$1:$D$19,3,FALSE)</f>
        <v>78.790000000000006</v>
      </c>
      <c r="G33" t="str">
        <f t="shared" si="0"/>
        <v>RFO_ST</v>
      </c>
      <c r="H33" s="5">
        <f t="shared" si="2"/>
        <v>0.80917330000000021</v>
      </c>
    </row>
    <row r="34" spans="1:8" x14ac:dyDescent="0.3">
      <c r="A34" t="s">
        <v>80</v>
      </c>
      <c r="B34" t="s">
        <v>11</v>
      </c>
      <c r="C34" t="s">
        <v>35</v>
      </c>
      <c r="D34" t="str">
        <f t="shared" si="1"/>
        <v>Coal_ST</v>
      </c>
      <c r="E34">
        <f>VLOOKUP(D34,'Unit Type Emissions Rate'!$B$1:$C$18,2,FALSE)</f>
        <v>10015</v>
      </c>
      <c r="F34">
        <f>VLOOKUP('Emissions Rate Summary'!$B34,'Fuel Type Carbon Content'!$B$1:$D$19,3,FALSE)</f>
        <v>97.2</v>
      </c>
      <c r="G34" t="str">
        <f t="shared" si="0"/>
        <v>SUB_ST</v>
      </c>
      <c r="H34" s="5">
        <f t="shared" si="2"/>
        <v>0.97345800000000005</v>
      </c>
    </row>
    <row r="35" spans="1:8" x14ac:dyDescent="0.3">
      <c r="A35" t="s">
        <v>80</v>
      </c>
      <c r="B35" t="s">
        <v>16</v>
      </c>
      <c r="C35" t="s">
        <v>35</v>
      </c>
      <c r="D35" t="str">
        <f t="shared" si="1"/>
        <v>Coal_ST</v>
      </c>
      <c r="E35">
        <f>VLOOKUP(D35,'Unit Type Emissions Rate'!$B$1:$C$18,2,FALSE)</f>
        <v>10015</v>
      </c>
      <c r="F35">
        <f>VLOOKUP('Emissions Rate Summary'!$B35,'Fuel Type Carbon Content'!$B$1:$D$19,3,FALSE)</f>
        <v>93.3</v>
      </c>
      <c r="G35" t="str">
        <f t="shared" si="0"/>
        <v>WC_ST</v>
      </c>
      <c r="H35" s="5">
        <f t="shared" si="2"/>
        <v>0.93439949999999994</v>
      </c>
    </row>
    <row r="36" spans="1:8" x14ac:dyDescent="0.3">
      <c r="A36" t="s">
        <v>80</v>
      </c>
      <c r="B36" t="s">
        <v>9</v>
      </c>
      <c r="C36" t="s">
        <v>34</v>
      </c>
      <c r="D36" t="str">
        <f t="shared" si="1"/>
        <v>Oil_ST</v>
      </c>
      <c r="E36">
        <f>VLOOKUP(D36,'Unit Type Emissions Rate'!$B$1:$C$18,2,FALSE)</f>
        <v>10270</v>
      </c>
      <c r="F36">
        <f>VLOOKUP('Emissions Rate Summary'!$B36,'Fuel Type Carbon Content'!$B$1:$D$19,3,FALSE)</f>
        <v>95.25</v>
      </c>
      <c r="G36" t="str">
        <f t="shared" si="0"/>
        <v>WO_ST</v>
      </c>
      <c r="H36" s="5">
        <f t="shared" si="2"/>
        <v>0.97821749999999996</v>
      </c>
    </row>
    <row r="37" spans="1:8" x14ac:dyDescent="0.3">
      <c r="A37" t="s">
        <v>80</v>
      </c>
      <c r="B37" t="s">
        <v>74</v>
      </c>
      <c r="C37" t="s">
        <v>35</v>
      </c>
      <c r="D37" t="str">
        <f t="shared" si="1"/>
        <v>Coal_ST</v>
      </c>
      <c r="E37">
        <f>VLOOKUP(D37,'Unit Type Emissions Rate'!$B$1:$C$18,2,FALSE)</f>
        <v>10015</v>
      </c>
      <c r="F37">
        <f>VLOOKUP('Emissions Rate Summary'!$B37,'Fuel Type Carbon Content'!$B$1:$D$19,3,FALSE)</f>
        <v>93.3</v>
      </c>
      <c r="G37" t="str">
        <f t="shared" si="0"/>
        <v>RC_ST</v>
      </c>
      <c r="H37" s="5">
        <f t="shared" si="2"/>
        <v>0.93439949999999994</v>
      </c>
    </row>
    <row r="38" spans="1:8" x14ac:dyDescent="0.3">
      <c r="A38" t="s">
        <v>80</v>
      </c>
      <c r="B38" t="s">
        <v>70</v>
      </c>
      <c r="C38" t="s">
        <v>35</v>
      </c>
      <c r="D38" t="str">
        <f t="shared" si="1"/>
        <v>Coal_ST</v>
      </c>
      <c r="E38">
        <f>VLOOKUP(D38,'Unit Type Emissions Rate'!$B$1:$C$18,2,FALSE)</f>
        <v>10015</v>
      </c>
      <c r="F38">
        <f>VLOOKUP('Emissions Rate Summary'!$B38,'Fuel Type Carbon Content'!$B$1:$D$19,3,FALSE)</f>
        <v>97.7</v>
      </c>
      <c r="G38" t="str">
        <f t="shared" si="0"/>
        <v>LIG_ST</v>
      </c>
      <c r="H38" s="5">
        <f t="shared" si="2"/>
        <v>0.9784655000000001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BB250-533A-41C3-BA5C-CF06154E5154}">
  <dimension ref="A1:C20"/>
  <sheetViews>
    <sheetView workbookViewId="0">
      <selection activeCell="F4" sqref="F4"/>
    </sheetView>
  </sheetViews>
  <sheetFormatPr defaultRowHeight="14.4" x14ac:dyDescent="0.3"/>
  <cols>
    <col min="1" max="1" width="16.21875" customWidth="1"/>
    <col min="2" max="2" width="19.44140625" customWidth="1"/>
    <col min="3" max="3" width="10.77734375" customWidth="1"/>
  </cols>
  <sheetData>
    <row r="1" spans="1:3" ht="57.6" customHeight="1" x14ac:dyDescent="0.3">
      <c r="A1" s="2" t="s">
        <v>62</v>
      </c>
      <c r="B1" s="2" t="s">
        <v>42</v>
      </c>
      <c r="C1" s="2" t="s">
        <v>61</v>
      </c>
    </row>
    <row r="2" spans="1:3" x14ac:dyDescent="0.3">
      <c r="A2" t="s">
        <v>35</v>
      </c>
      <c r="B2" t="s">
        <v>44</v>
      </c>
      <c r="C2" s="1">
        <v>10015</v>
      </c>
    </row>
    <row r="3" spans="1:3" x14ac:dyDescent="0.3">
      <c r="A3" t="s">
        <v>35</v>
      </c>
      <c r="B3" t="s">
        <v>55</v>
      </c>
      <c r="C3" s="1">
        <v>10015</v>
      </c>
    </row>
    <row r="4" spans="1:3" x14ac:dyDescent="0.3">
      <c r="A4" t="s">
        <v>35</v>
      </c>
      <c r="B4" t="s">
        <v>56</v>
      </c>
      <c r="C4" s="1">
        <v>10015</v>
      </c>
    </row>
    <row r="5" spans="1:3" x14ac:dyDescent="0.3">
      <c r="A5" t="s">
        <v>35</v>
      </c>
      <c r="B5" t="s">
        <v>57</v>
      </c>
      <c r="C5" s="1">
        <v>10015</v>
      </c>
    </row>
    <row r="6" spans="1:3" x14ac:dyDescent="0.3">
      <c r="A6" t="s">
        <v>35</v>
      </c>
      <c r="B6" t="s">
        <v>58</v>
      </c>
      <c r="C6" s="1">
        <v>10015</v>
      </c>
    </row>
    <row r="7" spans="1:3" x14ac:dyDescent="0.3">
      <c r="A7" t="s">
        <v>36</v>
      </c>
      <c r="B7" t="s">
        <v>46</v>
      </c>
      <c r="C7" s="1">
        <v>10334</v>
      </c>
    </row>
    <row r="8" spans="1:3" x14ac:dyDescent="0.3">
      <c r="A8" t="s">
        <v>36</v>
      </c>
      <c r="B8" t="s">
        <v>48</v>
      </c>
      <c r="C8" s="1">
        <v>11138</v>
      </c>
    </row>
    <row r="9" spans="1:3" x14ac:dyDescent="0.3">
      <c r="A9" t="s">
        <v>36</v>
      </c>
      <c r="B9" t="s">
        <v>49</v>
      </c>
      <c r="C9">
        <v>7627</v>
      </c>
    </row>
    <row r="10" spans="1:3" x14ac:dyDescent="0.3">
      <c r="A10" t="s">
        <v>36</v>
      </c>
      <c r="B10" t="s">
        <v>50</v>
      </c>
      <c r="C10" s="1">
        <v>9009</v>
      </c>
    </row>
    <row r="11" spans="1:3" x14ac:dyDescent="0.3">
      <c r="A11" t="s">
        <v>36</v>
      </c>
      <c r="B11" t="s">
        <v>51</v>
      </c>
      <c r="C11" s="1">
        <v>7627</v>
      </c>
    </row>
    <row r="12" spans="1:3" x14ac:dyDescent="0.3">
      <c r="A12" t="s">
        <v>36</v>
      </c>
      <c r="B12" t="s">
        <v>53</v>
      </c>
      <c r="C12" s="1">
        <v>7627</v>
      </c>
    </row>
    <row r="13" spans="1:3" x14ac:dyDescent="0.3">
      <c r="A13" t="s">
        <v>36</v>
      </c>
      <c r="B13" t="s">
        <v>59</v>
      </c>
    </row>
    <row r="14" spans="1:3" x14ac:dyDescent="0.3">
      <c r="A14" t="s">
        <v>34</v>
      </c>
      <c r="B14" t="s">
        <v>43</v>
      </c>
      <c r="C14" s="1">
        <v>10326</v>
      </c>
    </row>
    <row r="15" spans="1:3" x14ac:dyDescent="0.3">
      <c r="A15" t="s">
        <v>34</v>
      </c>
      <c r="B15" t="s">
        <v>45</v>
      </c>
      <c r="C15" s="1">
        <v>10270</v>
      </c>
    </row>
    <row r="16" spans="1:3" x14ac:dyDescent="0.3">
      <c r="A16" t="s">
        <v>34</v>
      </c>
      <c r="B16" t="s">
        <v>47</v>
      </c>
      <c r="C16" s="1">
        <v>13352</v>
      </c>
    </row>
    <row r="17" spans="1:3" x14ac:dyDescent="0.3">
      <c r="A17" t="s">
        <v>34</v>
      </c>
      <c r="B17" t="s">
        <v>52</v>
      </c>
      <c r="C17" s="1">
        <v>9663</v>
      </c>
    </row>
    <row r="18" spans="1:3" x14ac:dyDescent="0.3">
      <c r="A18" t="s">
        <v>34</v>
      </c>
      <c r="B18" t="s">
        <v>54</v>
      </c>
      <c r="C18" s="1">
        <v>9663</v>
      </c>
    </row>
    <row r="20" spans="1:3" x14ac:dyDescent="0.3">
      <c r="A20" t="s">
        <v>60</v>
      </c>
    </row>
  </sheetData>
  <sortState xmlns:xlrd2="http://schemas.microsoft.com/office/spreadsheetml/2017/richdata2" ref="A2:B18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30418-C5D0-4685-BEF8-6AF82C7BB473}">
  <dimension ref="A1:D16"/>
  <sheetViews>
    <sheetView workbookViewId="0">
      <selection activeCell="D11" sqref="D11"/>
    </sheetView>
  </sheetViews>
  <sheetFormatPr defaultRowHeight="14.4" x14ac:dyDescent="0.3"/>
  <cols>
    <col min="1" max="1" width="23.21875" customWidth="1"/>
  </cols>
  <sheetData>
    <row r="1" spans="1:4" ht="86.4" x14ac:dyDescent="0.3">
      <c r="A1" s="2"/>
      <c r="B1" s="2" t="s">
        <v>63</v>
      </c>
      <c r="C1" s="2" t="s">
        <v>32</v>
      </c>
      <c r="D1" s="2" t="s">
        <v>64</v>
      </c>
    </row>
    <row r="2" spans="1:4" x14ac:dyDescent="0.3">
      <c r="A2" s="3" t="s">
        <v>96</v>
      </c>
      <c r="B2" s="4" t="s">
        <v>27</v>
      </c>
      <c r="C2" s="4" t="s">
        <v>35</v>
      </c>
      <c r="D2" s="4">
        <v>93.3</v>
      </c>
    </row>
    <row r="3" spans="1:4" x14ac:dyDescent="0.3">
      <c r="A3" t="s">
        <v>65</v>
      </c>
      <c r="B3" t="s">
        <v>3</v>
      </c>
      <c r="C3" t="s">
        <v>35</v>
      </c>
      <c r="D3">
        <v>93.3</v>
      </c>
    </row>
    <row r="4" spans="1:4" x14ac:dyDescent="0.3">
      <c r="A4" t="s">
        <v>66</v>
      </c>
      <c r="B4" t="s">
        <v>2</v>
      </c>
      <c r="C4" t="s">
        <v>34</v>
      </c>
      <c r="D4">
        <v>73.16</v>
      </c>
    </row>
    <row r="5" spans="1:4" x14ac:dyDescent="0.3">
      <c r="A5" t="s">
        <v>67</v>
      </c>
      <c r="B5" t="s">
        <v>12</v>
      </c>
      <c r="C5" t="s">
        <v>34</v>
      </c>
      <c r="D5">
        <v>70.900000000000006</v>
      </c>
    </row>
    <row r="6" spans="1:4" x14ac:dyDescent="0.3">
      <c r="A6" t="s">
        <v>68</v>
      </c>
      <c r="B6" t="s">
        <v>6</v>
      </c>
      <c r="C6" t="s">
        <v>34</v>
      </c>
      <c r="D6">
        <v>72.3</v>
      </c>
    </row>
    <row r="7" spans="1:4" x14ac:dyDescent="0.3">
      <c r="A7" t="s">
        <v>69</v>
      </c>
      <c r="B7" t="s">
        <v>70</v>
      </c>
      <c r="C7" t="s">
        <v>35</v>
      </c>
      <c r="D7">
        <v>97.7</v>
      </c>
    </row>
    <row r="8" spans="1:4" x14ac:dyDescent="0.3">
      <c r="A8" t="s">
        <v>36</v>
      </c>
      <c r="B8" t="s">
        <v>4</v>
      </c>
      <c r="C8" t="s">
        <v>36</v>
      </c>
      <c r="D8">
        <v>53.07</v>
      </c>
    </row>
    <row r="9" spans="1:4" x14ac:dyDescent="0.3">
      <c r="A9" t="s">
        <v>71</v>
      </c>
      <c r="B9" t="s">
        <v>13</v>
      </c>
      <c r="C9" t="s">
        <v>34</v>
      </c>
      <c r="D9">
        <v>102.1</v>
      </c>
    </row>
    <row r="10" spans="1:4" x14ac:dyDescent="0.3">
      <c r="A10" t="s">
        <v>72</v>
      </c>
      <c r="B10" t="s">
        <v>26</v>
      </c>
      <c r="C10" t="s">
        <v>36</v>
      </c>
      <c r="D10">
        <v>63.07</v>
      </c>
    </row>
    <row r="11" spans="1:4" x14ac:dyDescent="0.3">
      <c r="A11" t="s">
        <v>73</v>
      </c>
      <c r="B11" t="s">
        <v>74</v>
      </c>
      <c r="C11" t="s">
        <v>35</v>
      </c>
      <c r="D11">
        <v>93.3</v>
      </c>
    </row>
    <row r="12" spans="1:4" x14ac:dyDescent="0.3">
      <c r="A12" t="s">
        <v>75</v>
      </c>
      <c r="B12" t="s">
        <v>5</v>
      </c>
      <c r="C12" t="s">
        <v>34</v>
      </c>
      <c r="D12">
        <v>78.790000000000006</v>
      </c>
    </row>
    <row r="13" spans="1:4" x14ac:dyDescent="0.3">
      <c r="A13" t="s">
        <v>76</v>
      </c>
      <c r="B13" t="s">
        <v>11</v>
      </c>
      <c r="C13" t="s">
        <v>35</v>
      </c>
      <c r="D13">
        <v>97.2</v>
      </c>
    </row>
    <row r="14" spans="1:4" x14ac:dyDescent="0.3">
      <c r="A14" t="s">
        <v>77</v>
      </c>
      <c r="B14" t="s">
        <v>15</v>
      </c>
      <c r="C14" t="s">
        <v>35</v>
      </c>
      <c r="D14">
        <v>85.97</v>
      </c>
    </row>
    <row r="15" spans="1:4" x14ac:dyDescent="0.3">
      <c r="A15" t="s">
        <v>78</v>
      </c>
      <c r="B15" t="s">
        <v>16</v>
      </c>
      <c r="C15" t="s">
        <v>35</v>
      </c>
      <c r="D15">
        <v>93.3</v>
      </c>
    </row>
    <row r="16" spans="1:4" x14ac:dyDescent="0.3">
      <c r="A16" t="s">
        <v>79</v>
      </c>
      <c r="B16" t="s">
        <v>9</v>
      </c>
      <c r="C16" t="s">
        <v>34</v>
      </c>
      <c r="D16">
        <v>95.25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Fuel</vt:lpstr>
      <vt:lpstr>Unit</vt:lpstr>
      <vt:lpstr>Emissions Rate Summary</vt:lpstr>
      <vt:lpstr>Unit Type Emissions Rate</vt:lpstr>
      <vt:lpstr>Fuel Type Carbon Content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Leff</dc:creator>
  <cp:lastModifiedBy>Michael Leff</cp:lastModifiedBy>
  <dcterms:created xsi:type="dcterms:W3CDTF">2020-03-01T23:05:36Z</dcterms:created>
  <dcterms:modified xsi:type="dcterms:W3CDTF">2022-02-19T16:47:06Z</dcterms:modified>
</cp:coreProperties>
</file>