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raw data" sheetId="2" state="visible" r:id="rId2"/>
    <sheet xmlns:r="http://schemas.openxmlformats.org/officeDocument/2006/relationships" name="key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_-&quot;$&quot;* #,##0.00_-;\-&quot;$&quot;* #,##0.00_-;_-&quot;$&quot;* &quot;-&quot;??_-;_-@_-"/>
    <numFmt numFmtId="165" formatCode="yyyy\-mm\-dd"/>
    <numFmt numFmtId="166" formatCode="_-&quot;$&quot;* #,##0.0_-;\-&quot;$&quot;* #,##0.0_-;_-&quot;$&quot;* &quot;-&quot;??_-;_-@_-"/>
    <numFmt numFmtId="167" formatCode="&quot;$&quot;#,##0.0"/>
    <numFmt numFmtId="168" formatCode="0.0%"/>
    <numFmt numFmtId="169" formatCode="0.0"/>
    <numFmt numFmtId="170" formatCode="#,##0.0"/>
    <numFmt numFmtId="171" formatCode="_-&quot;$&quot;* #,##0.0_-;\-&quot;$&quot;* #,##0.0_-;_-&quot;$&quot;* &quot;-&quot;?_-;_-@_-"/>
    <numFmt numFmtId="172" formatCode="yyyy-mm-dd h:mm:ss"/>
  </numFmts>
  <fonts count="7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10"/>
    </font>
    <font>
      <name val="Arial"/>
      <family val="2"/>
      <color theme="0"/>
      <sz val="10"/>
    </font>
    <font>
      <name val="Calibri"/>
      <family val="2"/>
      <b val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 applyAlignment="1">
      <alignment horizontal="center"/>
    </xf>
  </cellStyleXfs>
  <cellXfs count="3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3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10" fontId="0" fillId="0" borderId="0" applyProtection="1" pivotButton="0" quotePrefix="0" xfId="0">
      <protection locked="0" hidden="0"/>
    </xf>
    <xf numFmtId="9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67" fontId="0" fillId="0" borderId="0" applyProtection="1" pivotButton="0" quotePrefix="0" xfId="0">
      <protection locked="0" hidden="0"/>
    </xf>
    <xf numFmtId="167" fontId="0" fillId="0" borderId="0" pivotButton="0" quotePrefix="0" xfId="0"/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1" xfId="0"/>
    <xf numFmtId="0" fontId="3" fillId="0" borderId="0" pivotButton="0" quotePrefix="0" xfId="0"/>
    <xf numFmtId="169" fontId="0" fillId="0" borderId="0" pivotButton="0" quotePrefix="0" xfId="0"/>
    <xf numFmtId="170" fontId="0" fillId="0" borderId="0" applyProtection="1" pivotButton="0" quotePrefix="0" xfId="0">
      <protection locked="0" hidden="0"/>
    </xf>
    <xf numFmtId="0" fontId="5" fillId="0" borderId="0" pivotButton="0" quotePrefix="0" xfId="0"/>
    <xf numFmtId="171" fontId="0" fillId="0" borderId="0" pivotButton="0" quotePrefix="0" xfId="0"/>
    <xf numFmtId="0" fontId="6" fillId="0" borderId="0" pivotButton="0" quotePrefix="0" xfId="0"/>
    <xf numFmtId="166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71" fontId="0" fillId="0" borderId="0" pivotButton="0" quotePrefix="0" xfId="0"/>
    <xf numFmtId="167" fontId="0" fillId="0" borderId="0" applyProtection="1" pivotButton="0" quotePrefix="0" xfId="0">
      <protection locked="0" hidden="0"/>
    </xf>
    <xf numFmtId="170" fontId="0" fillId="0" borderId="0" applyProtection="1" pivotButton="0" quotePrefix="0" xfId="0">
      <protection locked="0" hidden="0"/>
    </xf>
    <xf numFmtId="169" fontId="0" fillId="0" borderId="0" pivotButton="0" quotePrefix="0" xfId="0"/>
    <xf numFmtId="172" fontId="0" fillId="0" borderId="0" pivotButton="0" quotePrefix="0" xfId="0"/>
  </cellXfs>
  <cellStyles count="2">
    <cellStyle name="Normal" xfId="0" builtinId="0"/>
    <cellStyle name="Pandas" xfId="1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51"/>
  <sheetViews>
    <sheetView tabSelected="1" topLeftCell="AE1" zoomScale="85" zoomScaleNormal="85" workbookViewId="0">
      <selection activeCell="AY21" sqref="AY21"/>
    </sheetView>
  </sheetViews>
  <sheetFormatPr baseColWidth="8" defaultRowHeight="13.2"/>
  <cols>
    <col width="27.109375" bestFit="1" customWidth="1" style="18" min="1" max="1"/>
    <col width="10.77734375" customWidth="1" style="18" min="2" max="7"/>
    <col width="10.33203125" bestFit="1" customWidth="1" style="18" min="8" max="51"/>
  </cols>
  <sheetData>
    <row r="2" ht="13.8" customHeight="1" s="18">
      <c r="A2" s="20" t="inlineStr">
        <is>
          <t>Ticker Symbol</t>
        </is>
      </c>
      <c r="B2" s="27" t="inlineStr">
        <is>
          <t>PL</t>
        </is>
      </c>
    </row>
    <row r="3" ht="13.8" customHeight="1" s="18">
      <c r="A3" s="20" t="inlineStr">
        <is>
          <t>Date of preparation</t>
        </is>
      </c>
      <c r="B3" s="28" t="n">
        <v>45265</v>
      </c>
    </row>
    <row r="4" ht="13.8" customHeight="1" s="18">
      <c r="A4" s="20" t="inlineStr">
        <is>
          <t>Analysis prepared by</t>
        </is>
      </c>
      <c r="B4" s="27" t="inlineStr">
        <is>
          <t>David May</t>
        </is>
      </c>
    </row>
    <row r="5">
      <c r="A5" s="1" t="n"/>
    </row>
    <row r="6" ht="13.8" customHeight="1" s="18">
      <c r="A6" s="20" t="inlineStr">
        <is>
          <t>Cost of Debt</t>
        </is>
      </c>
      <c r="B6" s="29" t="n">
        <v>0.075</v>
      </c>
    </row>
    <row r="7" ht="13.8" customHeight="1" s="18">
      <c r="A7" s="20" t="inlineStr">
        <is>
          <t>Cost of Equity</t>
        </is>
      </c>
      <c r="B7" s="29" t="n">
        <v>0.1</v>
      </c>
    </row>
    <row r="8" ht="13.8" customHeight="1" s="18">
      <c r="A8" s="20" t="inlineStr">
        <is>
          <t>Terminal growth</t>
        </is>
      </c>
      <c r="B8" s="29" t="n">
        <v>0.02</v>
      </c>
    </row>
    <row r="9" ht="13.8" customHeight="1" s="18">
      <c r="A9" s="20" t="inlineStr">
        <is>
          <t>Marginal Tax</t>
        </is>
      </c>
      <c r="B9" s="29" t="n">
        <v>0.21</v>
      </c>
    </row>
    <row r="10" ht="13.8" customHeight="1" s="18">
      <c r="A10" s="20" t="n"/>
      <c r="B10" s="7" t="n"/>
    </row>
    <row r="11" ht="13.8" customHeight="1" s="18">
      <c r="A11" s="20" t="inlineStr">
        <is>
          <t>Cash Generated</t>
        </is>
      </c>
      <c r="B11" s="30" t="n">
        <v>10321.94259367048</v>
      </c>
    </row>
    <row r="12" ht="13.8" customHeight="1" s="18">
      <c r="A12" s="20" t="inlineStr">
        <is>
          <t>Terminal FCFE</t>
        </is>
      </c>
      <c r="B12" s="30" t="n">
        <v>1430.057763353204</v>
      </c>
    </row>
    <row r="13" ht="13.8" customHeight="1" s="18">
      <c r="A13" s="20" t="inlineStr">
        <is>
          <t>Terminal Value</t>
        </is>
      </c>
      <c r="B13" s="30" t="n">
        <v>17875.72204191505</v>
      </c>
    </row>
    <row r="14" ht="13.8" customHeight="1" s="18">
      <c r="A14" s="20" t="inlineStr">
        <is>
          <t>Equity, Intrinsic Value</t>
        </is>
      </c>
      <c r="B14" s="30">
        <f>B43</f>
        <v/>
      </c>
    </row>
    <row r="15" ht="13.8" customHeight="1" s="18">
      <c r="A15" s="20" t="inlineStr">
        <is>
          <t>Shares</t>
        </is>
      </c>
      <c r="B15" t="n">
        <v>312.259</v>
      </c>
    </row>
    <row r="16" ht="13.8" customHeight="1" s="18">
      <c r="A16" s="20" t="inlineStr">
        <is>
          <t>Intrinsic Value per Share</t>
        </is>
      </c>
      <c r="B16" s="31">
        <f>B46</f>
        <v/>
      </c>
    </row>
    <row r="17" ht="13.8" customHeight="1" s="18">
      <c r="A17" s="20" t="inlineStr">
        <is>
          <t>IV per share DDM model</t>
        </is>
      </c>
      <c r="B17" s="31" t="n">
        <v>21.61762102785573</v>
      </c>
    </row>
    <row r="18" ht="13.8" customHeight="1" s="18">
      <c r="A18" s="2" t="n"/>
      <c r="B18" s="32" t="n"/>
    </row>
    <row r="19" ht="13.8" customHeight="1" s="18">
      <c r="A19" s="20" t="inlineStr">
        <is>
          <t>Date</t>
        </is>
      </c>
      <c r="B19" s="8">
        <f>VLOOKUP("date",'raw data'!$A$1:$AY$39,COLUMN(B18),FALSE)</f>
        <v/>
      </c>
      <c r="C19" s="8">
        <f>VLOOKUP("date",'raw data'!$A$1:$AY$39,COLUMN(C18),FALSE)</f>
        <v/>
      </c>
      <c r="D19" s="8">
        <f>VLOOKUP("date",'raw data'!$A$1:$AY$39,COLUMN(D18),FALSE)</f>
        <v/>
      </c>
      <c r="E19" s="8">
        <f>VLOOKUP("date",'raw data'!$A$1:$AY$39,COLUMN(E18),FALSE)</f>
        <v/>
      </c>
      <c r="F19" s="8">
        <f>VLOOKUP("date",'raw data'!$A$1:$AY$39,COLUMN(F18),FALSE)</f>
        <v/>
      </c>
      <c r="G19" s="8">
        <f>VLOOKUP("date",'raw data'!$A$1:$AY$39,COLUMN(G18),FALSE)</f>
        <v/>
      </c>
      <c r="H19" s="8">
        <f>VLOOKUP("date",'raw data'!$A$1:$AY$39,COLUMN(H18),FALSE)</f>
        <v/>
      </c>
      <c r="I19" s="8">
        <f>VLOOKUP("date",'raw data'!$A$1:$AY$39,COLUMN(I18),FALSE)</f>
        <v/>
      </c>
      <c r="J19" s="8">
        <f>VLOOKUP("date",'raw data'!$A$1:$AY$39,COLUMN(J18),FALSE)</f>
        <v/>
      </c>
      <c r="K19" s="8">
        <f>VLOOKUP("date",'raw data'!$A$1:$AY$39,COLUMN(K18),FALSE)</f>
        <v/>
      </c>
      <c r="L19" s="8">
        <f>VLOOKUP("date",'raw data'!$A$1:$AY$39,COLUMN(L18),FALSE)</f>
        <v/>
      </c>
      <c r="M19" s="8">
        <f>VLOOKUP("date",'raw data'!$A$1:$AY$39,COLUMN(M18),FALSE)</f>
        <v/>
      </c>
      <c r="N19" s="8">
        <f>VLOOKUP("date",'raw data'!$A$1:$AY$39,COLUMN(N18),FALSE)</f>
        <v/>
      </c>
      <c r="O19" s="8">
        <f>VLOOKUP("date",'raw data'!$A$1:$AY$39,COLUMN(O18),FALSE)</f>
        <v/>
      </c>
      <c r="P19" s="8">
        <f>VLOOKUP("date",'raw data'!$A$1:$AY$39,COLUMN(P18),FALSE)</f>
        <v/>
      </c>
      <c r="Q19" s="8">
        <f>VLOOKUP("date",'raw data'!$A$1:$AY$39,COLUMN(Q18),FALSE)</f>
        <v/>
      </c>
      <c r="R19" s="8">
        <f>VLOOKUP("date",'raw data'!$A$1:$AY$39,COLUMN(R18),FALSE)</f>
        <v/>
      </c>
      <c r="S19" s="8">
        <f>VLOOKUP("date",'raw data'!$A$1:$AY$39,COLUMN(S18),FALSE)</f>
        <v/>
      </c>
      <c r="T19" s="8">
        <f>VLOOKUP("date",'raw data'!$A$1:$AY$39,COLUMN(T18),FALSE)</f>
        <v/>
      </c>
      <c r="U19" s="8">
        <f>VLOOKUP("date",'raw data'!$A$1:$AY$39,COLUMN(U18),FALSE)</f>
        <v/>
      </c>
      <c r="V19" s="8">
        <f>VLOOKUP("date",'raw data'!$A$1:$AY$39,COLUMN(V18),FALSE)</f>
        <v/>
      </c>
      <c r="W19" s="8">
        <f>VLOOKUP("date",'raw data'!$A$1:$AY$39,COLUMN(W18),FALSE)</f>
        <v/>
      </c>
      <c r="X19" s="8">
        <f>VLOOKUP("date",'raw data'!$A$1:$AY$39,COLUMN(X18),FALSE)</f>
        <v/>
      </c>
      <c r="Y19" s="8">
        <f>VLOOKUP("date",'raw data'!$A$1:$AY$39,COLUMN(Y18),FALSE)</f>
        <v/>
      </c>
      <c r="Z19" s="8">
        <f>VLOOKUP("date",'raw data'!$A$1:$AY$39,COLUMN(Z18),FALSE)</f>
        <v/>
      </c>
      <c r="AA19" s="8">
        <f>VLOOKUP("date",'raw data'!$A$1:$AY$39,COLUMN(AA18),FALSE)</f>
        <v/>
      </c>
      <c r="AB19" s="8">
        <f>VLOOKUP("date",'raw data'!$A$1:$AY$39,COLUMN(AB18),FALSE)</f>
        <v/>
      </c>
      <c r="AC19" s="8">
        <f>VLOOKUP("date",'raw data'!$A$1:$AY$39,COLUMN(AC18),FALSE)</f>
        <v/>
      </c>
      <c r="AD19" s="8">
        <f>VLOOKUP("date",'raw data'!$A$1:$AY$39,COLUMN(AD18),FALSE)</f>
        <v/>
      </c>
      <c r="AE19" s="8">
        <f>VLOOKUP("date",'raw data'!$A$1:$AY$39,COLUMN(AE18),FALSE)</f>
        <v/>
      </c>
      <c r="AF19" s="8">
        <f>VLOOKUP("date",'raw data'!$A$1:$AY$39,COLUMN(AF18),FALSE)</f>
        <v/>
      </c>
      <c r="AG19" s="8">
        <f>VLOOKUP("date",'raw data'!$A$1:$AY$39,COLUMN(AG18),FALSE)</f>
        <v/>
      </c>
      <c r="AH19" s="8">
        <f>VLOOKUP("date",'raw data'!$A$1:$AY$39,COLUMN(AH18),FALSE)</f>
        <v/>
      </c>
      <c r="AI19" s="8">
        <f>VLOOKUP("date",'raw data'!$A$1:$AY$39,COLUMN(AI18),FALSE)</f>
        <v/>
      </c>
      <c r="AJ19" s="8">
        <f>VLOOKUP("date",'raw data'!$A$1:$AY$39,COLUMN(AJ18),FALSE)</f>
        <v/>
      </c>
      <c r="AK19" s="8">
        <f>VLOOKUP("date",'raw data'!$A$1:$AY$39,COLUMN(AK18),FALSE)</f>
        <v/>
      </c>
      <c r="AL19" s="8">
        <f>VLOOKUP("date",'raw data'!$A$1:$AY$39,COLUMN(AL18),FALSE)</f>
        <v/>
      </c>
      <c r="AM19" s="8">
        <f>VLOOKUP("date",'raw data'!$A$1:$AY$39,COLUMN(AM18),FALSE)</f>
        <v/>
      </c>
      <c r="AN19" s="8">
        <f>VLOOKUP("date",'raw data'!$A$1:$AY$39,COLUMN(AN18),FALSE)</f>
        <v/>
      </c>
      <c r="AO19" s="8">
        <f>VLOOKUP("date",'raw data'!$A$1:$AY$39,COLUMN(AO18),FALSE)</f>
        <v/>
      </c>
      <c r="AP19" s="8">
        <f>VLOOKUP("date",'raw data'!$A$1:$AY$39,COLUMN(AP18),FALSE)</f>
        <v/>
      </c>
      <c r="AQ19" s="8">
        <f>VLOOKUP("date",'raw data'!$A$1:$AY$39,COLUMN(AQ18),FALSE)</f>
        <v/>
      </c>
      <c r="AR19" s="8">
        <f>VLOOKUP("date",'raw data'!$A$1:$AY$39,COLUMN(AR18),FALSE)</f>
        <v/>
      </c>
      <c r="AS19" s="8">
        <f>VLOOKUP("date",'raw data'!$A$1:$AY$39,COLUMN(AS18),FALSE)</f>
        <v/>
      </c>
      <c r="AT19" s="8">
        <f>VLOOKUP("date",'raw data'!$A$1:$AY$39,COLUMN(AT18),FALSE)</f>
        <v/>
      </c>
      <c r="AU19" s="8">
        <f>VLOOKUP("date",'raw data'!$A$1:$AY$39,COLUMN(AU18),FALSE)</f>
        <v/>
      </c>
      <c r="AV19" s="8">
        <f>VLOOKUP("date",'raw data'!$A$1:$AY$39,COLUMN(AV18),FALSE)</f>
        <v/>
      </c>
      <c r="AW19" s="8">
        <f>VLOOKUP("date",'raw data'!$A$1:$AY$39,COLUMN(AW18),FALSE)</f>
        <v/>
      </c>
      <c r="AX19" s="8">
        <f>VLOOKUP("date",'raw data'!$A$1:$AY$39,COLUMN(AX18),FALSE)</f>
        <v/>
      </c>
      <c r="AY19" s="8">
        <f>VLOOKUP("date",'raw data'!$A$1:$AY$39,COLUMN(AY18),FALSE)</f>
        <v/>
      </c>
      <c r="AZ19" s="3" t="n"/>
      <c r="BA19" s="3" t="n"/>
      <c r="BB19" s="3" t="n"/>
      <c r="BC19" s="3" t="n"/>
      <c r="BD19" s="3" t="n"/>
      <c r="BE19" s="3" t="n"/>
      <c r="BF19" s="3" t="n"/>
    </row>
    <row r="20" ht="13.8" customHeight="1" s="18">
      <c r="A20" s="20" t="inlineStr">
        <is>
          <t>EBITDA</t>
        </is>
      </c>
      <c r="B20" s="33">
        <f>VLOOKUP(keys!$A$1,'raw data'!$A$1:$AY$39,COLUMN(B19),FALSE)</f>
        <v/>
      </c>
      <c r="C20" s="33">
        <f>VLOOKUP(keys!$A$1,'raw data'!$A$1:$AY$39,COLUMN(C19),FALSE)</f>
        <v/>
      </c>
      <c r="D20" s="33">
        <f>VLOOKUP(keys!$A$1,'raw data'!$A$1:$AY$39,COLUMN(D19),FALSE)</f>
        <v/>
      </c>
      <c r="E20" s="33">
        <f>VLOOKUP(keys!$A$1,'raw data'!$A$1:$AY$39,COLUMN(E19),FALSE)</f>
        <v/>
      </c>
      <c r="F20" s="33">
        <f>VLOOKUP(keys!$A$1,'raw data'!$A$1:$AY$39,COLUMN(F19),FALSE)</f>
        <v/>
      </c>
      <c r="G20" s="33">
        <f>VLOOKUP(keys!$A$1,'raw data'!$A$1:$AY$39,COLUMN(G19),FALSE)</f>
        <v/>
      </c>
      <c r="H20" s="33">
        <f>VLOOKUP(keys!$A$1,'raw data'!$A$1:$AY$39,COLUMN(H19),FALSE)</f>
        <v/>
      </c>
      <c r="I20" s="33">
        <f>VLOOKUP(keys!$A$1,'raw data'!$A$1:$AY$39,COLUMN(I19),FALSE)</f>
        <v/>
      </c>
      <c r="J20" s="33">
        <f>VLOOKUP(keys!$A$1,'raw data'!$A$1:$AY$39,COLUMN(J19),FALSE)</f>
        <v/>
      </c>
      <c r="K20" s="33">
        <f>VLOOKUP(keys!$A$1,'raw data'!$A$1:$AY$39,COLUMN(K19),FALSE)</f>
        <v/>
      </c>
      <c r="L20" s="33">
        <f>VLOOKUP(keys!$A$1,'raw data'!$A$1:$AY$39,COLUMN(L19),FALSE)</f>
        <v/>
      </c>
      <c r="M20" s="33">
        <f>VLOOKUP(keys!$A$1,'raw data'!$A$1:$AY$39,COLUMN(M19),FALSE)</f>
        <v/>
      </c>
      <c r="N20" s="33">
        <f>VLOOKUP(keys!$A$1,'raw data'!$A$1:$AY$39,COLUMN(N19),FALSE)</f>
        <v/>
      </c>
      <c r="O20" s="33">
        <f>VLOOKUP(keys!$A$1,'raw data'!$A$1:$AY$39,COLUMN(O19),FALSE)</f>
        <v/>
      </c>
      <c r="P20" s="33">
        <f>VLOOKUP(keys!$A$1,'raw data'!$A$1:$AY$39,COLUMN(P19),FALSE)</f>
        <v/>
      </c>
      <c r="Q20" s="33">
        <f>VLOOKUP(keys!$A$1,'raw data'!$A$1:$AY$39,COLUMN(Q19),FALSE)</f>
        <v/>
      </c>
      <c r="R20" s="33">
        <f>VLOOKUP(keys!$A$1,'raw data'!$A$1:$AY$39,COLUMN(R19),FALSE)</f>
        <v/>
      </c>
      <c r="S20" s="33">
        <f>VLOOKUP(keys!$A$1,'raw data'!$A$1:$AY$39,COLUMN(S19),FALSE)</f>
        <v/>
      </c>
      <c r="T20" s="33">
        <f>VLOOKUP(keys!$A$1,'raw data'!$A$1:$AY$39,COLUMN(T19),FALSE)</f>
        <v/>
      </c>
      <c r="U20" s="33">
        <f>VLOOKUP(keys!$A$1,'raw data'!$A$1:$AY$39,COLUMN(U19),FALSE)</f>
        <v/>
      </c>
      <c r="V20" s="33">
        <f>VLOOKUP(keys!$A$1,'raw data'!$A$1:$AY$39,COLUMN(V19),FALSE)</f>
        <v/>
      </c>
      <c r="W20" s="33">
        <f>VLOOKUP(keys!$A$1,'raw data'!$A$1:$AY$39,COLUMN(W19),FALSE)</f>
        <v/>
      </c>
      <c r="X20" s="33">
        <f>VLOOKUP(keys!$A$1,'raw data'!$A$1:$AY$39,COLUMN(X19),FALSE)</f>
        <v/>
      </c>
      <c r="Y20" s="33">
        <f>VLOOKUP(keys!$A$1,'raw data'!$A$1:$AY$39,COLUMN(Y19),FALSE)</f>
        <v/>
      </c>
      <c r="Z20" s="33">
        <f>VLOOKUP(keys!$A$1,'raw data'!$A$1:$AY$39,COLUMN(Z19),FALSE)</f>
        <v/>
      </c>
      <c r="AA20" s="33">
        <f>VLOOKUP(keys!$A$1,'raw data'!$A$1:$AY$39,COLUMN(AA19),FALSE)</f>
        <v/>
      </c>
      <c r="AB20" s="33">
        <f>VLOOKUP(keys!$A$1,'raw data'!$A$1:$AY$39,COLUMN(AB19),FALSE)</f>
        <v/>
      </c>
      <c r="AC20" s="33">
        <f>VLOOKUP(keys!$A$1,'raw data'!$A$1:$AY$39,COLUMN(AC19),FALSE)</f>
        <v/>
      </c>
      <c r="AD20" s="33">
        <f>VLOOKUP(keys!$A$1,'raw data'!$A$1:$AY$39,COLUMN(AD19),FALSE)</f>
        <v/>
      </c>
      <c r="AE20" s="33">
        <f>VLOOKUP(keys!$A$1,'raw data'!$A$1:$AY$39,COLUMN(AE19),FALSE)</f>
        <v/>
      </c>
      <c r="AF20" s="33">
        <f>VLOOKUP(keys!$A$1,'raw data'!$A$1:$AY$39,COLUMN(AF19),FALSE)</f>
        <v/>
      </c>
      <c r="AG20" s="33">
        <f>VLOOKUP(keys!$A$1,'raw data'!$A$1:$AY$39,COLUMN(AG19),FALSE)</f>
        <v/>
      </c>
      <c r="AH20" s="33">
        <f>VLOOKUP(keys!$A$1,'raw data'!$A$1:$AY$39,COLUMN(AH19),FALSE)</f>
        <v/>
      </c>
      <c r="AI20" s="33">
        <f>VLOOKUP(keys!$A$1,'raw data'!$A$1:$AY$39,COLUMN(AI19),FALSE)</f>
        <v/>
      </c>
      <c r="AJ20" s="33">
        <f>VLOOKUP(keys!$A$1,'raw data'!$A$1:$AY$39,COLUMN(AJ19),FALSE)</f>
        <v/>
      </c>
      <c r="AK20" s="33">
        <f>VLOOKUP(keys!$A$1,'raw data'!$A$1:$AY$39,COLUMN(AK19),FALSE)</f>
        <v/>
      </c>
      <c r="AL20" s="33">
        <f>VLOOKUP(keys!$A$1,'raw data'!$A$1:$AY$39,COLUMN(AL19),FALSE)</f>
        <v/>
      </c>
      <c r="AM20" s="33">
        <f>VLOOKUP(keys!$A$1,'raw data'!$A$1:$AY$39,COLUMN(AM19),FALSE)</f>
        <v/>
      </c>
      <c r="AN20" s="33">
        <f>VLOOKUP(keys!$A$1,'raw data'!$A$1:$AY$39,COLUMN(AN19),FALSE)</f>
        <v/>
      </c>
      <c r="AO20" s="33">
        <f>VLOOKUP(keys!$A$1,'raw data'!$A$1:$AY$39,COLUMN(AO19),FALSE)</f>
        <v/>
      </c>
      <c r="AP20" s="33">
        <f>VLOOKUP(keys!$A$1,'raw data'!$A$1:$AY$39,COLUMN(AP19),FALSE)</f>
        <v/>
      </c>
      <c r="AQ20" s="33">
        <f>VLOOKUP(keys!$A$1,'raw data'!$A$1:$AY$39,COLUMN(AQ19),FALSE)</f>
        <v/>
      </c>
      <c r="AR20" s="33">
        <f>VLOOKUP(keys!$A$1,'raw data'!$A$1:$AY$39,COLUMN(AR19),FALSE)</f>
        <v/>
      </c>
      <c r="AS20" s="33">
        <f>VLOOKUP(keys!$A$1,'raw data'!$A$1:$AY$39,COLUMN(AS19),FALSE)</f>
        <v/>
      </c>
      <c r="AT20" s="33">
        <f>VLOOKUP(keys!$A$1,'raw data'!$A$1:$AY$39,COLUMN(AT19),FALSE)</f>
        <v/>
      </c>
      <c r="AU20" s="33">
        <f>VLOOKUP(keys!$A$1,'raw data'!$A$1:$AY$39,COLUMN(AU19),FALSE)</f>
        <v/>
      </c>
      <c r="AV20" s="33">
        <f>VLOOKUP(keys!$A$1,'raw data'!$A$1:$AY$39,COLUMN(AV19),FALSE)</f>
        <v/>
      </c>
      <c r="AW20" s="33">
        <f>VLOOKUP(keys!$A$1,'raw data'!$A$1:$AY$39,COLUMN(AW19),FALSE)</f>
        <v/>
      </c>
      <c r="AX20" s="33">
        <f>VLOOKUP(keys!$A$1,'raw data'!$A$1:$AY$39,COLUMN(AX19),FALSE)</f>
        <v/>
      </c>
      <c r="AY20" s="33">
        <f>VLOOKUP(keys!$A$1,'raw data'!$A$1:$AY$39,COLUMN(AY19),FALSE)</f>
        <v/>
      </c>
    </row>
    <row r="21" ht="13.8" customFormat="1" customHeight="1" s="23">
      <c r="A21" s="25" t="inlineStr">
        <is>
          <t>Stock-based compensation</t>
        </is>
      </c>
      <c r="B21" s="33">
        <f>VLOOKUP(keys!$A$30,'raw data'!$A$1:$AY$39,COLUMN(B20),FALSE)</f>
        <v/>
      </c>
      <c r="C21" s="33">
        <f>VLOOKUP(keys!$A$30,'raw data'!$A$1:$AY$39,COLUMN(C20),FALSE)</f>
        <v/>
      </c>
      <c r="D21" s="33">
        <f>VLOOKUP(keys!$A$30,'raw data'!$A$1:$AY$39,COLUMN(D20),FALSE)</f>
        <v/>
      </c>
      <c r="E21" s="33">
        <f>VLOOKUP(keys!$A$30,'raw data'!$A$1:$AY$39,COLUMN(E20),FALSE)</f>
        <v/>
      </c>
      <c r="F21" s="33">
        <f>VLOOKUP(keys!$A$30,'raw data'!$A$1:$AY$39,COLUMN(F20),FALSE)</f>
        <v/>
      </c>
      <c r="G21" s="33">
        <f>VLOOKUP(keys!$A$30,'raw data'!$A$1:$AY$39,COLUMN(G20),FALSE)</f>
        <v/>
      </c>
      <c r="H21" s="33">
        <f>VLOOKUP(keys!$A$30,'raw data'!$A$1:$AY$39,COLUMN(H20),FALSE)</f>
        <v/>
      </c>
      <c r="I21" s="33">
        <f>VLOOKUP(keys!$A$30,'raw data'!$A$1:$AY$39,COLUMN(I20),FALSE)</f>
        <v/>
      </c>
      <c r="J21" s="33">
        <f>VLOOKUP(keys!$A$30,'raw data'!$A$1:$AY$39,COLUMN(J20),FALSE)</f>
        <v/>
      </c>
      <c r="K21" s="33">
        <f>VLOOKUP(keys!$A$30,'raw data'!$A$1:$AY$39,COLUMN(K20),FALSE)</f>
        <v/>
      </c>
      <c r="L21" s="33">
        <f>VLOOKUP(keys!$A$30,'raw data'!$A$1:$AY$39,COLUMN(L20),FALSE)</f>
        <v/>
      </c>
      <c r="M21" s="33">
        <f>VLOOKUP(keys!$A$30,'raw data'!$A$1:$AY$39,COLUMN(M20),FALSE)</f>
        <v/>
      </c>
      <c r="N21" s="33">
        <f>VLOOKUP(keys!$A$30,'raw data'!$A$1:$AY$39,COLUMN(N20),FALSE)</f>
        <v/>
      </c>
      <c r="O21" s="33">
        <f>VLOOKUP(keys!$A$30,'raw data'!$A$1:$AY$39,COLUMN(O20),FALSE)</f>
        <v/>
      </c>
      <c r="P21" s="33">
        <f>VLOOKUP(keys!$A$30,'raw data'!$A$1:$AY$39,COLUMN(P20),FALSE)</f>
        <v/>
      </c>
      <c r="Q21" s="33">
        <f>VLOOKUP(keys!$A$30,'raw data'!$A$1:$AY$39,COLUMN(Q20),FALSE)</f>
        <v/>
      </c>
      <c r="R21" s="33">
        <f>VLOOKUP(keys!$A$30,'raw data'!$A$1:$AY$39,COLUMN(R20),FALSE)</f>
        <v/>
      </c>
      <c r="S21" s="33">
        <f>VLOOKUP(keys!$A$30,'raw data'!$A$1:$AY$39,COLUMN(S20),FALSE)</f>
        <v/>
      </c>
      <c r="T21" s="33">
        <f>VLOOKUP(keys!$A$30,'raw data'!$A$1:$AY$39,COLUMN(T20),FALSE)</f>
        <v/>
      </c>
      <c r="U21" s="33">
        <f>VLOOKUP(keys!$A$30,'raw data'!$A$1:$AY$39,COLUMN(U20),FALSE)</f>
        <v/>
      </c>
      <c r="V21" s="33">
        <f>VLOOKUP(keys!$A$30,'raw data'!$A$1:$AY$39,COLUMN(V20),FALSE)</f>
        <v/>
      </c>
      <c r="W21" s="33">
        <f>VLOOKUP(keys!$A$30,'raw data'!$A$1:$AY$39,COLUMN(W20),FALSE)</f>
        <v/>
      </c>
      <c r="X21" s="33">
        <f>VLOOKUP(keys!$A$30,'raw data'!$A$1:$AY$39,COLUMN(X20),FALSE)</f>
        <v/>
      </c>
      <c r="Y21" s="33">
        <f>VLOOKUP(keys!$A$30,'raw data'!$A$1:$AY$39,COLUMN(Y20),FALSE)</f>
        <v/>
      </c>
      <c r="Z21" s="33">
        <f>VLOOKUP(keys!$A$30,'raw data'!$A$1:$AY$39,COLUMN(Z20),FALSE)</f>
        <v/>
      </c>
      <c r="AA21" s="33">
        <f>VLOOKUP(keys!$A$30,'raw data'!$A$1:$AY$39,COLUMN(AA20),FALSE)</f>
        <v/>
      </c>
      <c r="AB21" s="33">
        <f>VLOOKUP(keys!$A$30,'raw data'!$A$1:$AY$39,COLUMN(AB20),FALSE)</f>
        <v/>
      </c>
      <c r="AC21" s="33">
        <f>VLOOKUP(keys!$A$30,'raw data'!$A$1:$AY$39,COLUMN(AC20),FALSE)</f>
        <v/>
      </c>
      <c r="AD21" s="33">
        <f>VLOOKUP(keys!$A$30,'raw data'!$A$1:$AY$39,COLUMN(AD20),FALSE)</f>
        <v/>
      </c>
      <c r="AE21" s="33">
        <f>VLOOKUP(keys!$A$30,'raw data'!$A$1:$AY$39,COLUMN(AE20),FALSE)</f>
        <v/>
      </c>
      <c r="AF21" s="33">
        <f>VLOOKUP(keys!$A$30,'raw data'!$A$1:$AY$39,COLUMN(AF20),FALSE)</f>
        <v/>
      </c>
      <c r="AG21" s="33">
        <f>VLOOKUP(keys!$A$30,'raw data'!$A$1:$AY$39,COLUMN(AG20),FALSE)</f>
        <v/>
      </c>
      <c r="AH21" s="33">
        <f>VLOOKUP(keys!$A$30,'raw data'!$A$1:$AY$39,COLUMN(AH20),FALSE)</f>
        <v/>
      </c>
      <c r="AI21" s="33">
        <f>VLOOKUP(keys!$A$30,'raw data'!$A$1:$AY$39,COLUMN(AI20),FALSE)</f>
        <v/>
      </c>
      <c r="AJ21" s="33">
        <f>VLOOKUP(keys!$A$30,'raw data'!$A$1:$AY$39,COLUMN(AJ20),FALSE)</f>
        <v/>
      </c>
      <c r="AK21" s="33">
        <f>VLOOKUP(keys!$A$30,'raw data'!$A$1:$AY$39,COLUMN(AK20),FALSE)</f>
        <v/>
      </c>
      <c r="AL21" s="33">
        <f>VLOOKUP(keys!$A$30,'raw data'!$A$1:$AY$39,COLUMN(AL20),FALSE)</f>
        <v/>
      </c>
      <c r="AM21" s="33">
        <f>VLOOKUP(keys!$A$30,'raw data'!$A$1:$AY$39,COLUMN(AM20),FALSE)</f>
        <v/>
      </c>
      <c r="AN21" s="33">
        <f>VLOOKUP(keys!$A$30,'raw data'!$A$1:$AY$39,COLUMN(AN20),FALSE)</f>
        <v/>
      </c>
      <c r="AO21" s="33">
        <f>VLOOKUP(keys!$A$30,'raw data'!$A$1:$AY$39,COLUMN(AO20),FALSE)</f>
        <v/>
      </c>
      <c r="AP21" s="33">
        <f>VLOOKUP(keys!$A$30,'raw data'!$A$1:$AY$39,COLUMN(AP20),FALSE)</f>
        <v/>
      </c>
      <c r="AQ21" s="33">
        <f>VLOOKUP(keys!$A$30,'raw data'!$A$1:$AY$39,COLUMN(AQ20),FALSE)</f>
        <v/>
      </c>
      <c r="AR21" s="33">
        <f>VLOOKUP(keys!$A$30,'raw data'!$A$1:$AY$39,COLUMN(AR20),FALSE)</f>
        <v/>
      </c>
      <c r="AS21" s="33">
        <f>VLOOKUP(keys!$A$30,'raw data'!$A$1:$AY$39,COLUMN(AS20),FALSE)</f>
        <v/>
      </c>
      <c r="AT21" s="33">
        <f>VLOOKUP(keys!$A$30,'raw data'!$A$1:$AY$39,COLUMN(AT20),FALSE)</f>
        <v/>
      </c>
      <c r="AU21" s="33">
        <f>VLOOKUP(keys!$A$30,'raw data'!$A$1:$AY$39,COLUMN(AU20),FALSE)</f>
        <v/>
      </c>
      <c r="AV21" s="33">
        <f>VLOOKUP(keys!$A$30,'raw data'!$A$1:$AY$39,COLUMN(AV20),FALSE)</f>
        <v/>
      </c>
      <c r="AW21" s="33">
        <f>VLOOKUP(keys!$A$30,'raw data'!$A$1:$AY$39,COLUMN(AW20),FALSE)</f>
        <v/>
      </c>
      <c r="AX21" s="33">
        <f>VLOOKUP(keys!$A$30,'raw data'!$A$1:$AY$39,COLUMN(AX20),FALSE)</f>
        <v/>
      </c>
      <c r="AY21" s="33">
        <f>VLOOKUP(keys!$A$30,'raw data'!$A$1:$AY$39,COLUMN(AY20),FALSE)</f>
        <v/>
      </c>
    </row>
    <row r="22" ht="13.8" customHeight="1" s="18">
      <c r="A22" s="20" t="inlineStr">
        <is>
          <t>Interest</t>
        </is>
      </c>
      <c r="B22" s="33">
        <f>VLOOKUP(keys!$A$7,'raw data'!$A$1:$AY$39,COLUMN(B21),FALSE)</f>
        <v/>
      </c>
      <c r="C22" s="33">
        <f>VLOOKUP(keys!$A$7,'raw data'!$A$1:$AY$39,COLUMN(C21),FALSE)</f>
        <v/>
      </c>
      <c r="D22" s="33">
        <f>VLOOKUP(keys!$A$7,'raw data'!$A$1:$AY$39,COLUMN(D21),FALSE)</f>
        <v/>
      </c>
      <c r="E22" s="33">
        <f>VLOOKUP(keys!$A$7,'raw data'!$A$1:$AY$39,COLUMN(E21),FALSE)</f>
        <v/>
      </c>
      <c r="F22" s="33">
        <f>VLOOKUP(keys!$A$7,'raw data'!$A$1:$AY$39,COLUMN(F21),FALSE)</f>
        <v/>
      </c>
      <c r="G22" s="33">
        <f>VLOOKUP(keys!$A$7,'raw data'!$A$1:$AY$39,COLUMN(G21),FALSE)</f>
        <v/>
      </c>
      <c r="H22" s="33">
        <f>VLOOKUP(keys!$A$7,'raw data'!$A$1:$AY$39,COLUMN(H21),FALSE)</f>
        <v/>
      </c>
      <c r="I22" s="33">
        <f>VLOOKUP(keys!$A$7,'raw data'!$A$1:$AY$39,COLUMN(I21),FALSE)</f>
        <v/>
      </c>
      <c r="J22" s="33">
        <f>VLOOKUP(keys!$A$7,'raw data'!$A$1:$AY$39,COLUMN(J21),FALSE)</f>
        <v/>
      </c>
      <c r="K22" s="33">
        <f>VLOOKUP(keys!$A$7,'raw data'!$A$1:$AY$39,COLUMN(K21),FALSE)</f>
        <v/>
      </c>
      <c r="L22" s="33">
        <f>VLOOKUP(keys!$A$7,'raw data'!$A$1:$AY$39,COLUMN(L21),FALSE)</f>
        <v/>
      </c>
      <c r="M22" s="33">
        <f>VLOOKUP(keys!$A$7,'raw data'!$A$1:$AY$39,COLUMN(M21),FALSE)</f>
        <v/>
      </c>
      <c r="N22" s="33">
        <f>VLOOKUP(keys!$A$7,'raw data'!$A$1:$AY$39,COLUMN(N21),FALSE)</f>
        <v/>
      </c>
      <c r="O22" s="33">
        <f>VLOOKUP(keys!$A$7,'raw data'!$A$1:$AY$39,COLUMN(O21),FALSE)</f>
        <v/>
      </c>
      <c r="P22" s="33">
        <f>VLOOKUP(keys!$A$7,'raw data'!$A$1:$AY$39,COLUMN(P21),FALSE)</f>
        <v/>
      </c>
      <c r="Q22" s="33">
        <f>VLOOKUP(keys!$A$7,'raw data'!$A$1:$AY$39,COLUMN(Q21),FALSE)</f>
        <v/>
      </c>
      <c r="R22" s="33">
        <f>VLOOKUP(keys!$A$7,'raw data'!$A$1:$AY$39,COLUMN(R21),FALSE)</f>
        <v/>
      </c>
      <c r="S22" s="33">
        <f>VLOOKUP(keys!$A$7,'raw data'!$A$1:$AY$39,COLUMN(S21),FALSE)</f>
        <v/>
      </c>
      <c r="T22" s="33">
        <f>VLOOKUP(keys!$A$7,'raw data'!$A$1:$AY$39,COLUMN(T21),FALSE)</f>
        <v/>
      </c>
      <c r="U22" s="33">
        <f>VLOOKUP(keys!$A$7,'raw data'!$A$1:$AY$39,COLUMN(U21),FALSE)</f>
        <v/>
      </c>
      <c r="V22" s="33">
        <f>VLOOKUP(keys!$A$7,'raw data'!$A$1:$AY$39,COLUMN(V21),FALSE)</f>
        <v/>
      </c>
      <c r="W22" s="33">
        <f>VLOOKUP(keys!$A$7,'raw data'!$A$1:$AY$39,COLUMN(W21),FALSE)</f>
        <v/>
      </c>
      <c r="X22" s="33">
        <f>VLOOKUP(keys!$A$7,'raw data'!$A$1:$AY$39,COLUMN(X21),FALSE)</f>
        <v/>
      </c>
      <c r="Y22" s="33">
        <f>VLOOKUP(keys!$A$7,'raw data'!$A$1:$AY$39,COLUMN(Y21),FALSE)</f>
        <v/>
      </c>
      <c r="Z22" s="33">
        <f>VLOOKUP(keys!$A$7,'raw data'!$A$1:$AY$39,COLUMN(Z21),FALSE)</f>
        <v/>
      </c>
      <c r="AA22" s="33">
        <f>VLOOKUP(keys!$A$7,'raw data'!$A$1:$AY$39,COLUMN(AA21),FALSE)</f>
        <v/>
      </c>
      <c r="AB22" s="33">
        <f>VLOOKUP(keys!$A$7,'raw data'!$A$1:$AY$39,COLUMN(AB21),FALSE)</f>
        <v/>
      </c>
      <c r="AC22" s="33">
        <f>VLOOKUP(keys!$A$7,'raw data'!$A$1:$AY$39,COLUMN(AC21),FALSE)</f>
        <v/>
      </c>
      <c r="AD22" s="33">
        <f>VLOOKUP(keys!$A$7,'raw data'!$A$1:$AY$39,COLUMN(AD21),FALSE)</f>
        <v/>
      </c>
      <c r="AE22" s="33">
        <f>VLOOKUP(keys!$A$7,'raw data'!$A$1:$AY$39,COLUMN(AE21),FALSE)</f>
        <v/>
      </c>
      <c r="AF22" s="33">
        <f>VLOOKUP(keys!$A$7,'raw data'!$A$1:$AY$39,COLUMN(AF21),FALSE)</f>
        <v/>
      </c>
      <c r="AG22" s="33">
        <f>VLOOKUP(keys!$A$7,'raw data'!$A$1:$AY$39,COLUMN(AG21),FALSE)</f>
        <v/>
      </c>
      <c r="AH22" s="33">
        <f>VLOOKUP(keys!$A$7,'raw data'!$A$1:$AY$39,COLUMN(AH21),FALSE)</f>
        <v/>
      </c>
      <c r="AI22" s="33">
        <f>VLOOKUP(keys!$A$7,'raw data'!$A$1:$AY$39,COLUMN(AI21),FALSE)</f>
        <v/>
      </c>
      <c r="AJ22" s="33">
        <f>VLOOKUP(keys!$A$7,'raw data'!$A$1:$AY$39,COLUMN(AJ21),FALSE)</f>
        <v/>
      </c>
      <c r="AK22" s="33">
        <f>VLOOKUP(keys!$A$7,'raw data'!$A$1:$AY$39,COLUMN(AK21),FALSE)</f>
        <v/>
      </c>
      <c r="AL22" s="33">
        <f>VLOOKUP(keys!$A$7,'raw data'!$A$1:$AY$39,COLUMN(AL21),FALSE)</f>
        <v/>
      </c>
      <c r="AM22" s="33">
        <f>VLOOKUP(keys!$A$7,'raw data'!$A$1:$AY$39,COLUMN(AM21),FALSE)</f>
        <v/>
      </c>
      <c r="AN22" s="33">
        <f>VLOOKUP(keys!$A$7,'raw data'!$A$1:$AY$39,COLUMN(AN21),FALSE)</f>
        <v/>
      </c>
      <c r="AO22" s="33">
        <f>VLOOKUP(keys!$A$7,'raw data'!$A$1:$AY$39,COLUMN(AO21),FALSE)</f>
        <v/>
      </c>
      <c r="AP22" s="33">
        <f>VLOOKUP(keys!$A$7,'raw data'!$A$1:$AY$39,COLUMN(AP21),FALSE)</f>
        <v/>
      </c>
      <c r="AQ22" s="33">
        <f>VLOOKUP(keys!$A$7,'raw data'!$A$1:$AY$39,COLUMN(AQ21),FALSE)</f>
        <v/>
      </c>
      <c r="AR22" s="33">
        <f>VLOOKUP(keys!$A$7,'raw data'!$A$1:$AY$39,COLUMN(AR21),FALSE)</f>
        <v/>
      </c>
      <c r="AS22" s="33">
        <f>VLOOKUP(keys!$A$7,'raw data'!$A$1:$AY$39,COLUMN(AS21),FALSE)</f>
        <v/>
      </c>
      <c r="AT22" s="33">
        <f>VLOOKUP(keys!$A$7,'raw data'!$A$1:$AY$39,COLUMN(AT21),FALSE)</f>
        <v/>
      </c>
      <c r="AU22" s="33">
        <f>VLOOKUP(keys!$A$7,'raw data'!$A$1:$AY$39,COLUMN(AU21),FALSE)</f>
        <v/>
      </c>
      <c r="AV22" s="33">
        <f>VLOOKUP(keys!$A$7,'raw data'!$A$1:$AY$39,COLUMN(AV21),FALSE)</f>
        <v/>
      </c>
      <c r="AW22" s="33">
        <f>VLOOKUP(keys!$A$7,'raw data'!$A$1:$AY$39,COLUMN(AW21),FALSE)</f>
        <v/>
      </c>
      <c r="AX22" s="33">
        <f>VLOOKUP(keys!$A$7,'raw data'!$A$1:$AY$39,COLUMN(AX21),FALSE)</f>
        <v/>
      </c>
      <c r="AY22" s="33">
        <f>VLOOKUP(keys!$A$7,'raw data'!$A$1:$AY$39,COLUMN(AY21),FALSE)</f>
        <v/>
      </c>
    </row>
    <row r="23" ht="13.8" customHeight="1" s="18">
      <c r="A23" s="20" t="inlineStr">
        <is>
          <t>Pre-tax Income</t>
        </is>
      </c>
      <c r="B23" s="33">
        <f>VLOOKUP(keys!$A$14,'raw data'!$A$1:$AY$39,COLUMN(B22),FALSE)</f>
        <v/>
      </c>
      <c r="C23" s="33">
        <f>VLOOKUP(keys!$A$14,'raw data'!$A$1:$AY$39,COLUMN(C22),FALSE)</f>
        <v/>
      </c>
      <c r="D23" s="33">
        <f>VLOOKUP(keys!$A$14,'raw data'!$A$1:$AY$39,COLUMN(D22),FALSE)</f>
        <v/>
      </c>
      <c r="E23" s="33">
        <f>VLOOKUP(keys!$A$14,'raw data'!$A$1:$AY$39,COLUMN(E22),FALSE)</f>
        <v/>
      </c>
      <c r="F23" s="33">
        <f>VLOOKUP(keys!$A$14,'raw data'!$A$1:$AY$39,COLUMN(F22),FALSE)</f>
        <v/>
      </c>
      <c r="G23" s="33">
        <f>VLOOKUP(keys!$A$14,'raw data'!$A$1:$AY$39,COLUMN(G22),FALSE)</f>
        <v/>
      </c>
      <c r="H23" s="33">
        <f>VLOOKUP(keys!$A$14,'raw data'!$A$1:$AY$39,COLUMN(H22),FALSE)</f>
        <v/>
      </c>
      <c r="I23" s="33">
        <f>VLOOKUP(keys!$A$14,'raw data'!$A$1:$AY$39,COLUMN(I22),FALSE)</f>
        <v/>
      </c>
      <c r="J23" s="33">
        <f>VLOOKUP(keys!$A$14,'raw data'!$A$1:$AY$39,COLUMN(J22),FALSE)</f>
        <v/>
      </c>
      <c r="K23" s="33">
        <f>VLOOKUP(keys!$A$14,'raw data'!$A$1:$AY$39,COLUMN(K22),FALSE)</f>
        <v/>
      </c>
      <c r="L23" s="33">
        <f>VLOOKUP(keys!$A$14,'raw data'!$A$1:$AY$39,COLUMN(L22),FALSE)</f>
        <v/>
      </c>
      <c r="M23" s="33">
        <f>VLOOKUP(keys!$A$14,'raw data'!$A$1:$AY$39,COLUMN(M22),FALSE)</f>
        <v/>
      </c>
      <c r="N23" s="33">
        <f>VLOOKUP(keys!$A$14,'raw data'!$A$1:$AY$39,COLUMN(N22),FALSE)</f>
        <v/>
      </c>
      <c r="O23" s="33">
        <f>VLOOKUP(keys!$A$14,'raw data'!$A$1:$AY$39,COLUMN(O22),FALSE)</f>
        <v/>
      </c>
      <c r="P23" s="33">
        <f>VLOOKUP(keys!$A$14,'raw data'!$A$1:$AY$39,COLUMN(P22),FALSE)</f>
        <v/>
      </c>
      <c r="Q23" s="33">
        <f>VLOOKUP(keys!$A$14,'raw data'!$A$1:$AY$39,COLUMN(Q22),FALSE)</f>
        <v/>
      </c>
      <c r="R23" s="33">
        <f>VLOOKUP(keys!$A$14,'raw data'!$A$1:$AY$39,COLUMN(R22),FALSE)</f>
        <v/>
      </c>
      <c r="S23" s="33">
        <f>VLOOKUP(keys!$A$14,'raw data'!$A$1:$AY$39,COLUMN(S22),FALSE)</f>
        <v/>
      </c>
      <c r="T23" s="33">
        <f>VLOOKUP(keys!$A$14,'raw data'!$A$1:$AY$39,COLUMN(T22),FALSE)</f>
        <v/>
      </c>
      <c r="U23" s="33">
        <f>VLOOKUP(keys!$A$14,'raw data'!$A$1:$AY$39,COLUMN(U22),FALSE)</f>
        <v/>
      </c>
      <c r="V23" s="33">
        <f>VLOOKUP(keys!$A$14,'raw data'!$A$1:$AY$39,COLUMN(V22),FALSE)</f>
        <v/>
      </c>
      <c r="W23" s="33">
        <f>VLOOKUP(keys!$A$14,'raw data'!$A$1:$AY$39,COLUMN(W22),FALSE)</f>
        <v/>
      </c>
      <c r="X23" s="33">
        <f>VLOOKUP(keys!$A$14,'raw data'!$A$1:$AY$39,COLUMN(X22),FALSE)</f>
        <v/>
      </c>
      <c r="Y23" s="33">
        <f>VLOOKUP(keys!$A$14,'raw data'!$A$1:$AY$39,COLUMN(Y22),FALSE)</f>
        <v/>
      </c>
      <c r="Z23" s="33">
        <f>VLOOKUP(keys!$A$14,'raw data'!$A$1:$AY$39,COLUMN(Z22),FALSE)</f>
        <v/>
      </c>
      <c r="AA23" s="33">
        <f>VLOOKUP(keys!$A$14,'raw data'!$A$1:$AY$39,COLUMN(AA22),FALSE)</f>
        <v/>
      </c>
      <c r="AB23" s="33">
        <f>VLOOKUP(keys!$A$14,'raw data'!$A$1:$AY$39,COLUMN(AB22),FALSE)</f>
        <v/>
      </c>
      <c r="AC23" s="33">
        <f>VLOOKUP(keys!$A$14,'raw data'!$A$1:$AY$39,COLUMN(AC22),FALSE)</f>
        <v/>
      </c>
      <c r="AD23" s="33">
        <f>VLOOKUP(keys!$A$14,'raw data'!$A$1:$AY$39,COLUMN(AD22),FALSE)</f>
        <v/>
      </c>
      <c r="AE23" s="33">
        <f>VLOOKUP(keys!$A$14,'raw data'!$A$1:$AY$39,COLUMN(AE22),FALSE)</f>
        <v/>
      </c>
      <c r="AF23" s="33">
        <f>VLOOKUP(keys!$A$14,'raw data'!$A$1:$AY$39,COLUMN(AF22),FALSE)</f>
        <v/>
      </c>
      <c r="AG23" s="33">
        <f>VLOOKUP(keys!$A$14,'raw data'!$A$1:$AY$39,COLUMN(AG22),FALSE)</f>
        <v/>
      </c>
      <c r="AH23" s="33">
        <f>VLOOKUP(keys!$A$14,'raw data'!$A$1:$AY$39,COLUMN(AH22),FALSE)</f>
        <v/>
      </c>
      <c r="AI23" s="33">
        <f>VLOOKUP(keys!$A$14,'raw data'!$A$1:$AY$39,COLUMN(AI22),FALSE)</f>
        <v/>
      </c>
      <c r="AJ23" s="33">
        <f>VLOOKUP(keys!$A$14,'raw data'!$A$1:$AY$39,COLUMN(AJ22),FALSE)</f>
        <v/>
      </c>
      <c r="AK23" s="33">
        <f>VLOOKUP(keys!$A$14,'raw data'!$A$1:$AY$39,COLUMN(AK22),FALSE)</f>
        <v/>
      </c>
      <c r="AL23" s="33">
        <f>VLOOKUP(keys!$A$14,'raw data'!$A$1:$AY$39,COLUMN(AL22),FALSE)</f>
        <v/>
      </c>
      <c r="AM23" s="33">
        <f>VLOOKUP(keys!$A$14,'raw data'!$A$1:$AY$39,COLUMN(AM22),FALSE)</f>
        <v/>
      </c>
      <c r="AN23" s="33">
        <f>VLOOKUP(keys!$A$14,'raw data'!$A$1:$AY$39,COLUMN(AN22),FALSE)</f>
        <v/>
      </c>
      <c r="AO23" s="33">
        <f>VLOOKUP(keys!$A$14,'raw data'!$A$1:$AY$39,COLUMN(AO22),FALSE)</f>
        <v/>
      </c>
      <c r="AP23" s="33">
        <f>VLOOKUP(keys!$A$14,'raw data'!$A$1:$AY$39,COLUMN(AP22),FALSE)</f>
        <v/>
      </c>
      <c r="AQ23" s="33">
        <f>VLOOKUP(keys!$A$14,'raw data'!$A$1:$AY$39,COLUMN(AQ22),FALSE)</f>
        <v/>
      </c>
      <c r="AR23" s="33">
        <f>VLOOKUP(keys!$A$14,'raw data'!$A$1:$AY$39,COLUMN(AR22),FALSE)</f>
        <v/>
      </c>
      <c r="AS23" s="33">
        <f>VLOOKUP(keys!$A$14,'raw data'!$A$1:$AY$39,COLUMN(AS22),FALSE)</f>
        <v/>
      </c>
      <c r="AT23" s="33">
        <f>VLOOKUP(keys!$A$14,'raw data'!$A$1:$AY$39,COLUMN(AT22),FALSE)</f>
        <v/>
      </c>
      <c r="AU23" s="33">
        <f>VLOOKUP(keys!$A$14,'raw data'!$A$1:$AY$39,COLUMN(AU22),FALSE)</f>
        <v/>
      </c>
      <c r="AV23" s="33">
        <f>VLOOKUP(keys!$A$14,'raw data'!$A$1:$AY$39,COLUMN(AV22),FALSE)</f>
        <v/>
      </c>
      <c r="AW23" s="33">
        <f>VLOOKUP(keys!$A$14,'raw data'!$A$1:$AY$39,COLUMN(AW22),FALSE)</f>
        <v/>
      </c>
      <c r="AX23" s="33">
        <f>VLOOKUP(keys!$A$14,'raw data'!$A$1:$AY$39,COLUMN(AX22),FALSE)</f>
        <v/>
      </c>
      <c r="AY23" s="33">
        <f>VLOOKUP(keys!$A$14,'raw data'!$A$1:$AY$39,COLUMN(AY22),FALSE)</f>
        <v/>
      </c>
    </row>
    <row r="24" ht="13.8" customHeight="1" s="18">
      <c r="A24" s="20" t="inlineStr">
        <is>
          <t>Net Operating Loss (NOL)</t>
        </is>
      </c>
      <c r="B24" s="33">
        <f>VLOOKUP(keys!$A$9,'raw data'!$A$1:$AY$39,COLUMN(B23),FALSE)</f>
        <v/>
      </c>
      <c r="C24" s="33">
        <f>VLOOKUP(keys!$A$9,'raw data'!$A$1:$AY$39,COLUMN(C23),FALSE)</f>
        <v/>
      </c>
      <c r="D24" s="33">
        <f>VLOOKUP(keys!$A$9,'raw data'!$A$1:$AY$39,COLUMN(D23),FALSE)</f>
        <v/>
      </c>
      <c r="E24" s="33">
        <f>VLOOKUP(keys!$A$9,'raw data'!$A$1:$AY$39,COLUMN(E23),FALSE)</f>
        <v/>
      </c>
      <c r="F24" s="33">
        <f>VLOOKUP(keys!$A$9,'raw data'!$A$1:$AY$39,COLUMN(F23),FALSE)</f>
        <v/>
      </c>
      <c r="G24" s="33">
        <f>VLOOKUP(keys!$A$9,'raw data'!$A$1:$AY$39,COLUMN(G23),FALSE)</f>
        <v/>
      </c>
      <c r="H24" s="33">
        <f>VLOOKUP(keys!$A$9,'raw data'!$A$1:$AY$39,COLUMN(H23),FALSE)</f>
        <v/>
      </c>
      <c r="I24" s="33">
        <f>VLOOKUP(keys!$A$9,'raw data'!$A$1:$AY$39,COLUMN(I23),FALSE)</f>
        <v/>
      </c>
      <c r="J24" s="33">
        <f>VLOOKUP(keys!$A$9,'raw data'!$A$1:$AY$39,COLUMN(J23),FALSE)</f>
        <v/>
      </c>
      <c r="K24" s="33">
        <f>VLOOKUP(keys!$A$9,'raw data'!$A$1:$AY$39,COLUMN(K23),FALSE)</f>
        <v/>
      </c>
      <c r="L24" s="33">
        <f>VLOOKUP(keys!$A$9,'raw data'!$A$1:$AY$39,COLUMN(L23),FALSE)</f>
        <v/>
      </c>
      <c r="M24" s="33">
        <f>VLOOKUP(keys!$A$9,'raw data'!$A$1:$AY$39,COLUMN(M23),FALSE)</f>
        <v/>
      </c>
      <c r="N24" s="33">
        <f>VLOOKUP(keys!$A$9,'raw data'!$A$1:$AY$39,COLUMN(N23),FALSE)</f>
        <v/>
      </c>
      <c r="O24" s="33">
        <f>VLOOKUP(keys!$A$9,'raw data'!$A$1:$AY$39,COLUMN(O23),FALSE)</f>
        <v/>
      </c>
      <c r="P24" s="33">
        <f>VLOOKUP(keys!$A$9,'raw data'!$A$1:$AY$39,COLUMN(P23),FALSE)</f>
        <v/>
      </c>
      <c r="Q24" s="33">
        <f>VLOOKUP(keys!$A$9,'raw data'!$A$1:$AY$39,COLUMN(Q23),FALSE)</f>
        <v/>
      </c>
      <c r="R24" s="33">
        <f>VLOOKUP(keys!$A$9,'raw data'!$A$1:$AY$39,COLUMN(R23),FALSE)</f>
        <v/>
      </c>
      <c r="S24" s="33">
        <f>VLOOKUP(keys!$A$9,'raw data'!$A$1:$AY$39,COLUMN(S23),FALSE)</f>
        <v/>
      </c>
      <c r="T24" s="33">
        <f>VLOOKUP(keys!$A$9,'raw data'!$A$1:$AY$39,COLUMN(T23),FALSE)</f>
        <v/>
      </c>
      <c r="U24" s="33">
        <f>VLOOKUP(keys!$A$9,'raw data'!$A$1:$AY$39,COLUMN(U23),FALSE)</f>
        <v/>
      </c>
      <c r="V24" s="33">
        <f>VLOOKUP(keys!$A$9,'raw data'!$A$1:$AY$39,COLUMN(V23),FALSE)</f>
        <v/>
      </c>
      <c r="W24" s="33">
        <f>VLOOKUP(keys!$A$9,'raw data'!$A$1:$AY$39,COLUMN(W23),FALSE)</f>
        <v/>
      </c>
      <c r="X24" s="33">
        <f>VLOOKUP(keys!$A$9,'raw data'!$A$1:$AY$39,COLUMN(X23),FALSE)</f>
        <v/>
      </c>
      <c r="Y24" s="33">
        <f>VLOOKUP(keys!$A$9,'raw data'!$A$1:$AY$39,COLUMN(Y23),FALSE)</f>
        <v/>
      </c>
      <c r="Z24" s="33">
        <f>VLOOKUP(keys!$A$9,'raw data'!$A$1:$AY$39,COLUMN(Z23),FALSE)</f>
        <v/>
      </c>
      <c r="AA24" s="33">
        <f>VLOOKUP(keys!$A$9,'raw data'!$A$1:$AY$39,COLUMN(AA23),FALSE)</f>
        <v/>
      </c>
      <c r="AB24" s="33">
        <f>VLOOKUP(keys!$A$9,'raw data'!$A$1:$AY$39,COLUMN(AB23),FALSE)</f>
        <v/>
      </c>
      <c r="AC24" s="33">
        <f>VLOOKUP(keys!$A$9,'raw data'!$A$1:$AY$39,COLUMN(AC23),FALSE)</f>
        <v/>
      </c>
      <c r="AD24" s="33">
        <f>VLOOKUP(keys!$A$9,'raw data'!$A$1:$AY$39,COLUMN(AD23),FALSE)</f>
        <v/>
      </c>
      <c r="AE24" s="33">
        <f>VLOOKUP(keys!$A$9,'raw data'!$A$1:$AY$39,COLUMN(AE23),FALSE)</f>
        <v/>
      </c>
      <c r="AF24" s="33">
        <f>VLOOKUP(keys!$A$9,'raw data'!$A$1:$AY$39,COLUMN(AF23),FALSE)</f>
        <v/>
      </c>
      <c r="AG24" s="33">
        <f>VLOOKUP(keys!$A$9,'raw data'!$A$1:$AY$39,COLUMN(AG23),FALSE)</f>
        <v/>
      </c>
      <c r="AH24" s="33">
        <f>VLOOKUP(keys!$A$9,'raw data'!$A$1:$AY$39,COLUMN(AH23),FALSE)</f>
        <v/>
      </c>
      <c r="AI24" s="33">
        <f>VLOOKUP(keys!$A$9,'raw data'!$A$1:$AY$39,COLUMN(AI23),FALSE)</f>
        <v/>
      </c>
      <c r="AJ24" s="33">
        <f>VLOOKUP(keys!$A$9,'raw data'!$A$1:$AY$39,COLUMN(AJ23),FALSE)</f>
        <v/>
      </c>
      <c r="AK24" s="33">
        <f>VLOOKUP(keys!$A$9,'raw data'!$A$1:$AY$39,COLUMN(AK23),FALSE)</f>
        <v/>
      </c>
      <c r="AL24" s="33">
        <f>VLOOKUP(keys!$A$9,'raw data'!$A$1:$AY$39,COLUMN(AL23),FALSE)</f>
        <v/>
      </c>
      <c r="AM24" s="33">
        <f>VLOOKUP(keys!$A$9,'raw data'!$A$1:$AY$39,COLUMN(AM23),FALSE)</f>
        <v/>
      </c>
      <c r="AN24" s="33">
        <f>VLOOKUP(keys!$A$9,'raw data'!$A$1:$AY$39,COLUMN(AN23),FALSE)</f>
        <v/>
      </c>
      <c r="AO24" s="33">
        <f>VLOOKUP(keys!$A$9,'raw data'!$A$1:$AY$39,COLUMN(AO23),FALSE)</f>
        <v/>
      </c>
      <c r="AP24" s="33">
        <f>VLOOKUP(keys!$A$9,'raw data'!$A$1:$AY$39,COLUMN(AP23),FALSE)</f>
        <v/>
      </c>
      <c r="AQ24" s="33">
        <f>VLOOKUP(keys!$A$9,'raw data'!$A$1:$AY$39,COLUMN(AQ23),FALSE)</f>
        <v/>
      </c>
      <c r="AR24" s="33">
        <f>VLOOKUP(keys!$A$9,'raw data'!$A$1:$AY$39,COLUMN(AR23),FALSE)</f>
        <v/>
      </c>
      <c r="AS24" s="33">
        <f>VLOOKUP(keys!$A$9,'raw data'!$A$1:$AY$39,COLUMN(AS23),FALSE)</f>
        <v/>
      </c>
      <c r="AT24" s="33">
        <f>VLOOKUP(keys!$A$9,'raw data'!$A$1:$AY$39,COLUMN(AT23),FALSE)</f>
        <v/>
      </c>
      <c r="AU24" s="33">
        <f>VLOOKUP(keys!$A$9,'raw data'!$A$1:$AY$39,COLUMN(AU23),FALSE)</f>
        <v/>
      </c>
      <c r="AV24" s="33">
        <f>VLOOKUP(keys!$A$9,'raw data'!$A$1:$AY$39,COLUMN(AV23),FALSE)</f>
        <v/>
      </c>
      <c r="AW24" s="33">
        <f>VLOOKUP(keys!$A$9,'raw data'!$A$1:$AY$39,COLUMN(AW23),FALSE)</f>
        <v/>
      </c>
      <c r="AX24" s="33">
        <f>VLOOKUP(keys!$A$9,'raw data'!$A$1:$AY$39,COLUMN(AX23),FALSE)</f>
        <v/>
      </c>
      <c r="AY24" s="33">
        <f>VLOOKUP(keys!$A$9,'raw data'!$A$1:$AY$39,COLUMN(AY23),FALSE)</f>
        <v/>
      </c>
    </row>
    <row r="25" ht="13.8" customHeight="1" s="18">
      <c r="A25" s="20" t="inlineStr">
        <is>
          <t>Cash Taxes</t>
        </is>
      </c>
      <c r="B25" s="33">
        <f>VLOOKUP(keys!$A$16,'raw data'!$A$1:$AY$39,COLUMN(B24),FALSE)</f>
        <v/>
      </c>
      <c r="C25" s="33">
        <f>VLOOKUP(keys!$A$16,'raw data'!$A$1:$AY$39,COLUMN(C24),FALSE)</f>
        <v/>
      </c>
      <c r="D25" s="33">
        <f>VLOOKUP(keys!$A$16,'raw data'!$A$1:$AY$39,COLUMN(D24),FALSE)</f>
        <v/>
      </c>
      <c r="E25" s="33">
        <f>VLOOKUP(keys!$A$16,'raw data'!$A$1:$AY$39,COLUMN(E24),FALSE)</f>
        <v/>
      </c>
      <c r="F25" s="33">
        <f>VLOOKUP(keys!$A$16,'raw data'!$A$1:$AY$39,COLUMN(F24),FALSE)</f>
        <v/>
      </c>
      <c r="G25" s="33">
        <f>VLOOKUP(keys!$A$16,'raw data'!$A$1:$AY$39,COLUMN(G24),FALSE)</f>
        <v/>
      </c>
      <c r="H25" s="33">
        <f>VLOOKUP(keys!$A$16,'raw data'!$A$1:$AY$39,COLUMN(H24),FALSE)</f>
        <v/>
      </c>
      <c r="I25" s="33">
        <f>VLOOKUP(keys!$A$16,'raw data'!$A$1:$AY$39,COLUMN(I24),FALSE)</f>
        <v/>
      </c>
      <c r="J25" s="33">
        <f>VLOOKUP(keys!$A$16,'raw data'!$A$1:$AY$39,COLUMN(J24),FALSE)</f>
        <v/>
      </c>
      <c r="K25" s="33">
        <f>VLOOKUP(keys!$A$16,'raw data'!$A$1:$AY$39,COLUMN(K24),FALSE)</f>
        <v/>
      </c>
      <c r="L25" s="33">
        <f>VLOOKUP(keys!$A$16,'raw data'!$A$1:$AY$39,COLUMN(L24),FALSE)</f>
        <v/>
      </c>
      <c r="M25" s="33">
        <f>VLOOKUP(keys!$A$16,'raw data'!$A$1:$AY$39,COLUMN(M24),FALSE)</f>
        <v/>
      </c>
      <c r="N25" s="33">
        <f>VLOOKUP(keys!$A$16,'raw data'!$A$1:$AY$39,COLUMN(N24),FALSE)</f>
        <v/>
      </c>
      <c r="O25" s="33">
        <f>VLOOKUP(keys!$A$16,'raw data'!$A$1:$AY$39,COLUMN(O24),FALSE)</f>
        <v/>
      </c>
      <c r="P25" s="33">
        <f>VLOOKUP(keys!$A$16,'raw data'!$A$1:$AY$39,COLUMN(P24),FALSE)</f>
        <v/>
      </c>
      <c r="Q25" s="33">
        <f>VLOOKUP(keys!$A$16,'raw data'!$A$1:$AY$39,COLUMN(Q24),FALSE)</f>
        <v/>
      </c>
      <c r="R25" s="33">
        <f>VLOOKUP(keys!$A$16,'raw data'!$A$1:$AY$39,COLUMN(R24),FALSE)</f>
        <v/>
      </c>
      <c r="S25" s="33">
        <f>VLOOKUP(keys!$A$16,'raw data'!$A$1:$AY$39,COLUMN(S24),FALSE)</f>
        <v/>
      </c>
      <c r="T25" s="33">
        <f>VLOOKUP(keys!$A$16,'raw data'!$A$1:$AY$39,COLUMN(T24),FALSE)</f>
        <v/>
      </c>
      <c r="U25" s="33">
        <f>VLOOKUP(keys!$A$16,'raw data'!$A$1:$AY$39,COLUMN(U24),FALSE)</f>
        <v/>
      </c>
      <c r="V25" s="33">
        <f>VLOOKUP(keys!$A$16,'raw data'!$A$1:$AY$39,COLUMN(V24),FALSE)</f>
        <v/>
      </c>
      <c r="W25" s="33">
        <f>VLOOKUP(keys!$A$16,'raw data'!$A$1:$AY$39,COLUMN(W24),FALSE)</f>
        <v/>
      </c>
      <c r="X25" s="33">
        <f>VLOOKUP(keys!$A$16,'raw data'!$A$1:$AY$39,COLUMN(X24),FALSE)</f>
        <v/>
      </c>
      <c r="Y25" s="33">
        <f>VLOOKUP(keys!$A$16,'raw data'!$A$1:$AY$39,COLUMN(Y24),FALSE)</f>
        <v/>
      </c>
      <c r="Z25" s="33">
        <f>VLOOKUP(keys!$A$16,'raw data'!$A$1:$AY$39,COLUMN(Z24),FALSE)</f>
        <v/>
      </c>
      <c r="AA25" s="33">
        <f>VLOOKUP(keys!$A$16,'raw data'!$A$1:$AY$39,COLUMN(AA24),FALSE)</f>
        <v/>
      </c>
      <c r="AB25" s="33">
        <f>VLOOKUP(keys!$A$16,'raw data'!$A$1:$AY$39,COLUMN(AB24),FALSE)</f>
        <v/>
      </c>
      <c r="AC25" s="33">
        <f>VLOOKUP(keys!$A$16,'raw data'!$A$1:$AY$39,COLUMN(AC24),FALSE)</f>
        <v/>
      </c>
      <c r="AD25" s="33">
        <f>VLOOKUP(keys!$A$16,'raw data'!$A$1:$AY$39,COLUMN(AD24),FALSE)</f>
        <v/>
      </c>
      <c r="AE25" s="33">
        <f>VLOOKUP(keys!$A$16,'raw data'!$A$1:$AY$39,COLUMN(AE24),FALSE)</f>
        <v/>
      </c>
      <c r="AF25" s="33">
        <f>VLOOKUP(keys!$A$16,'raw data'!$A$1:$AY$39,COLUMN(AF24),FALSE)</f>
        <v/>
      </c>
      <c r="AG25" s="33">
        <f>VLOOKUP(keys!$A$16,'raw data'!$A$1:$AY$39,COLUMN(AG24),FALSE)</f>
        <v/>
      </c>
      <c r="AH25" s="33">
        <f>VLOOKUP(keys!$A$16,'raw data'!$A$1:$AY$39,COLUMN(AH24),FALSE)</f>
        <v/>
      </c>
      <c r="AI25" s="33">
        <f>VLOOKUP(keys!$A$16,'raw data'!$A$1:$AY$39,COLUMN(AI24),FALSE)</f>
        <v/>
      </c>
      <c r="AJ25" s="33">
        <f>VLOOKUP(keys!$A$16,'raw data'!$A$1:$AY$39,COLUMN(AJ24),FALSE)</f>
        <v/>
      </c>
      <c r="AK25" s="33">
        <f>VLOOKUP(keys!$A$16,'raw data'!$A$1:$AY$39,COLUMN(AK24),FALSE)</f>
        <v/>
      </c>
      <c r="AL25" s="33">
        <f>VLOOKUP(keys!$A$16,'raw data'!$A$1:$AY$39,COLUMN(AL24),FALSE)</f>
        <v/>
      </c>
      <c r="AM25" s="33">
        <f>VLOOKUP(keys!$A$16,'raw data'!$A$1:$AY$39,COLUMN(AM24),FALSE)</f>
        <v/>
      </c>
      <c r="AN25" s="33">
        <f>VLOOKUP(keys!$A$16,'raw data'!$A$1:$AY$39,COLUMN(AN24),FALSE)</f>
        <v/>
      </c>
      <c r="AO25" s="33">
        <f>VLOOKUP(keys!$A$16,'raw data'!$A$1:$AY$39,COLUMN(AO24),FALSE)</f>
        <v/>
      </c>
      <c r="AP25" s="33">
        <f>VLOOKUP(keys!$A$16,'raw data'!$A$1:$AY$39,COLUMN(AP24),FALSE)</f>
        <v/>
      </c>
      <c r="AQ25" s="33">
        <f>VLOOKUP(keys!$A$16,'raw data'!$A$1:$AY$39,COLUMN(AQ24),FALSE)</f>
        <v/>
      </c>
      <c r="AR25" s="33">
        <f>VLOOKUP(keys!$A$16,'raw data'!$A$1:$AY$39,COLUMN(AR24),FALSE)</f>
        <v/>
      </c>
      <c r="AS25" s="33">
        <f>VLOOKUP(keys!$A$16,'raw data'!$A$1:$AY$39,COLUMN(AS24),FALSE)</f>
        <v/>
      </c>
      <c r="AT25" s="33">
        <f>VLOOKUP(keys!$A$16,'raw data'!$A$1:$AY$39,COLUMN(AT24),FALSE)</f>
        <v/>
      </c>
      <c r="AU25" s="33">
        <f>VLOOKUP(keys!$A$16,'raw data'!$A$1:$AY$39,COLUMN(AU24),FALSE)</f>
        <v/>
      </c>
      <c r="AV25" s="33">
        <f>VLOOKUP(keys!$A$16,'raw data'!$A$1:$AY$39,COLUMN(AV24),FALSE)</f>
        <v/>
      </c>
      <c r="AW25" s="33">
        <f>VLOOKUP(keys!$A$16,'raw data'!$A$1:$AY$39,COLUMN(AW24),FALSE)</f>
        <v/>
      </c>
      <c r="AX25" s="33">
        <f>VLOOKUP(keys!$A$16,'raw data'!$A$1:$AY$39,COLUMN(AX24),FALSE)</f>
        <v/>
      </c>
      <c r="AY25" s="33">
        <f>VLOOKUP(keys!$A$16,'raw data'!$A$1:$AY$39,COLUMN(AY24),FALSE)</f>
        <v/>
      </c>
    </row>
    <row r="26" ht="13.8" customHeight="1" s="18">
      <c r="A26" s="20" t="inlineStr">
        <is>
          <t>Capex</t>
        </is>
      </c>
      <c r="B26" s="33">
        <f>VLOOKUP(keys!$A$2,'raw data'!$A$1:$AY$39,COLUMN(B25),FALSE)</f>
        <v/>
      </c>
      <c r="C26" s="33">
        <f>VLOOKUP(keys!$A$2,'raw data'!$A$1:$AY$39,COLUMN(C25),FALSE)</f>
        <v/>
      </c>
      <c r="D26" s="33">
        <f>VLOOKUP(keys!$A$2,'raw data'!$A$1:$AY$39,COLUMN(D25),FALSE)</f>
        <v/>
      </c>
      <c r="E26" s="33">
        <f>VLOOKUP(keys!$A$2,'raw data'!$A$1:$AY$39,COLUMN(E25),FALSE)</f>
        <v/>
      </c>
      <c r="F26" s="33">
        <f>VLOOKUP(keys!$A$2,'raw data'!$A$1:$AY$39,COLUMN(F25),FALSE)</f>
        <v/>
      </c>
      <c r="G26" s="33">
        <f>VLOOKUP(keys!$A$2,'raw data'!$A$1:$AY$39,COLUMN(G25),FALSE)</f>
        <v/>
      </c>
      <c r="H26" s="33">
        <f>VLOOKUP(keys!$A$2,'raw data'!$A$1:$AY$39,COLUMN(H25),FALSE)</f>
        <v/>
      </c>
      <c r="I26" s="33">
        <f>VLOOKUP(keys!$A$2,'raw data'!$A$1:$AY$39,COLUMN(I25),FALSE)</f>
        <v/>
      </c>
      <c r="J26" s="33">
        <f>VLOOKUP(keys!$A$2,'raw data'!$A$1:$AY$39,COLUMN(J25),FALSE)</f>
        <v/>
      </c>
      <c r="K26" s="33">
        <f>VLOOKUP(keys!$A$2,'raw data'!$A$1:$AY$39,COLUMN(K25),FALSE)</f>
        <v/>
      </c>
      <c r="L26" s="33">
        <f>VLOOKUP(keys!$A$2,'raw data'!$A$1:$AY$39,COLUMN(L25),FALSE)</f>
        <v/>
      </c>
      <c r="M26" s="33">
        <f>VLOOKUP(keys!$A$2,'raw data'!$A$1:$AY$39,COLUMN(M25),FALSE)</f>
        <v/>
      </c>
      <c r="N26" s="33">
        <f>VLOOKUP(keys!$A$2,'raw data'!$A$1:$AY$39,COLUMN(N25),FALSE)</f>
        <v/>
      </c>
      <c r="O26" s="33">
        <f>VLOOKUP(keys!$A$2,'raw data'!$A$1:$AY$39,COLUMN(O25),FALSE)</f>
        <v/>
      </c>
      <c r="P26" s="33">
        <f>VLOOKUP(keys!$A$2,'raw data'!$A$1:$AY$39,COLUMN(P25),FALSE)</f>
        <v/>
      </c>
      <c r="Q26" s="33">
        <f>VLOOKUP(keys!$A$2,'raw data'!$A$1:$AY$39,COLUMN(Q25),FALSE)</f>
        <v/>
      </c>
      <c r="R26" s="33">
        <f>VLOOKUP(keys!$A$2,'raw data'!$A$1:$AY$39,COLUMN(R25),FALSE)</f>
        <v/>
      </c>
      <c r="S26" s="33">
        <f>VLOOKUP(keys!$A$2,'raw data'!$A$1:$AY$39,COLUMN(S25),FALSE)</f>
        <v/>
      </c>
      <c r="T26" s="33">
        <f>VLOOKUP(keys!$A$2,'raw data'!$A$1:$AY$39,COLUMN(T25),FALSE)</f>
        <v/>
      </c>
      <c r="U26" s="33">
        <f>VLOOKUP(keys!$A$2,'raw data'!$A$1:$AY$39,COLUMN(U25),FALSE)</f>
        <v/>
      </c>
      <c r="V26" s="33">
        <f>VLOOKUP(keys!$A$2,'raw data'!$A$1:$AY$39,COLUMN(V25),FALSE)</f>
        <v/>
      </c>
      <c r="W26" s="33">
        <f>VLOOKUP(keys!$A$2,'raw data'!$A$1:$AY$39,COLUMN(W25),FALSE)</f>
        <v/>
      </c>
      <c r="X26" s="33">
        <f>VLOOKUP(keys!$A$2,'raw data'!$A$1:$AY$39,COLUMN(X25),FALSE)</f>
        <v/>
      </c>
      <c r="Y26" s="33">
        <f>VLOOKUP(keys!$A$2,'raw data'!$A$1:$AY$39,COLUMN(Y25),FALSE)</f>
        <v/>
      </c>
      <c r="Z26" s="33">
        <f>VLOOKUP(keys!$A$2,'raw data'!$A$1:$AY$39,COLUMN(Z25),FALSE)</f>
        <v/>
      </c>
      <c r="AA26" s="33">
        <f>VLOOKUP(keys!$A$2,'raw data'!$A$1:$AY$39,COLUMN(AA25),FALSE)</f>
        <v/>
      </c>
      <c r="AB26" s="33">
        <f>VLOOKUP(keys!$A$2,'raw data'!$A$1:$AY$39,COLUMN(AB25),FALSE)</f>
        <v/>
      </c>
      <c r="AC26" s="33">
        <f>VLOOKUP(keys!$A$2,'raw data'!$A$1:$AY$39,COLUMN(AC25),FALSE)</f>
        <v/>
      </c>
      <c r="AD26" s="33">
        <f>VLOOKUP(keys!$A$2,'raw data'!$A$1:$AY$39,COLUMN(AD25),FALSE)</f>
        <v/>
      </c>
      <c r="AE26" s="33">
        <f>VLOOKUP(keys!$A$2,'raw data'!$A$1:$AY$39,COLUMN(AE25),FALSE)</f>
        <v/>
      </c>
      <c r="AF26" s="33">
        <f>VLOOKUP(keys!$A$2,'raw data'!$A$1:$AY$39,COLUMN(AF25),FALSE)</f>
        <v/>
      </c>
      <c r="AG26" s="33">
        <f>VLOOKUP(keys!$A$2,'raw data'!$A$1:$AY$39,COLUMN(AG25),FALSE)</f>
        <v/>
      </c>
      <c r="AH26" s="33">
        <f>VLOOKUP(keys!$A$2,'raw data'!$A$1:$AY$39,COLUMN(AH25),FALSE)</f>
        <v/>
      </c>
      <c r="AI26" s="33">
        <f>VLOOKUP(keys!$A$2,'raw data'!$A$1:$AY$39,COLUMN(AI25),FALSE)</f>
        <v/>
      </c>
      <c r="AJ26" s="33">
        <f>VLOOKUP(keys!$A$2,'raw data'!$A$1:$AY$39,COLUMN(AJ25),FALSE)</f>
        <v/>
      </c>
      <c r="AK26" s="33">
        <f>VLOOKUP(keys!$A$2,'raw data'!$A$1:$AY$39,COLUMN(AK25),FALSE)</f>
        <v/>
      </c>
      <c r="AL26" s="33">
        <f>VLOOKUP(keys!$A$2,'raw data'!$A$1:$AY$39,COLUMN(AL25),FALSE)</f>
        <v/>
      </c>
      <c r="AM26" s="33">
        <f>VLOOKUP(keys!$A$2,'raw data'!$A$1:$AY$39,COLUMN(AM25),FALSE)</f>
        <v/>
      </c>
      <c r="AN26" s="33">
        <f>VLOOKUP(keys!$A$2,'raw data'!$A$1:$AY$39,COLUMN(AN25),FALSE)</f>
        <v/>
      </c>
      <c r="AO26" s="33">
        <f>VLOOKUP(keys!$A$2,'raw data'!$A$1:$AY$39,COLUMN(AO25),FALSE)</f>
        <v/>
      </c>
      <c r="AP26" s="33">
        <f>VLOOKUP(keys!$A$2,'raw data'!$A$1:$AY$39,COLUMN(AP25),FALSE)</f>
        <v/>
      </c>
      <c r="AQ26" s="33">
        <f>VLOOKUP(keys!$A$2,'raw data'!$A$1:$AY$39,COLUMN(AQ25),FALSE)</f>
        <v/>
      </c>
      <c r="AR26" s="33">
        <f>VLOOKUP(keys!$A$2,'raw data'!$A$1:$AY$39,COLUMN(AR25),FALSE)</f>
        <v/>
      </c>
      <c r="AS26" s="33">
        <f>VLOOKUP(keys!$A$2,'raw data'!$A$1:$AY$39,COLUMN(AS25),FALSE)</f>
        <v/>
      </c>
      <c r="AT26" s="33">
        <f>VLOOKUP(keys!$A$2,'raw data'!$A$1:$AY$39,COLUMN(AT25),FALSE)</f>
        <v/>
      </c>
      <c r="AU26" s="33">
        <f>VLOOKUP(keys!$A$2,'raw data'!$A$1:$AY$39,COLUMN(AU25),FALSE)</f>
        <v/>
      </c>
      <c r="AV26" s="33">
        <f>VLOOKUP(keys!$A$2,'raw data'!$A$1:$AY$39,COLUMN(AV25),FALSE)</f>
        <v/>
      </c>
      <c r="AW26" s="33">
        <f>VLOOKUP(keys!$A$2,'raw data'!$A$1:$AY$39,COLUMN(AW25),FALSE)</f>
        <v/>
      </c>
      <c r="AX26" s="33">
        <f>VLOOKUP(keys!$A$2,'raw data'!$A$1:$AY$39,COLUMN(AX25),FALSE)</f>
        <v/>
      </c>
      <c r="AY26" s="33">
        <f>VLOOKUP(keys!$A$2,'raw data'!$A$1:$AY$39,COLUMN(AY25),FALSE)</f>
        <v/>
      </c>
    </row>
    <row r="27" ht="13.8" customHeight="1" s="18">
      <c r="A27" s="20" t="inlineStr">
        <is>
          <t>MnA</t>
        </is>
      </c>
      <c r="B27" s="33">
        <f>VLOOKUP(keys!$A$25,'raw data'!$A$1:$AY$39,COLUMN(B27),FALSE)</f>
        <v/>
      </c>
      <c r="C27" s="33">
        <f>VLOOKUP(keys!$A$25,'raw data'!$A$1:$AY$39,COLUMN(C27),FALSE)</f>
        <v/>
      </c>
      <c r="D27" s="33">
        <f>VLOOKUP(keys!$A$25,'raw data'!$A$1:$AY$39,COLUMN(D27),FALSE)</f>
        <v/>
      </c>
      <c r="E27" s="33">
        <f>VLOOKUP(keys!$A$25,'raw data'!$A$1:$AY$39,COLUMN(E27),FALSE)</f>
        <v/>
      </c>
      <c r="F27" s="33">
        <f>VLOOKUP(keys!$A$25,'raw data'!$A$1:$AY$39,COLUMN(F27),FALSE)</f>
        <v/>
      </c>
      <c r="G27" s="33">
        <f>VLOOKUP(keys!$A$25,'raw data'!$A$1:$AY$39,COLUMN(G27),FALSE)</f>
        <v/>
      </c>
      <c r="H27" s="33">
        <f>VLOOKUP(keys!$A$25,'raw data'!$A$1:$AY$39,COLUMN(H27),FALSE)</f>
        <v/>
      </c>
      <c r="I27" s="33">
        <f>VLOOKUP(keys!$A$25,'raw data'!$A$1:$AY$39,COLUMN(I27),FALSE)</f>
        <v/>
      </c>
      <c r="J27" s="33">
        <f>VLOOKUP(keys!$A$25,'raw data'!$A$1:$AY$39,COLUMN(J27),FALSE)</f>
        <v/>
      </c>
      <c r="K27" s="33">
        <f>VLOOKUP(keys!$A$25,'raw data'!$A$1:$AY$39,COLUMN(K27),FALSE)</f>
        <v/>
      </c>
      <c r="L27" s="33">
        <f>VLOOKUP(keys!$A$25,'raw data'!$A$1:$AY$39,COLUMN(L27),FALSE)</f>
        <v/>
      </c>
      <c r="M27" s="33">
        <f>VLOOKUP(keys!$A$25,'raw data'!$A$1:$AY$39,COLUMN(M27),FALSE)</f>
        <v/>
      </c>
      <c r="N27" s="33">
        <f>VLOOKUP(keys!$A$25,'raw data'!$A$1:$AY$39,COLUMN(N27),FALSE)</f>
        <v/>
      </c>
      <c r="O27" s="33">
        <f>VLOOKUP(keys!$A$25,'raw data'!$A$1:$AY$39,COLUMN(O27),FALSE)</f>
        <v/>
      </c>
      <c r="P27" s="33">
        <f>VLOOKUP(keys!$A$25,'raw data'!$A$1:$AY$39,COLUMN(P27),FALSE)</f>
        <v/>
      </c>
      <c r="Q27" s="33">
        <f>VLOOKUP(keys!$A$25,'raw data'!$A$1:$AY$39,COLUMN(Q27),FALSE)</f>
        <v/>
      </c>
      <c r="R27" s="33">
        <f>VLOOKUP(keys!$A$25,'raw data'!$A$1:$AY$39,COLUMN(R27),FALSE)</f>
        <v/>
      </c>
      <c r="S27" s="33">
        <f>VLOOKUP(keys!$A$25,'raw data'!$A$1:$AY$39,COLUMN(S27),FALSE)</f>
        <v/>
      </c>
      <c r="T27" s="33">
        <f>VLOOKUP(keys!$A$25,'raw data'!$A$1:$AY$39,COLUMN(T27),FALSE)</f>
        <v/>
      </c>
      <c r="U27" s="33">
        <f>VLOOKUP(keys!$A$25,'raw data'!$A$1:$AY$39,COLUMN(U27),FALSE)</f>
        <v/>
      </c>
      <c r="V27" s="33">
        <f>VLOOKUP(keys!$A$25,'raw data'!$A$1:$AY$39,COLUMN(V27),FALSE)</f>
        <v/>
      </c>
      <c r="W27" s="33">
        <f>VLOOKUP(keys!$A$25,'raw data'!$A$1:$AY$39,COLUMN(W27),FALSE)</f>
        <v/>
      </c>
      <c r="X27" s="33">
        <f>VLOOKUP(keys!$A$25,'raw data'!$A$1:$AY$39,COLUMN(X27),FALSE)</f>
        <v/>
      </c>
      <c r="Y27" s="33">
        <f>VLOOKUP(keys!$A$25,'raw data'!$A$1:$AY$39,COLUMN(Y27),FALSE)</f>
        <v/>
      </c>
      <c r="Z27" s="33">
        <f>VLOOKUP(keys!$A$25,'raw data'!$A$1:$AY$39,COLUMN(Z27),FALSE)</f>
        <v/>
      </c>
      <c r="AA27" s="33">
        <f>VLOOKUP(keys!$A$25,'raw data'!$A$1:$AY$39,COLUMN(AA27),FALSE)</f>
        <v/>
      </c>
      <c r="AB27" s="33">
        <f>VLOOKUP(keys!$A$25,'raw data'!$A$1:$AY$39,COLUMN(AB27),FALSE)</f>
        <v/>
      </c>
      <c r="AC27" s="33">
        <f>VLOOKUP(keys!$A$25,'raw data'!$A$1:$AY$39,COLUMN(AC27),FALSE)</f>
        <v/>
      </c>
      <c r="AD27" s="33">
        <f>VLOOKUP(keys!$A$25,'raw data'!$A$1:$AY$39,COLUMN(AD27),FALSE)</f>
        <v/>
      </c>
      <c r="AE27" s="33">
        <f>VLOOKUP(keys!$A$25,'raw data'!$A$1:$AY$39,COLUMN(AE27),FALSE)</f>
        <v/>
      </c>
      <c r="AF27" s="33">
        <f>VLOOKUP(keys!$A$25,'raw data'!$A$1:$AY$39,COLUMN(AF27),FALSE)</f>
        <v/>
      </c>
      <c r="AG27" s="33">
        <f>VLOOKUP(keys!$A$25,'raw data'!$A$1:$AY$39,COLUMN(AG27),FALSE)</f>
        <v/>
      </c>
      <c r="AH27" s="33">
        <f>VLOOKUP(keys!$A$25,'raw data'!$A$1:$AY$39,COLUMN(AH27),FALSE)</f>
        <v/>
      </c>
      <c r="AI27" s="33">
        <f>VLOOKUP(keys!$A$25,'raw data'!$A$1:$AY$39,COLUMN(AI27),FALSE)</f>
        <v/>
      </c>
      <c r="AJ27" s="33">
        <f>VLOOKUP(keys!$A$25,'raw data'!$A$1:$AY$39,COLUMN(AJ27),FALSE)</f>
        <v/>
      </c>
      <c r="AK27" s="33">
        <f>VLOOKUP(keys!$A$25,'raw data'!$A$1:$AY$39,COLUMN(AK27),FALSE)</f>
        <v/>
      </c>
      <c r="AL27" s="33">
        <f>VLOOKUP(keys!$A$25,'raw data'!$A$1:$AY$39,COLUMN(AL27),FALSE)</f>
        <v/>
      </c>
      <c r="AM27" s="33">
        <f>VLOOKUP(keys!$A$25,'raw data'!$A$1:$AY$39,COLUMN(AM27),FALSE)</f>
        <v/>
      </c>
      <c r="AN27" s="33">
        <f>VLOOKUP(keys!$A$25,'raw data'!$A$1:$AY$39,COLUMN(AN27),FALSE)</f>
        <v/>
      </c>
      <c r="AO27" s="33">
        <f>VLOOKUP(keys!$A$25,'raw data'!$A$1:$AY$39,COLUMN(AO27),FALSE)</f>
        <v/>
      </c>
      <c r="AP27" s="33">
        <f>VLOOKUP(keys!$A$25,'raw data'!$A$1:$AY$39,COLUMN(AP27),FALSE)</f>
        <v/>
      </c>
      <c r="AQ27" s="33">
        <f>VLOOKUP(keys!$A$25,'raw data'!$A$1:$AY$39,COLUMN(AQ27),FALSE)</f>
        <v/>
      </c>
      <c r="AR27" s="33">
        <f>VLOOKUP(keys!$A$25,'raw data'!$A$1:$AY$39,COLUMN(AR27),FALSE)</f>
        <v/>
      </c>
      <c r="AS27" s="33">
        <f>VLOOKUP(keys!$A$25,'raw data'!$A$1:$AY$39,COLUMN(AS27),FALSE)</f>
        <v/>
      </c>
      <c r="AT27" s="33">
        <f>VLOOKUP(keys!$A$25,'raw data'!$A$1:$AY$39,COLUMN(AT27),FALSE)</f>
        <v/>
      </c>
      <c r="AU27" s="33">
        <f>VLOOKUP(keys!$A$25,'raw data'!$A$1:$AY$39,COLUMN(AU27),FALSE)</f>
        <v/>
      </c>
      <c r="AV27" s="33">
        <f>VLOOKUP(keys!$A$25,'raw data'!$A$1:$AY$39,COLUMN(AV27),FALSE)</f>
        <v/>
      </c>
      <c r="AW27" s="33">
        <f>VLOOKUP(keys!$A$25,'raw data'!$A$1:$AY$39,COLUMN(AW27),FALSE)</f>
        <v/>
      </c>
      <c r="AX27" s="33">
        <f>VLOOKUP(keys!$A$25,'raw data'!$A$1:$AY$39,COLUMN(AX27),FALSE)</f>
        <v/>
      </c>
      <c r="AY27" s="33">
        <f>VLOOKUP(keys!$A$25,'raw data'!$A$1:$AY$39,COLUMN(AY27),FALSE)</f>
        <v/>
      </c>
      <c r="AZ27" s="33" t="n"/>
      <c r="BA27" s="33" t="n"/>
      <c r="BB27" s="33" t="n"/>
      <c r="BC27" s="33" t="n"/>
    </row>
    <row r="28" ht="13.8" customHeight="1" s="18">
      <c r="A28" s="20" t="inlineStr">
        <is>
          <t>dWC</t>
        </is>
      </c>
      <c r="B28" s="33">
        <f>VLOOKUP(keys!$A$3,'raw data'!$A$1:$AY$39,COLUMN(B27),FALSE)</f>
        <v/>
      </c>
      <c r="C28" s="33">
        <f>VLOOKUP(keys!$A$3,'raw data'!$A$1:$AY$39,COLUMN(C27),FALSE)</f>
        <v/>
      </c>
      <c r="D28" s="33">
        <f>VLOOKUP(keys!$A$3,'raw data'!$A$1:$AY$39,COLUMN(D27),FALSE)</f>
        <v/>
      </c>
      <c r="E28" s="33">
        <f>VLOOKUP(keys!$A$3,'raw data'!$A$1:$AY$39,COLUMN(E27),FALSE)</f>
        <v/>
      </c>
      <c r="F28" s="33">
        <f>VLOOKUP(keys!$A$3,'raw data'!$A$1:$AY$39,COLUMN(F27),FALSE)</f>
        <v/>
      </c>
      <c r="G28" s="33">
        <f>VLOOKUP(keys!$A$3,'raw data'!$A$1:$AY$39,COLUMN(G27),FALSE)</f>
        <v/>
      </c>
      <c r="H28" s="33">
        <f>VLOOKUP(keys!$A$3,'raw data'!$A$1:$AY$39,COLUMN(H27),FALSE)</f>
        <v/>
      </c>
      <c r="I28" s="33">
        <f>VLOOKUP(keys!$A$3,'raw data'!$A$1:$AY$39,COLUMN(I27),FALSE)</f>
        <v/>
      </c>
      <c r="J28" s="33">
        <f>VLOOKUP(keys!$A$3,'raw data'!$A$1:$AY$39,COLUMN(J27),FALSE)</f>
        <v/>
      </c>
      <c r="K28" s="33">
        <f>VLOOKUP(keys!$A$3,'raw data'!$A$1:$AY$39,COLUMN(K27),FALSE)</f>
        <v/>
      </c>
      <c r="L28" s="33">
        <f>VLOOKUP(keys!$A$3,'raw data'!$A$1:$AY$39,COLUMN(L27),FALSE)</f>
        <v/>
      </c>
      <c r="M28" s="33">
        <f>VLOOKUP(keys!$A$3,'raw data'!$A$1:$AY$39,COLUMN(M27),FALSE)</f>
        <v/>
      </c>
      <c r="N28" s="33">
        <f>VLOOKUP(keys!$A$3,'raw data'!$A$1:$AY$39,COLUMN(N27),FALSE)</f>
        <v/>
      </c>
      <c r="O28" s="33">
        <f>VLOOKUP(keys!$A$3,'raw data'!$A$1:$AY$39,COLUMN(O27),FALSE)</f>
        <v/>
      </c>
      <c r="P28" s="33">
        <f>VLOOKUP(keys!$A$3,'raw data'!$A$1:$AY$39,COLUMN(P27),FALSE)</f>
        <v/>
      </c>
      <c r="Q28" s="33">
        <f>VLOOKUP(keys!$A$3,'raw data'!$A$1:$AY$39,COLUMN(Q27),FALSE)</f>
        <v/>
      </c>
      <c r="R28" s="33">
        <f>VLOOKUP(keys!$A$3,'raw data'!$A$1:$AY$39,COLUMN(R27),FALSE)</f>
        <v/>
      </c>
      <c r="S28" s="33">
        <f>VLOOKUP(keys!$A$3,'raw data'!$A$1:$AY$39,COLUMN(S27),FALSE)</f>
        <v/>
      </c>
      <c r="T28" s="33">
        <f>VLOOKUP(keys!$A$3,'raw data'!$A$1:$AY$39,COLUMN(T27),FALSE)</f>
        <v/>
      </c>
      <c r="U28" s="33">
        <f>VLOOKUP(keys!$A$3,'raw data'!$A$1:$AY$39,COLUMN(U27),FALSE)</f>
        <v/>
      </c>
      <c r="V28" s="33">
        <f>VLOOKUP(keys!$A$3,'raw data'!$A$1:$AY$39,COLUMN(V27),FALSE)</f>
        <v/>
      </c>
      <c r="W28" s="33">
        <f>VLOOKUP(keys!$A$3,'raw data'!$A$1:$AY$39,COLUMN(W27),FALSE)</f>
        <v/>
      </c>
      <c r="X28" s="33">
        <f>VLOOKUP(keys!$A$3,'raw data'!$A$1:$AY$39,COLUMN(X27),FALSE)</f>
        <v/>
      </c>
      <c r="Y28" s="33">
        <f>VLOOKUP(keys!$A$3,'raw data'!$A$1:$AY$39,COLUMN(Y27),FALSE)</f>
        <v/>
      </c>
      <c r="Z28" s="33">
        <f>VLOOKUP(keys!$A$3,'raw data'!$A$1:$AY$39,COLUMN(Z27),FALSE)</f>
        <v/>
      </c>
      <c r="AA28" s="33">
        <f>VLOOKUP(keys!$A$3,'raw data'!$A$1:$AY$39,COLUMN(AA27),FALSE)</f>
        <v/>
      </c>
      <c r="AB28" s="33">
        <f>VLOOKUP(keys!$A$3,'raw data'!$A$1:$AY$39,COLUMN(AB27),FALSE)</f>
        <v/>
      </c>
      <c r="AC28" s="33">
        <f>VLOOKUP(keys!$A$3,'raw data'!$A$1:$AY$39,COLUMN(AC27),FALSE)</f>
        <v/>
      </c>
      <c r="AD28" s="33">
        <f>VLOOKUP(keys!$A$3,'raw data'!$A$1:$AY$39,COLUMN(AD27),FALSE)</f>
        <v/>
      </c>
      <c r="AE28" s="33">
        <f>VLOOKUP(keys!$A$3,'raw data'!$A$1:$AY$39,COLUMN(AE27),FALSE)</f>
        <v/>
      </c>
      <c r="AF28" s="33">
        <f>VLOOKUP(keys!$A$3,'raw data'!$A$1:$AY$39,COLUMN(AF27),FALSE)</f>
        <v/>
      </c>
      <c r="AG28" s="33">
        <f>VLOOKUP(keys!$A$3,'raw data'!$A$1:$AY$39,COLUMN(AG27),FALSE)</f>
        <v/>
      </c>
      <c r="AH28" s="33">
        <f>VLOOKUP(keys!$A$3,'raw data'!$A$1:$AY$39,COLUMN(AH27),FALSE)</f>
        <v/>
      </c>
      <c r="AI28" s="33">
        <f>VLOOKUP(keys!$A$3,'raw data'!$A$1:$AY$39,COLUMN(AI27),FALSE)</f>
        <v/>
      </c>
      <c r="AJ28" s="33">
        <f>VLOOKUP(keys!$A$3,'raw data'!$A$1:$AY$39,COLUMN(AJ27),FALSE)</f>
        <v/>
      </c>
      <c r="AK28" s="33">
        <f>VLOOKUP(keys!$A$3,'raw data'!$A$1:$AY$39,COLUMN(AK27),FALSE)</f>
        <v/>
      </c>
      <c r="AL28" s="33">
        <f>VLOOKUP(keys!$A$3,'raw data'!$A$1:$AY$39,COLUMN(AL27),FALSE)</f>
        <v/>
      </c>
      <c r="AM28" s="33">
        <f>VLOOKUP(keys!$A$3,'raw data'!$A$1:$AY$39,COLUMN(AM27),FALSE)</f>
        <v/>
      </c>
      <c r="AN28" s="33">
        <f>VLOOKUP(keys!$A$3,'raw data'!$A$1:$AY$39,COLUMN(AN27),FALSE)</f>
        <v/>
      </c>
      <c r="AO28" s="33">
        <f>VLOOKUP(keys!$A$3,'raw data'!$A$1:$AY$39,COLUMN(AO27),FALSE)</f>
        <v/>
      </c>
      <c r="AP28" s="33">
        <f>VLOOKUP(keys!$A$3,'raw data'!$A$1:$AY$39,COLUMN(AP27),FALSE)</f>
        <v/>
      </c>
      <c r="AQ28" s="33">
        <f>VLOOKUP(keys!$A$3,'raw data'!$A$1:$AY$39,COLUMN(AQ27),FALSE)</f>
        <v/>
      </c>
      <c r="AR28" s="33">
        <f>VLOOKUP(keys!$A$3,'raw data'!$A$1:$AY$39,COLUMN(AR27),FALSE)</f>
        <v/>
      </c>
      <c r="AS28" s="33">
        <f>VLOOKUP(keys!$A$3,'raw data'!$A$1:$AY$39,COLUMN(AS27),FALSE)</f>
        <v/>
      </c>
      <c r="AT28" s="33">
        <f>VLOOKUP(keys!$A$3,'raw data'!$A$1:$AY$39,COLUMN(AT27),FALSE)</f>
        <v/>
      </c>
      <c r="AU28" s="33">
        <f>VLOOKUP(keys!$A$3,'raw data'!$A$1:$AY$39,COLUMN(AU27),FALSE)</f>
        <v/>
      </c>
      <c r="AV28" s="33">
        <f>VLOOKUP(keys!$A$3,'raw data'!$A$1:$AY$39,COLUMN(AV27),FALSE)</f>
        <v/>
      </c>
      <c r="AW28" s="33">
        <f>VLOOKUP(keys!$A$3,'raw data'!$A$1:$AY$39,COLUMN(AW27),FALSE)</f>
        <v/>
      </c>
      <c r="AX28" s="33">
        <f>VLOOKUP(keys!$A$3,'raw data'!$A$1:$AY$39,COLUMN(AX27),FALSE)</f>
        <v/>
      </c>
      <c r="AY28" s="33">
        <f>VLOOKUP(keys!$A$3,'raw data'!$A$1:$AY$39,COLUMN(AY27),FALSE)</f>
        <v/>
      </c>
    </row>
    <row r="29" ht="13.8" customHeight="1" s="18">
      <c r="A29" s="20" t="inlineStr">
        <is>
          <t>dDebt</t>
        </is>
      </c>
      <c r="B29" s="33">
        <f>VLOOKUP(keys!$A$15,'raw data'!$A$1:$AY$39,COLUMN(B28),FALSE)</f>
        <v/>
      </c>
      <c r="C29" s="33">
        <f>VLOOKUP(keys!$A$15,'raw data'!$A$1:$AY$39,COLUMN(C28),FALSE)</f>
        <v/>
      </c>
      <c r="D29" s="33">
        <f>VLOOKUP(keys!$A$15,'raw data'!$A$1:$AY$39,COLUMN(D28),FALSE)</f>
        <v/>
      </c>
      <c r="E29" s="33">
        <f>VLOOKUP(keys!$A$15,'raw data'!$A$1:$AY$39,COLUMN(E28),FALSE)</f>
        <v/>
      </c>
      <c r="F29" s="33">
        <f>VLOOKUP(keys!$A$15,'raw data'!$A$1:$AY$39,COLUMN(F28),FALSE)</f>
        <v/>
      </c>
      <c r="G29" s="33">
        <f>VLOOKUP(keys!$A$15,'raw data'!$A$1:$AY$39,COLUMN(G28),FALSE)</f>
        <v/>
      </c>
      <c r="H29" s="33">
        <f>VLOOKUP(keys!$A$15,'raw data'!$A$1:$AY$39,COLUMN(H28),FALSE)</f>
        <v/>
      </c>
      <c r="I29" s="33">
        <f>VLOOKUP(keys!$A$15,'raw data'!$A$1:$AY$39,COLUMN(I28),FALSE)</f>
        <v/>
      </c>
      <c r="J29" s="33">
        <f>VLOOKUP(keys!$A$15,'raw data'!$A$1:$AY$39,COLUMN(J28),FALSE)</f>
        <v/>
      </c>
      <c r="K29" s="33">
        <f>VLOOKUP(keys!$A$15,'raw data'!$A$1:$AY$39,COLUMN(K28),FALSE)</f>
        <v/>
      </c>
      <c r="L29" s="33">
        <f>VLOOKUP(keys!$A$15,'raw data'!$A$1:$AY$39,COLUMN(L28),FALSE)</f>
        <v/>
      </c>
      <c r="M29" s="33">
        <f>VLOOKUP(keys!$A$15,'raw data'!$A$1:$AY$39,COLUMN(M28),FALSE)</f>
        <v/>
      </c>
      <c r="N29" s="33">
        <f>VLOOKUP(keys!$A$15,'raw data'!$A$1:$AY$39,COLUMN(N28),FALSE)</f>
        <v/>
      </c>
      <c r="O29" s="33">
        <f>VLOOKUP(keys!$A$15,'raw data'!$A$1:$AY$39,COLUMN(O28),FALSE)</f>
        <v/>
      </c>
      <c r="P29" s="33">
        <f>VLOOKUP(keys!$A$15,'raw data'!$A$1:$AY$39,COLUMN(P28),FALSE)</f>
        <v/>
      </c>
      <c r="Q29" s="33">
        <f>VLOOKUP(keys!$A$15,'raw data'!$A$1:$AY$39,COLUMN(Q28),FALSE)</f>
        <v/>
      </c>
      <c r="R29" s="33">
        <f>VLOOKUP(keys!$A$15,'raw data'!$A$1:$AY$39,COLUMN(R28),FALSE)</f>
        <v/>
      </c>
      <c r="S29" s="33">
        <f>VLOOKUP(keys!$A$15,'raw data'!$A$1:$AY$39,COLUMN(S28),FALSE)</f>
        <v/>
      </c>
      <c r="T29" s="33">
        <f>VLOOKUP(keys!$A$15,'raw data'!$A$1:$AY$39,COLUMN(T28),FALSE)</f>
        <v/>
      </c>
      <c r="U29" s="33">
        <f>VLOOKUP(keys!$A$15,'raw data'!$A$1:$AY$39,COLUMN(U28),FALSE)</f>
        <v/>
      </c>
      <c r="V29" s="33">
        <f>VLOOKUP(keys!$A$15,'raw data'!$A$1:$AY$39,COLUMN(V28),FALSE)</f>
        <v/>
      </c>
      <c r="W29" s="33">
        <f>VLOOKUP(keys!$A$15,'raw data'!$A$1:$AY$39,COLUMN(W28),FALSE)</f>
        <v/>
      </c>
      <c r="X29" s="33">
        <f>VLOOKUP(keys!$A$15,'raw data'!$A$1:$AY$39,COLUMN(X28),FALSE)</f>
        <v/>
      </c>
      <c r="Y29" s="33">
        <f>VLOOKUP(keys!$A$15,'raw data'!$A$1:$AY$39,COLUMN(Y28),FALSE)</f>
        <v/>
      </c>
      <c r="Z29" s="33">
        <f>VLOOKUP(keys!$A$15,'raw data'!$A$1:$AY$39,COLUMN(Z28),FALSE)</f>
        <v/>
      </c>
      <c r="AA29" s="33">
        <f>VLOOKUP(keys!$A$15,'raw data'!$A$1:$AY$39,COLUMN(AA28),FALSE)</f>
        <v/>
      </c>
      <c r="AB29" s="33">
        <f>VLOOKUP(keys!$A$15,'raw data'!$A$1:$AY$39,COLUMN(AB28),FALSE)</f>
        <v/>
      </c>
      <c r="AC29" s="33">
        <f>VLOOKUP(keys!$A$15,'raw data'!$A$1:$AY$39,COLUMN(AC28),FALSE)</f>
        <v/>
      </c>
      <c r="AD29" s="33">
        <f>VLOOKUP(keys!$A$15,'raw data'!$A$1:$AY$39,COLUMN(AD28),FALSE)</f>
        <v/>
      </c>
      <c r="AE29" s="33">
        <f>VLOOKUP(keys!$A$15,'raw data'!$A$1:$AY$39,COLUMN(AE28),FALSE)</f>
        <v/>
      </c>
      <c r="AF29" s="33">
        <f>VLOOKUP(keys!$A$15,'raw data'!$A$1:$AY$39,COLUMN(AF28),FALSE)</f>
        <v/>
      </c>
      <c r="AG29" s="33">
        <f>VLOOKUP(keys!$A$15,'raw data'!$A$1:$AY$39,COLUMN(AG28),FALSE)</f>
        <v/>
      </c>
      <c r="AH29" s="33">
        <f>VLOOKUP(keys!$A$15,'raw data'!$A$1:$AY$39,COLUMN(AH28),FALSE)</f>
        <v/>
      </c>
      <c r="AI29" s="33">
        <f>VLOOKUP(keys!$A$15,'raw data'!$A$1:$AY$39,COLUMN(AI28),FALSE)</f>
        <v/>
      </c>
      <c r="AJ29" s="33">
        <f>VLOOKUP(keys!$A$15,'raw data'!$A$1:$AY$39,COLUMN(AJ28),FALSE)</f>
        <v/>
      </c>
      <c r="AK29" s="33">
        <f>VLOOKUP(keys!$A$15,'raw data'!$A$1:$AY$39,COLUMN(AK28),FALSE)</f>
        <v/>
      </c>
      <c r="AL29" s="33">
        <f>VLOOKUP(keys!$A$15,'raw data'!$A$1:$AY$39,COLUMN(AL28),FALSE)</f>
        <v/>
      </c>
      <c r="AM29" s="33">
        <f>VLOOKUP(keys!$A$15,'raw data'!$A$1:$AY$39,COLUMN(AM28),FALSE)</f>
        <v/>
      </c>
      <c r="AN29" s="33">
        <f>VLOOKUP(keys!$A$15,'raw data'!$A$1:$AY$39,COLUMN(AN28),FALSE)</f>
        <v/>
      </c>
      <c r="AO29" s="33">
        <f>VLOOKUP(keys!$A$15,'raw data'!$A$1:$AY$39,COLUMN(AO28),FALSE)</f>
        <v/>
      </c>
      <c r="AP29" s="33">
        <f>VLOOKUP(keys!$A$15,'raw data'!$A$1:$AY$39,COLUMN(AP28),FALSE)</f>
        <v/>
      </c>
      <c r="AQ29" s="33">
        <f>VLOOKUP(keys!$A$15,'raw data'!$A$1:$AY$39,COLUMN(AQ28),FALSE)</f>
        <v/>
      </c>
      <c r="AR29" s="33">
        <f>VLOOKUP(keys!$A$15,'raw data'!$A$1:$AY$39,COLUMN(AR28),FALSE)</f>
        <v/>
      </c>
      <c r="AS29" s="33">
        <f>VLOOKUP(keys!$A$15,'raw data'!$A$1:$AY$39,COLUMN(AS28),FALSE)</f>
        <v/>
      </c>
      <c r="AT29" s="33">
        <f>VLOOKUP(keys!$A$15,'raw data'!$A$1:$AY$39,COLUMN(AT28),FALSE)</f>
        <v/>
      </c>
      <c r="AU29" s="33">
        <f>VLOOKUP(keys!$A$15,'raw data'!$A$1:$AY$39,COLUMN(AU28),FALSE)</f>
        <v/>
      </c>
      <c r="AV29" s="33">
        <f>VLOOKUP(keys!$A$15,'raw data'!$A$1:$AY$39,COLUMN(AV28),FALSE)</f>
        <v/>
      </c>
      <c r="AW29" s="33">
        <f>VLOOKUP(keys!$A$15,'raw data'!$A$1:$AY$39,COLUMN(AW28),FALSE)</f>
        <v/>
      </c>
      <c r="AX29" s="33">
        <f>VLOOKUP(keys!$A$15,'raw data'!$A$1:$AY$39,COLUMN(AX28),FALSE)</f>
        <v/>
      </c>
      <c r="AY29" s="33">
        <f>VLOOKUP(keys!$A$15,'raw data'!$A$1:$AY$39,COLUMN(AY28),FALSE)</f>
        <v/>
      </c>
    </row>
    <row r="30" ht="13.8" customHeight="1" s="18">
      <c r="A30" s="1" t="n"/>
      <c r="B30" s="32" t="n"/>
      <c r="C30" s="32" t="n"/>
      <c r="D30" s="32" t="n"/>
      <c r="E30" s="32" t="n"/>
      <c r="F30" s="32" t="n"/>
      <c r="G30" s="32" t="n"/>
    </row>
    <row r="31" ht="13.8" customHeight="1" s="18">
      <c r="A31" s="20" t="inlineStr">
        <is>
          <t>FCF, 'Owners Earnings'</t>
        </is>
      </c>
      <c r="B31" s="33">
        <f>VLOOKUP(keys!$A$13,'raw data'!$A$1:$AY$39,COLUMN(B30),FALSE)</f>
        <v/>
      </c>
      <c r="C31" s="33">
        <f>VLOOKUP(keys!$A$13,'raw data'!$A$1:$AY$39,COLUMN(C30),FALSE)</f>
        <v/>
      </c>
      <c r="D31" s="33">
        <f>VLOOKUP(keys!$A$13,'raw data'!$A$1:$AY$39,COLUMN(D30),FALSE)</f>
        <v/>
      </c>
      <c r="E31" s="33">
        <f>VLOOKUP(keys!$A$13,'raw data'!$A$1:$AY$39,COLUMN(E30),FALSE)</f>
        <v/>
      </c>
      <c r="F31" s="33">
        <f>VLOOKUP(keys!$A$13,'raw data'!$A$1:$AY$39,COLUMN(F30),FALSE)</f>
        <v/>
      </c>
      <c r="G31" s="33">
        <f>VLOOKUP(keys!$A$13,'raw data'!$A$1:$AY$39,COLUMN(G30),FALSE)</f>
        <v/>
      </c>
      <c r="H31" s="33">
        <f>VLOOKUP(keys!$A$13,'raw data'!$A$1:$AY$39,COLUMN(H30),FALSE)</f>
        <v/>
      </c>
      <c r="I31" s="33">
        <f>VLOOKUP(keys!$A$13,'raw data'!$A$1:$AY$39,COLUMN(I30),FALSE)</f>
        <v/>
      </c>
      <c r="J31" s="33">
        <f>VLOOKUP(keys!$A$13,'raw data'!$A$1:$AY$39,COLUMN(J30),FALSE)</f>
        <v/>
      </c>
      <c r="K31" s="33">
        <f>VLOOKUP(keys!$A$13,'raw data'!$A$1:$AY$39,COLUMN(K30),FALSE)</f>
        <v/>
      </c>
      <c r="L31" s="33">
        <f>VLOOKUP(keys!$A$13,'raw data'!$A$1:$AY$39,COLUMN(L30),FALSE)</f>
        <v/>
      </c>
      <c r="M31" s="33">
        <f>VLOOKUP(keys!$A$13,'raw data'!$A$1:$AY$39,COLUMN(M30),FALSE)</f>
        <v/>
      </c>
      <c r="N31" s="33">
        <f>VLOOKUP(keys!$A$13,'raw data'!$A$1:$AY$39,COLUMN(N30),FALSE)</f>
        <v/>
      </c>
      <c r="O31" s="33">
        <f>VLOOKUP(keys!$A$13,'raw data'!$A$1:$AY$39,COLUMN(O30),FALSE)</f>
        <v/>
      </c>
      <c r="P31" s="33">
        <f>VLOOKUP(keys!$A$13,'raw data'!$A$1:$AY$39,COLUMN(P30),FALSE)</f>
        <v/>
      </c>
      <c r="Q31" s="33">
        <f>VLOOKUP(keys!$A$13,'raw data'!$A$1:$AY$39,COLUMN(Q30),FALSE)</f>
        <v/>
      </c>
      <c r="R31" s="33">
        <f>VLOOKUP(keys!$A$13,'raw data'!$A$1:$AY$39,COLUMN(R30),FALSE)</f>
        <v/>
      </c>
      <c r="S31" s="33">
        <f>VLOOKUP(keys!$A$13,'raw data'!$A$1:$AY$39,COLUMN(S30),FALSE)</f>
        <v/>
      </c>
      <c r="T31" s="33">
        <f>VLOOKUP(keys!$A$13,'raw data'!$A$1:$AY$39,COLUMN(T30),FALSE)</f>
        <v/>
      </c>
      <c r="U31" s="33">
        <f>VLOOKUP(keys!$A$13,'raw data'!$A$1:$AY$39,COLUMN(U30),FALSE)</f>
        <v/>
      </c>
      <c r="V31" s="33">
        <f>VLOOKUP(keys!$A$13,'raw data'!$A$1:$AY$39,COLUMN(V30),FALSE)</f>
        <v/>
      </c>
      <c r="W31" s="33">
        <f>VLOOKUP(keys!$A$13,'raw data'!$A$1:$AY$39,COLUMN(W30),FALSE)</f>
        <v/>
      </c>
      <c r="X31" s="33">
        <f>VLOOKUP(keys!$A$13,'raw data'!$A$1:$AY$39,COLUMN(X30),FALSE)</f>
        <v/>
      </c>
      <c r="Y31" s="33">
        <f>VLOOKUP(keys!$A$13,'raw data'!$A$1:$AY$39,COLUMN(Y30),FALSE)</f>
        <v/>
      </c>
      <c r="Z31" s="33">
        <f>VLOOKUP(keys!$A$13,'raw data'!$A$1:$AY$39,COLUMN(Z30),FALSE)</f>
        <v/>
      </c>
      <c r="AA31" s="33">
        <f>VLOOKUP(keys!$A$13,'raw data'!$A$1:$AY$39,COLUMN(AA30),FALSE)</f>
        <v/>
      </c>
      <c r="AB31" s="33">
        <f>VLOOKUP(keys!$A$13,'raw data'!$A$1:$AY$39,COLUMN(AB30),FALSE)</f>
        <v/>
      </c>
      <c r="AC31" s="33">
        <f>VLOOKUP(keys!$A$13,'raw data'!$A$1:$AY$39,COLUMN(AC30),FALSE)</f>
        <v/>
      </c>
      <c r="AD31" s="33">
        <f>VLOOKUP(keys!$A$13,'raw data'!$A$1:$AY$39,COLUMN(AD30),FALSE)</f>
        <v/>
      </c>
      <c r="AE31" s="33">
        <f>VLOOKUP(keys!$A$13,'raw data'!$A$1:$AY$39,COLUMN(AE30),FALSE)</f>
        <v/>
      </c>
      <c r="AF31" s="33">
        <f>VLOOKUP(keys!$A$13,'raw data'!$A$1:$AY$39,COLUMN(AF30),FALSE)</f>
        <v/>
      </c>
      <c r="AG31" s="33">
        <f>VLOOKUP(keys!$A$13,'raw data'!$A$1:$AY$39,COLUMN(AG30),FALSE)</f>
        <v/>
      </c>
      <c r="AH31" s="33">
        <f>VLOOKUP(keys!$A$13,'raw data'!$A$1:$AY$39,COLUMN(AH30),FALSE)</f>
        <v/>
      </c>
      <c r="AI31" s="33">
        <f>VLOOKUP(keys!$A$13,'raw data'!$A$1:$AY$39,COLUMN(AI30),FALSE)</f>
        <v/>
      </c>
      <c r="AJ31" s="33">
        <f>VLOOKUP(keys!$A$13,'raw data'!$A$1:$AY$39,COLUMN(AJ30),FALSE)</f>
        <v/>
      </c>
      <c r="AK31" s="33">
        <f>VLOOKUP(keys!$A$13,'raw data'!$A$1:$AY$39,COLUMN(AK30),FALSE)</f>
        <v/>
      </c>
      <c r="AL31" s="33">
        <f>VLOOKUP(keys!$A$13,'raw data'!$A$1:$AY$39,COLUMN(AL30),FALSE)</f>
        <v/>
      </c>
      <c r="AM31" s="33">
        <f>VLOOKUP(keys!$A$13,'raw data'!$A$1:$AY$39,COLUMN(AM30),FALSE)</f>
        <v/>
      </c>
      <c r="AN31" s="33">
        <f>VLOOKUP(keys!$A$13,'raw data'!$A$1:$AY$39,COLUMN(AN30),FALSE)</f>
        <v/>
      </c>
      <c r="AO31" s="33">
        <f>VLOOKUP(keys!$A$13,'raw data'!$A$1:$AY$39,COLUMN(AO30),FALSE)</f>
        <v/>
      </c>
      <c r="AP31" s="33">
        <f>VLOOKUP(keys!$A$13,'raw data'!$A$1:$AY$39,COLUMN(AP30),FALSE)</f>
        <v/>
      </c>
      <c r="AQ31" s="33">
        <f>VLOOKUP(keys!$A$13,'raw data'!$A$1:$AY$39,COLUMN(AQ30),FALSE)</f>
        <v/>
      </c>
      <c r="AR31" s="33">
        <f>VLOOKUP(keys!$A$13,'raw data'!$A$1:$AY$39,COLUMN(AR30),FALSE)</f>
        <v/>
      </c>
      <c r="AS31" s="33">
        <f>VLOOKUP(keys!$A$13,'raw data'!$A$1:$AY$39,COLUMN(AS30),FALSE)</f>
        <v/>
      </c>
      <c r="AT31" s="33">
        <f>VLOOKUP(keys!$A$13,'raw data'!$A$1:$AY$39,COLUMN(AT30),FALSE)</f>
        <v/>
      </c>
      <c r="AU31" s="33">
        <f>VLOOKUP(keys!$A$13,'raw data'!$A$1:$AY$39,COLUMN(AU30),FALSE)</f>
        <v/>
      </c>
      <c r="AV31" s="33">
        <f>VLOOKUP(keys!$A$13,'raw data'!$A$1:$AY$39,COLUMN(AV30),FALSE)</f>
        <v/>
      </c>
      <c r="AW31" s="33">
        <f>VLOOKUP(keys!$A$13,'raw data'!$A$1:$AY$39,COLUMN(AW30),FALSE)</f>
        <v/>
      </c>
      <c r="AX31" s="33">
        <f>VLOOKUP(keys!$A$13,'raw data'!$A$1:$AY$39,COLUMN(AX30),FALSE)</f>
        <v/>
      </c>
      <c r="AY31" s="33">
        <f>VLOOKUP(keys!$A$13,'raw data'!$A$1:$AY$39,COLUMN(AY30),FALSE)</f>
        <v/>
      </c>
    </row>
    <row r="32" ht="13.8" customHeight="1" s="18">
      <c r="A32" s="20" t="inlineStr">
        <is>
          <t>FCFE</t>
        </is>
      </c>
      <c r="B32" s="33" t="n"/>
      <c r="C32" s="33">
        <f>VLOOKUP(keys!$A$11,'raw data'!$A$1:$AY$39,COLUMN(C31),FALSE)</f>
        <v/>
      </c>
      <c r="D32" s="33">
        <f>VLOOKUP(keys!$A$11,'raw data'!$A$1:$AY$39,COLUMN(D31),FALSE)</f>
        <v/>
      </c>
      <c r="E32" s="33">
        <f>VLOOKUP(keys!$A$11,'raw data'!$A$1:$AY$39,COLUMN(E31),FALSE)</f>
        <v/>
      </c>
      <c r="F32" s="33">
        <f>VLOOKUP(keys!$A$11,'raw data'!$A$1:$AY$39,COLUMN(F31),FALSE)</f>
        <v/>
      </c>
      <c r="G32" s="33">
        <f>VLOOKUP(keys!$A$11,'raw data'!$A$1:$AY$39,COLUMN(G31),FALSE)</f>
        <v/>
      </c>
      <c r="H32" s="33">
        <f>VLOOKUP(keys!$A$11,'raw data'!$A$1:$AY$39,COLUMN(H31),FALSE)</f>
        <v/>
      </c>
      <c r="I32" s="33">
        <f>VLOOKUP(keys!$A$11,'raw data'!$A$1:$AY$39,COLUMN(I31),FALSE)</f>
        <v/>
      </c>
      <c r="J32" s="33">
        <f>VLOOKUP(keys!$A$11,'raw data'!$A$1:$AY$39,COLUMN(J31),FALSE)</f>
        <v/>
      </c>
      <c r="K32" s="33">
        <f>VLOOKUP(keys!$A$11,'raw data'!$A$1:$AY$39,COLUMN(K31),FALSE)</f>
        <v/>
      </c>
      <c r="L32" s="33">
        <f>VLOOKUP(keys!$A$11,'raw data'!$A$1:$AY$39,COLUMN(L31),FALSE)</f>
        <v/>
      </c>
      <c r="M32" s="33">
        <f>VLOOKUP(keys!$A$11,'raw data'!$A$1:$AY$39,COLUMN(M31),FALSE)</f>
        <v/>
      </c>
      <c r="N32" s="33">
        <f>VLOOKUP(keys!$A$11,'raw data'!$A$1:$AY$39,COLUMN(N31),FALSE)</f>
        <v/>
      </c>
      <c r="O32" s="33">
        <f>VLOOKUP(keys!$A$11,'raw data'!$A$1:$AY$39,COLUMN(O31),FALSE)</f>
        <v/>
      </c>
      <c r="P32" s="33">
        <f>VLOOKUP(keys!$A$11,'raw data'!$A$1:$AY$39,COLUMN(P31),FALSE)</f>
        <v/>
      </c>
      <c r="Q32" s="33">
        <f>VLOOKUP(keys!$A$11,'raw data'!$A$1:$AY$39,COLUMN(Q31),FALSE)</f>
        <v/>
      </c>
      <c r="R32" s="33">
        <f>VLOOKUP(keys!$A$11,'raw data'!$A$1:$AY$39,COLUMN(R31),FALSE)</f>
        <v/>
      </c>
      <c r="S32" s="33">
        <f>VLOOKUP(keys!$A$11,'raw data'!$A$1:$AY$39,COLUMN(S31),FALSE)</f>
        <v/>
      </c>
      <c r="T32" s="33">
        <f>VLOOKUP(keys!$A$11,'raw data'!$A$1:$AY$39,COLUMN(T31),FALSE)</f>
        <v/>
      </c>
      <c r="U32" s="33">
        <f>VLOOKUP(keys!$A$11,'raw data'!$A$1:$AY$39,COLUMN(U31),FALSE)</f>
        <v/>
      </c>
      <c r="V32" s="33">
        <f>VLOOKUP(keys!$A$11,'raw data'!$A$1:$AY$39,COLUMN(V31),FALSE)</f>
        <v/>
      </c>
      <c r="W32" s="33">
        <f>VLOOKUP(keys!$A$11,'raw data'!$A$1:$AY$39,COLUMN(W31),FALSE)</f>
        <v/>
      </c>
      <c r="X32" s="33">
        <f>VLOOKUP(keys!$A$11,'raw data'!$A$1:$AY$39,COLUMN(X31),FALSE)</f>
        <v/>
      </c>
      <c r="Y32" s="33">
        <f>VLOOKUP(keys!$A$11,'raw data'!$A$1:$AY$39,COLUMN(Y31),FALSE)</f>
        <v/>
      </c>
      <c r="Z32" s="33">
        <f>VLOOKUP(keys!$A$11,'raw data'!$A$1:$AY$39,COLUMN(Z31),FALSE)</f>
        <v/>
      </c>
      <c r="AA32" s="33">
        <f>VLOOKUP(keys!$A$11,'raw data'!$A$1:$AY$39,COLUMN(AA31),FALSE)</f>
        <v/>
      </c>
      <c r="AB32" s="33">
        <f>VLOOKUP(keys!$A$11,'raw data'!$A$1:$AY$39,COLUMN(AB31),FALSE)</f>
        <v/>
      </c>
      <c r="AC32" s="33">
        <f>VLOOKUP(keys!$A$11,'raw data'!$A$1:$AY$39,COLUMN(AC31),FALSE)</f>
        <v/>
      </c>
      <c r="AD32" s="33">
        <f>VLOOKUP(keys!$A$11,'raw data'!$A$1:$AY$39,COLUMN(AD31),FALSE)</f>
        <v/>
      </c>
      <c r="AE32" s="33">
        <f>VLOOKUP(keys!$A$11,'raw data'!$A$1:$AY$39,COLUMN(AE31),FALSE)</f>
        <v/>
      </c>
      <c r="AF32" s="33">
        <f>VLOOKUP(keys!$A$11,'raw data'!$A$1:$AY$39,COLUMN(AF31),FALSE)</f>
        <v/>
      </c>
      <c r="AG32" s="33">
        <f>VLOOKUP(keys!$A$11,'raw data'!$A$1:$AY$39,COLUMN(AG31),FALSE)</f>
        <v/>
      </c>
      <c r="AH32" s="33">
        <f>VLOOKUP(keys!$A$11,'raw data'!$A$1:$AY$39,COLUMN(AH31),FALSE)</f>
        <v/>
      </c>
      <c r="AI32" s="33">
        <f>VLOOKUP(keys!$A$11,'raw data'!$A$1:$AY$39,COLUMN(AI31),FALSE)</f>
        <v/>
      </c>
      <c r="AJ32" s="33">
        <f>VLOOKUP(keys!$A$11,'raw data'!$A$1:$AY$39,COLUMN(AJ31),FALSE)</f>
        <v/>
      </c>
      <c r="AK32" s="33">
        <f>VLOOKUP(keys!$A$11,'raw data'!$A$1:$AY$39,COLUMN(AK31),FALSE)</f>
        <v/>
      </c>
      <c r="AL32" s="33">
        <f>VLOOKUP(keys!$A$11,'raw data'!$A$1:$AY$39,COLUMN(AL31),FALSE)</f>
        <v/>
      </c>
      <c r="AM32" s="33">
        <f>VLOOKUP(keys!$A$11,'raw data'!$A$1:$AY$39,COLUMN(AM31),FALSE)</f>
        <v/>
      </c>
      <c r="AN32" s="33">
        <f>VLOOKUP(keys!$A$11,'raw data'!$A$1:$AY$39,COLUMN(AN31),FALSE)</f>
        <v/>
      </c>
      <c r="AO32" s="33">
        <f>VLOOKUP(keys!$A$11,'raw data'!$A$1:$AY$39,COLUMN(AO31),FALSE)</f>
        <v/>
      </c>
      <c r="AP32" s="33">
        <f>VLOOKUP(keys!$A$11,'raw data'!$A$1:$AY$39,COLUMN(AP31),FALSE)</f>
        <v/>
      </c>
      <c r="AQ32" s="33">
        <f>VLOOKUP(keys!$A$11,'raw data'!$A$1:$AY$39,COLUMN(AQ31),FALSE)</f>
        <v/>
      </c>
      <c r="AR32" s="33">
        <f>VLOOKUP(keys!$A$11,'raw data'!$A$1:$AY$39,COLUMN(AR31),FALSE)</f>
        <v/>
      </c>
      <c r="AS32" s="33">
        <f>VLOOKUP(keys!$A$11,'raw data'!$A$1:$AY$39,COLUMN(AS31),FALSE)</f>
        <v/>
      </c>
      <c r="AT32" s="33">
        <f>VLOOKUP(keys!$A$11,'raw data'!$A$1:$AY$39,COLUMN(AT31),FALSE)</f>
        <v/>
      </c>
      <c r="AU32" s="33">
        <f>VLOOKUP(keys!$A$11,'raw data'!$A$1:$AY$39,COLUMN(AU31),FALSE)</f>
        <v/>
      </c>
      <c r="AV32" s="33">
        <f>VLOOKUP(keys!$A$11,'raw data'!$A$1:$AY$39,COLUMN(AV31),FALSE)</f>
        <v/>
      </c>
      <c r="AW32" s="33">
        <f>VLOOKUP(keys!$A$11,'raw data'!$A$1:$AY$39,COLUMN(AW31),FALSE)</f>
        <v/>
      </c>
      <c r="AX32" s="33">
        <f>VLOOKUP(keys!$A$11,'raw data'!$A$1:$AY$39,COLUMN(AX31),FALSE)</f>
        <v/>
      </c>
      <c r="AY32" s="33">
        <f>VLOOKUP(keys!$A$11,'raw data'!$A$1:$AY$39,COLUMN(AY31),FALSE)</f>
        <v/>
      </c>
    </row>
    <row r="33" ht="13.8" customHeight="1" s="18">
      <c r="A33" s="20" t="inlineStr">
        <is>
          <t>FCF per share</t>
        </is>
      </c>
      <c r="B33" s="34">
        <f>B31/B49</f>
        <v/>
      </c>
      <c r="C33" s="34">
        <f>C31/C49</f>
        <v/>
      </c>
      <c r="D33" s="34">
        <f>D31/D49</f>
        <v/>
      </c>
      <c r="E33" s="34">
        <f>E31/E49</f>
        <v/>
      </c>
      <c r="F33" s="34">
        <f>F31/F49</f>
        <v/>
      </c>
      <c r="G33" s="34">
        <f>G31/G49</f>
        <v/>
      </c>
      <c r="H33" s="34">
        <f>H31/H49</f>
        <v/>
      </c>
      <c r="I33" s="34">
        <f>I31/I49</f>
        <v/>
      </c>
      <c r="J33" s="34">
        <f>J31/J49</f>
        <v/>
      </c>
      <c r="K33" s="34">
        <f>K31/K49</f>
        <v/>
      </c>
      <c r="L33" s="34">
        <f>L31/L49</f>
        <v/>
      </c>
      <c r="M33" s="34">
        <f>M31/M49</f>
        <v/>
      </c>
      <c r="N33" s="34">
        <f>N31/N49</f>
        <v/>
      </c>
      <c r="O33" s="34">
        <f>O31/O49</f>
        <v/>
      </c>
      <c r="P33" s="34">
        <f>P31/P49</f>
        <v/>
      </c>
      <c r="Q33" s="34">
        <f>Q31/Q49</f>
        <v/>
      </c>
      <c r="R33" s="34">
        <f>R31/R49</f>
        <v/>
      </c>
      <c r="S33" s="34">
        <f>S31/S49</f>
        <v/>
      </c>
      <c r="T33" s="34">
        <f>T31/T49</f>
        <v/>
      </c>
      <c r="U33" s="34">
        <f>U31/U49</f>
        <v/>
      </c>
      <c r="V33" s="34">
        <f>V31/V49</f>
        <v/>
      </c>
      <c r="W33" s="34">
        <f>W31/W49</f>
        <v/>
      </c>
      <c r="X33" s="34">
        <f>X31/X49</f>
        <v/>
      </c>
      <c r="Y33" s="34">
        <f>Y31/Y49</f>
        <v/>
      </c>
      <c r="Z33" s="34">
        <f>Z31/Z49</f>
        <v/>
      </c>
      <c r="AA33" s="34">
        <f>AA31/AA49</f>
        <v/>
      </c>
      <c r="AB33" s="34">
        <f>AB31/AB49</f>
        <v/>
      </c>
      <c r="AC33" s="34">
        <f>AC31/AC49</f>
        <v/>
      </c>
      <c r="AD33" s="34">
        <f>AD31/AD49</f>
        <v/>
      </c>
      <c r="AE33" s="34">
        <f>AE31/AE49</f>
        <v/>
      </c>
      <c r="AF33" s="34">
        <f>AF31/AF49</f>
        <v/>
      </c>
      <c r="AG33" s="34">
        <f>AG31/AG49</f>
        <v/>
      </c>
      <c r="AH33" s="34">
        <f>AH31/AH49</f>
        <v/>
      </c>
      <c r="AI33" s="34">
        <f>AI31/AI49</f>
        <v/>
      </c>
      <c r="AJ33" s="34">
        <f>AJ31/AJ49</f>
        <v/>
      </c>
      <c r="AK33" s="34">
        <f>AK31/AK49</f>
        <v/>
      </c>
      <c r="AL33" s="34">
        <f>AL31/AL49</f>
        <v/>
      </c>
      <c r="AM33" s="34">
        <f>AM31/AM49</f>
        <v/>
      </c>
      <c r="AN33" s="34">
        <f>AN31/AN49</f>
        <v/>
      </c>
      <c r="AO33" s="34">
        <f>AO31/AO49</f>
        <v/>
      </c>
      <c r="AP33" s="34">
        <f>AP31/AP49</f>
        <v/>
      </c>
      <c r="AQ33" s="34">
        <f>AQ31/AQ49</f>
        <v/>
      </c>
      <c r="AR33" s="34">
        <f>AR31/AR49</f>
        <v/>
      </c>
      <c r="AS33" s="34">
        <f>AS31/AS49</f>
        <v/>
      </c>
      <c r="AT33" s="34">
        <f>AT31/AT49</f>
        <v/>
      </c>
      <c r="AU33" s="34">
        <f>AU31/AU49</f>
        <v/>
      </c>
      <c r="AV33" s="34">
        <f>AV31/AV49</f>
        <v/>
      </c>
      <c r="AW33" s="34">
        <f>AW31/AW49</f>
        <v/>
      </c>
      <c r="AX33" s="34">
        <f>AX31/AX49</f>
        <v/>
      </c>
      <c r="AY33" s="34">
        <f>AY31/AY49</f>
        <v/>
      </c>
    </row>
    <row r="34" ht="13.8" customHeight="1" s="18">
      <c r="A34" s="20" t="inlineStr">
        <is>
          <t>Buyback in DDM model</t>
        </is>
      </c>
      <c r="B34" s="33">
        <f>VLOOKUP(keys!$A$28,'raw data'!$A$1:$AY$39,COLUMN(B32),FALSE)</f>
        <v/>
      </c>
      <c r="C34" s="33">
        <f>VLOOKUP(keys!$A$28,'raw data'!$A$1:$AY$39,COLUMN(C32),FALSE)</f>
        <v/>
      </c>
      <c r="D34" s="33">
        <f>VLOOKUP(keys!$A$28,'raw data'!$A$1:$AY$39,COLUMN(D32),FALSE)</f>
        <v/>
      </c>
      <c r="E34" s="33">
        <f>VLOOKUP(keys!$A$28,'raw data'!$A$1:$AY$39,COLUMN(E32),FALSE)</f>
        <v/>
      </c>
      <c r="F34" s="33">
        <f>VLOOKUP(keys!$A$28,'raw data'!$A$1:$AY$39,COLUMN(F32),FALSE)</f>
        <v/>
      </c>
      <c r="G34" s="33">
        <f>VLOOKUP(keys!$A$28,'raw data'!$A$1:$AY$39,COLUMN(G32),FALSE)</f>
        <v/>
      </c>
      <c r="H34" s="33">
        <f>VLOOKUP(keys!$A$28,'raw data'!$A$1:$AY$39,COLUMN(H32),FALSE)</f>
        <v/>
      </c>
      <c r="I34" s="33">
        <f>VLOOKUP(keys!$A$28,'raw data'!$A$1:$AY$39,COLUMN(I32),FALSE)</f>
        <v/>
      </c>
      <c r="J34" s="33">
        <f>VLOOKUP(keys!$A$28,'raw data'!$A$1:$AY$39,COLUMN(J32),FALSE)</f>
        <v/>
      </c>
      <c r="K34" s="33">
        <f>VLOOKUP(keys!$A$28,'raw data'!$A$1:$AY$39,COLUMN(K32),FALSE)</f>
        <v/>
      </c>
      <c r="L34" s="33">
        <f>VLOOKUP(keys!$A$28,'raw data'!$A$1:$AY$39,COLUMN(L32),FALSE)</f>
        <v/>
      </c>
      <c r="M34" s="33">
        <f>VLOOKUP(keys!$A$28,'raw data'!$A$1:$AY$39,COLUMN(M32),FALSE)</f>
        <v/>
      </c>
      <c r="N34" s="33">
        <f>VLOOKUP(keys!$A$28,'raw data'!$A$1:$AY$39,COLUMN(N32),FALSE)</f>
        <v/>
      </c>
      <c r="O34" s="33">
        <f>VLOOKUP(keys!$A$28,'raw data'!$A$1:$AY$39,COLUMN(O32),FALSE)</f>
        <v/>
      </c>
      <c r="P34" s="33">
        <f>VLOOKUP(keys!$A$28,'raw data'!$A$1:$AY$39,COLUMN(P32),FALSE)</f>
        <v/>
      </c>
      <c r="Q34" s="33">
        <f>VLOOKUP(keys!$A$28,'raw data'!$A$1:$AY$39,COLUMN(Q32),FALSE)</f>
        <v/>
      </c>
      <c r="R34" s="33">
        <f>VLOOKUP(keys!$A$28,'raw data'!$A$1:$AY$39,COLUMN(R32),FALSE)</f>
        <v/>
      </c>
      <c r="S34" s="33">
        <f>VLOOKUP(keys!$A$28,'raw data'!$A$1:$AY$39,COLUMN(S32),FALSE)</f>
        <v/>
      </c>
      <c r="T34" s="33">
        <f>VLOOKUP(keys!$A$28,'raw data'!$A$1:$AY$39,COLUMN(T32),FALSE)</f>
        <v/>
      </c>
      <c r="U34" s="33">
        <f>VLOOKUP(keys!$A$28,'raw data'!$A$1:$AY$39,COLUMN(U32),FALSE)</f>
        <v/>
      </c>
      <c r="V34" s="33">
        <f>VLOOKUP(keys!$A$28,'raw data'!$A$1:$AY$39,COLUMN(V32),FALSE)</f>
        <v/>
      </c>
      <c r="W34" s="33">
        <f>VLOOKUP(keys!$A$28,'raw data'!$A$1:$AY$39,COLUMN(W32),FALSE)</f>
        <v/>
      </c>
      <c r="X34" s="33">
        <f>VLOOKUP(keys!$A$28,'raw data'!$A$1:$AY$39,COLUMN(X32),FALSE)</f>
        <v/>
      </c>
      <c r="Y34" s="33">
        <f>VLOOKUP(keys!$A$28,'raw data'!$A$1:$AY$39,COLUMN(Y32),FALSE)</f>
        <v/>
      </c>
      <c r="Z34" s="33">
        <f>VLOOKUP(keys!$A$28,'raw data'!$A$1:$AY$39,COLUMN(Z32),FALSE)</f>
        <v/>
      </c>
      <c r="AA34" s="33">
        <f>VLOOKUP(keys!$A$28,'raw data'!$A$1:$AY$39,COLUMN(AA32),FALSE)</f>
        <v/>
      </c>
      <c r="AB34" s="33">
        <f>VLOOKUP(keys!$A$28,'raw data'!$A$1:$AY$39,COLUMN(AB32),FALSE)</f>
        <v/>
      </c>
      <c r="AC34" s="33">
        <f>VLOOKUP(keys!$A$28,'raw data'!$A$1:$AY$39,COLUMN(AC32),FALSE)</f>
        <v/>
      </c>
      <c r="AD34" s="33">
        <f>VLOOKUP(keys!$A$28,'raw data'!$A$1:$AY$39,COLUMN(AD32),FALSE)</f>
        <v/>
      </c>
      <c r="AE34" s="33">
        <f>VLOOKUP(keys!$A$28,'raw data'!$A$1:$AY$39,COLUMN(AE32),FALSE)</f>
        <v/>
      </c>
      <c r="AF34" s="33">
        <f>VLOOKUP(keys!$A$28,'raw data'!$A$1:$AY$39,COLUMN(AF32),FALSE)</f>
        <v/>
      </c>
      <c r="AG34" s="33">
        <f>VLOOKUP(keys!$A$28,'raw data'!$A$1:$AY$39,COLUMN(AG32),FALSE)</f>
        <v/>
      </c>
      <c r="AH34" s="33">
        <f>VLOOKUP(keys!$A$28,'raw data'!$A$1:$AY$39,COLUMN(AH32),FALSE)</f>
        <v/>
      </c>
      <c r="AI34" s="33">
        <f>VLOOKUP(keys!$A$28,'raw data'!$A$1:$AY$39,COLUMN(AI32),FALSE)</f>
        <v/>
      </c>
      <c r="AJ34" s="33">
        <f>VLOOKUP(keys!$A$28,'raw data'!$A$1:$AY$39,COLUMN(AJ32),FALSE)</f>
        <v/>
      </c>
      <c r="AK34" s="33">
        <f>VLOOKUP(keys!$A$28,'raw data'!$A$1:$AY$39,COLUMN(AK32),FALSE)</f>
        <v/>
      </c>
      <c r="AL34" s="33">
        <f>VLOOKUP(keys!$A$28,'raw data'!$A$1:$AY$39,COLUMN(AL32),FALSE)</f>
        <v/>
      </c>
      <c r="AM34" s="33">
        <f>VLOOKUP(keys!$A$28,'raw data'!$A$1:$AY$39,COLUMN(AM32),FALSE)</f>
        <v/>
      </c>
      <c r="AN34" s="33">
        <f>VLOOKUP(keys!$A$28,'raw data'!$A$1:$AY$39,COLUMN(AN32),FALSE)</f>
        <v/>
      </c>
      <c r="AO34" s="33">
        <f>VLOOKUP(keys!$A$28,'raw data'!$A$1:$AY$39,COLUMN(AO32),FALSE)</f>
        <v/>
      </c>
      <c r="AP34" s="33">
        <f>VLOOKUP(keys!$A$28,'raw data'!$A$1:$AY$39,COLUMN(AP32),FALSE)</f>
        <v/>
      </c>
      <c r="AQ34" s="33">
        <f>VLOOKUP(keys!$A$28,'raw data'!$A$1:$AY$39,COLUMN(AQ32),FALSE)</f>
        <v/>
      </c>
      <c r="AR34" s="33">
        <f>VLOOKUP(keys!$A$28,'raw data'!$A$1:$AY$39,COLUMN(AR32),FALSE)</f>
        <v/>
      </c>
      <c r="AS34" s="33">
        <f>VLOOKUP(keys!$A$28,'raw data'!$A$1:$AY$39,COLUMN(AS32),FALSE)</f>
        <v/>
      </c>
      <c r="AT34" s="33">
        <f>VLOOKUP(keys!$A$28,'raw data'!$A$1:$AY$39,COLUMN(AT32),FALSE)</f>
        <v/>
      </c>
      <c r="AU34" s="33">
        <f>VLOOKUP(keys!$A$28,'raw data'!$A$1:$AY$39,COLUMN(AU32),FALSE)</f>
        <v/>
      </c>
      <c r="AV34" s="33">
        <f>VLOOKUP(keys!$A$28,'raw data'!$A$1:$AY$39,COLUMN(AV32),FALSE)</f>
        <v/>
      </c>
      <c r="AW34" s="33">
        <f>VLOOKUP(keys!$A$28,'raw data'!$A$1:$AY$39,COLUMN(AW32),FALSE)</f>
        <v/>
      </c>
      <c r="AX34" s="33">
        <f>VLOOKUP(keys!$A$28,'raw data'!$A$1:$AY$39,COLUMN(AX32),FALSE)</f>
        <v/>
      </c>
      <c r="AY34" s="33">
        <f>VLOOKUP(keys!$A$28,'raw data'!$A$1:$AY$39,COLUMN(AY32),FALSE)</f>
        <v/>
      </c>
    </row>
    <row r="35" ht="13.8" customHeight="1" s="18">
      <c r="A35" s="20" t="inlineStr">
        <is>
          <t>Dividend in DDM model</t>
        </is>
      </c>
      <c r="B35" s="33">
        <f>VLOOKUP(keys!$A$27,'raw data'!$A$1:$AY$39,COLUMN(B34),FALSE)</f>
        <v/>
      </c>
      <c r="C35" s="33">
        <f>VLOOKUP(keys!$A$27,'raw data'!$A$1:$AY$39,COLUMN(C34),FALSE)</f>
        <v/>
      </c>
      <c r="D35" s="33">
        <f>VLOOKUP(keys!$A$27,'raw data'!$A$1:$AY$39,COLUMN(D34),FALSE)</f>
        <v/>
      </c>
      <c r="E35" s="33">
        <f>VLOOKUP(keys!$A$27,'raw data'!$A$1:$AY$39,COLUMN(E34),FALSE)</f>
        <v/>
      </c>
      <c r="F35" s="33">
        <f>VLOOKUP(keys!$A$27,'raw data'!$A$1:$AY$39,COLUMN(F34),FALSE)</f>
        <v/>
      </c>
      <c r="G35" s="33">
        <f>VLOOKUP(keys!$A$27,'raw data'!$A$1:$AY$39,COLUMN(G34),FALSE)</f>
        <v/>
      </c>
      <c r="H35" s="33">
        <f>VLOOKUP(keys!$A$27,'raw data'!$A$1:$AY$39,COLUMN(H34),FALSE)</f>
        <v/>
      </c>
      <c r="I35" s="33">
        <f>VLOOKUP(keys!$A$27,'raw data'!$A$1:$AY$39,COLUMN(I34),FALSE)</f>
        <v/>
      </c>
      <c r="J35" s="33">
        <f>VLOOKUP(keys!$A$27,'raw data'!$A$1:$AY$39,COLUMN(J34),FALSE)</f>
        <v/>
      </c>
      <c r="K35" s="33">
        <f>VLOOKUP(keys!$A$27,'raw data'!$A$1:$AY$39,COLUMN(K34),FALSE)</f>
        <v/>
      </c>
      <c r="L35" s="33">
        <f>VLOOKUP(keys!$A$27,'raw data'!$A$1:$AY$39,COLUMN(L34),FALSE)</f>
        <v/>
      </c>
      <c r="M35" s="33">
        <f>VLOOKUP(keys!$A$27,'raw data'!$A$1:$AY$39,COLUMN(M34),FALSE)</f>
        <v/>
      </c>
      <c r="N35" s="33">
        <f>VLOOKUP(keys!$A$27,'raw data'!$A$1:$AY$39,COLUMN(N34),FALSE)</f>
        <v/>
      </c>
      <c r="O35" s="33">
        <f>VLOOKUP(keys!$A$27,'raw data'!$A$1:$AY$39,COLUMN(O34),FALSE)</f>
        <v/>
      </c>
      <c r="P35" s="33">
        <f>VLOOKUP(keys!$A$27,'raw data'!$A$1:$AY$39,COLUMN(P34),FALSE)</f>
        <v/>
      </c>
      <c r="Q35" s="33">
        <f>VLOOKUP(keys!$A$27,'raw data'!$A$1:$AY$39,COLUMN(Q34),FALSE)</f>
        <v/>
      </c>
      <c r="R35" s="33">
        <f>VLOOKUP(keys!$A$27,'raw data'!$A$1:$AY$39,COLUMN(R34),FALSE)</f>
        <v/>
      </c>
      <c r="S35" s="33">
        <f>VLOOKUP(keys!$A$27,'raw data'!$A$1:$AY$39,COLUMN(S34),FALSE)</f>
        <v/>
      </c>
      <c r="T35" s="33">
        <f>VLOOKUP(keys!$A$27,'raw data'!$A$1:$AY$39,COLUMN(T34),FALSE)</f>
        <v/>
      </c>
      <c r="U35" s="33">
        <f>VLOOKUP(keys!$A$27,'raw data'!$A$1:$AY$39,COLUMN(U34),FALSE)</f>
        <v/>
      </c>
      <c r="V35" s="33">
        <f>VLOOKUP(keys!$A$27,'raw data'!$A$1:$AY$39,COLUMN(V34),FALSE)</f>
        <v/>
      </c>
      <c r="W35" s="33">
        <f>VLOOKUP(keys!$A$27,'raw data'!$A$1:$AY$39,COLUMN(W34),FALSE)</f>
        <v/>
      </c>
      <c r="X35" s="33">
        <f>VLOOKUP(keys!$A$27,'raw data'!$A$1:$AY$39,COLUMN(X34),FALSE)</f>
        <v/>
      </c>
      <c r="Y35" s="33">
        <f>VLOOKUP(keys!$A$27,'raw data'!$A$1:$AY$39,COLUMN(Y34),FALSE)</f>
        <v/>
      </c>
      <c r="Z35" s="33">
        <f>VLOOKUP(keys!$A$27,'raw data'!$A$1:$AY$39,COLUMN(Z34),FALSE)</f>
        <v/>
      </c>
      <c r="AA35" s="33">
        <f>VLOOKUP(keys!$A$27,'raw data'!$A$1:$AY$39,COLUMN(AA34),FALSE)</f>
        <v/>
      </c>
      <c r="AB35" s="33">
        <f>VLOOKUP(keys!$A$27,'raw data'!$A$1:$AY$39,COLUMN(AB34),FALSE)</f>
        <v/>
      </c>
      <c r="AC35" s="33">
        <f>VLOOKUP(keys!$A$27,'raw data'!$A$1:$AY$39,COLUMN(AC34),FALSE)</f>
        <v/>
      </c>
      <c r="AD35" s="33">
        <f>VLOOKUP(keys!$A$27,'raw data'!$A$1:$AY$39,COLUMN(AD34),FALSE)</f>
        <v/>
      </c>
      <c r="AE35" s="33">
        <f>VLOOKUP(keys!$A$27,'raw data'!$A$1:$AY$39,COLUMN(AE34),FALSE)</f>
        <v/>
      </c>
      <c r="AF35" s="33">
        <f>VLOOKUP(keys!$A$27,'raw data'!$A$1:$AY$39,COLUMN(AF34),FALSE)</f>
        <v/>
      </c>
      <c r="AG35" s="33">
        <f>VLOOKUP(keys!$A$27,'raw data'!$A$1:$AY$39,COLUMN(AG34),FALSE)</f>
        <v/>
      </c>
      <c r="AH35" s="33">
        <f>VLOOKUP(keys!$A$27,'raw data'!$A$1:$AY$39,COLUMN(AH34),FALSE)</f>
        <v/>
      </c>
      <c r="AI35" s="33">
        <f>VLOOKUP(keys!$A$27,'raw data'!$A$1:$AY$39,COLUMN(AI34),FALSE)</f>
        <v/>
      </c>
      <c r="AJ35" s="33">
        <f>VLOOKUP(keys!$A$27,'raw data'!$A$1:$AY$39,COLUMN(AJ34),FALSE)</f>
        <v/>
      </c>
      <c r="AK35" s="33">
        <f>VLOOKUP(keys!$A$27,'raw data'!$A$1:$AY$39,COLUMN(AK34),FALSE)</f>
        <v/>
      </c>
      <c r="AL35" s="33">
        <f>VLOOKUP(keys!$A$27,'raw data'!$A$1:$AY$39,COLUMN(AL34),FALSE)</f>
        <v/>
      </c>
      <c r="AM35" s="33">
        <f>VLOOKUP(keys!$A$27,'raw data'!$A$1:$AY$39,COLUMN(AM34),FALSE)</f>
        <v/>
      </c>
      <c r="AN35" s="33">
        <f>VLOOKUP(keys!$A$27,'raw data'!$A$1:$AY$39,COLUMN(AN34),FALSE)</f>
        <v/>
      </c>
      <c r="AO35" s="33">
        <f>VLOOKUP(keys!$A$27,'raw data'!$A$1:$AY$39,COLUMN(AO34),FALSE)</f>
        <v/>
      </c>
      <c r="AP35" s="33">
        <f>VLOOKUP(keys!$A$27,'raw data'!$A$1:$AY$39,COLUMN(AP34),FALSE)</f>
        <v/>
      </c>
      <c r="AQ35" s="33">
        <f>VLOOKUP(keys!$A$27,'raw data'!$A$1:$AY$39,COLUMN(AQ34),FALSE)</f>
        <v/>
      </c>
      <c r="AR35" s="33">
        <f>VLOOKUP(keys!$A$27,'raw data'!$A$1:$AY$39,COLUMN(AR34),FALSE)</f>
        <v/>
      </c>
      <c r="AS35" s="33">
        <f>VLOOKUP(keys!$A$27,'raw data'!$A$1:$AY$39,COLUMN(AS34),FALSE)</f>
        <v/>
      </c>
      <c r="AT35" s="33">
        <f>VLOOKUP(keys!$A$27,'raw data'!$A$1:$AY$39,COLUMN(AT34),FALSE)</f>
        <v/>
      </c>
      <c r="AU35" s="33">
        <f>VLOOKUP(keys!$A$27,'raw data'!$A$1:$AY$39,COLUMN(AU34),FALSE)</f>
        <v/>
      </c>
      <c r="AV35" s="33">
        <f>VLOOKUP(keys!$A$27,'raw data'!$A$1:$AY$39,COLUMN(AV34),FALSE)</f>
        <v/>
      </c>
      <c r="AW35" s="33">
        <f>VLOOKUP(keys!$A$27,'raw data'!$A$1:$AY$39,COLUMN(AW34),FALSE)</f>
        <v/>
      </c>
      <c r="AX35" s="33">
        <f>VLOOKUP(keys!$A$27,'raw data'!$A$1:$AY$39,COLUMN(AX34),FALSE)</f>
        <v/>
      </c>
      <c r="AY35" s="33">
        <f>VLOOKUP(keys!$A$27,'raw data'!$A$1:$AY$39,COLUMN(AY34),FALSE)</f>
        <v/>
      </c>
    </row>
    <row r="36" ht="13.8" customHeight="1" s="18">
      <c r="A36" s="20" t="inlineStr">
        <is>
          <t>FCFF</t>
        </is>
      </c>
      <c r="B36" s="33">
        <f>VLOOKUP(keys!$A$12,'raw data'!$A$1:$AY$39,COLUMN(B36),FALSE)</f>
        <v/>
      </c>
      <c r="C36" s="33">
        <f>VLOOKUP(keys!$A$12,'raw data'!$A$1:$AY$39,COLUMN(C36),FALSE)</f>
        <v/>
      </c>
      <c r="D36" s="33">
        <f>VLOOKUP(keys!$A$12,'raw data'!$A$1:$AY$39,COLUMN(D36),FALSE)</f>
        <v/>
      </c>
      <c r="E36" s="33">
        <f>VLOOKUP(keys!$A$12,'raw data'!$A$1:$AY$39,COLUMN(E36),FALSE)</f>
        <v/>
      </c>
      <c r="F36" s="33">
        <f>VLOOKUP(keys!$A$12,'raw data'!$A$1:$AY$39,COLUMN(F36),FALSE)</f>
        <v/>
      </c>
      <c r="G36" s="33">
        <f>VLOOKUP(keys!$A$12,'raw data'!$A$1:$AY$39,COLUMN(G36),FALSE)</f>
        <v/>
      </c>
      <c r="H36" s="33">
        <f>VLOOKUP(keys!$A$12,'raw data'!$A$1:$AY$39,COLUMN(H36),FALSE)</f>
        <v/>
      </c>
      <c r="I36" s="33">
        <f>VLOOKUP(keys!$A$12,'raw data'!$A$1:$AY$39,COLUMN(I36),FALSE)</f>
        <v/>
      </c>
      <c r="J36" s="33">
        <f>VLOOKUP(keys!$A$12,'raw data'!$A$1:$AY$39,COLUMN(J36),FALSE)</f>
        <v/>
      </c>
      <c r="K36" s="33">
        <f>VLOOKUP(keys!$A$12,'raw data'!$A$1:$AY$39,COLUMN(K36),FALSE)</f>
        <v/>
      </c>
      <c r="L36" s="33">
        <f>VLOOKUP(keys!$A$12,'raw data'!$A$1:$AY$39,COLUMN(L36),FALSE)</f>
        <v/>
      </c>
      <c r="M36" s="33">
        <f>VLOOKUP(keys!$A$12,'raw data'!$A$1:$AY$39,COLUMN(M36),FALSE)</f>
        <v/>
      </c>
      <c r="N36" s="33">
        <f>VLOOKUP(keys!$A$12,'raw data'!$A$1:$AY$39,COLUMN(N36),FALSE)</f>
        <v/>
      </c>
      <c r="O36" s="33">
        <f>VLOOKUP(keys!$A$12,'raw data'!$A$1:$AY$39,COLUMN(O36),FALSE)</f>
        <v/>
      </c>
      <c r="P36" s="33">
        <f>VLOOKUP(keys!$A$12,'raw data'!$A$1:$AY$39,COLUMN(P36),FALSE)</f>
        <v/>
      </c>
      <c r="Q36" s="33">
        <f>VLOOKUP(keys!$A$12,'raw data'!$A$1:$AY$39,COLUMN(Q36),FALSE)</f>
        <v/>
      </c>
      <c r="R36" s="33">
        <f>VLOOKUP(keys!$A$12,'raw data'!$A$1:$AY$39,COLUMN(R36),FALSE)</f>
        <v/>
      </c>
      <c r="S36" s="33">
        <f>VLOOKUP(keys!$A$12,'raw data'!$A$1:$AY$39,COLUMN(S36),FALSE)</f>
        <v/>
      </c>
      <c r="T36" s="33">
        <f>VLOOKUP(keys!$A$12,'raw data'!$A$1:$AY$39,COLUMN(T36),FALSE)</f>
        <v/>
      </c>
      <c r="U36" s="33">
        <f>VLOOKUP(keys!$A$12,'raw data'!$A$1:$AY$39,COLUMN(U36),FALSE)</f>
        <v/>
      </c>
      <c r="V36" s="33">
        <f>VLOOKUP(keys!$A$12,'raw data'!$A$1:$AY$39,COLUMN(V36),FALSE)</f>
        <v/>
      </c>
      <c r="W36" s="33">
        <f>VLOOKUP(keys!$A$12,'raw data'!$A$1:$AY$39,COLUMN(W36),FALSE)</f>
        <v/>
      </c>
      <c r="X36" s="33">
        <f>VLOOKUP(keys!$A$12,'raw data'!$A$1:$AY$39,COLUMN(X36),FALSE)</f>
        <v/>
      </c>
      <c r="Y36" s="33">
        <f>VLOOKUP(keys!$A$12,'raw data'!$A$1:$AY$39,COLUMN(Y36),FALSE)</f>
        <v/>
      </c>
      <c r="Z36" s="33">
        <f>VLOOKUP(keys!$A$12,'raw data'!$A$1:$AY$39,COLUMN(Z36),FALSE)</f>
        <v/>
      </c>
      <c r="AA36" s="33">
        <f>VLOOKUP(keys!$A$12,'raw data'!$A$1:$AY$39,COLUMN(AA36),FALSE)</f>
        <v/>
      </c>
      <c r="AB36" s="33">
        <f>VLOOKUP(keys!$A$12,'raw data'!$A$1:$AY$39,COLUMN(AB36),FALSE)</f>
        <v/>
      </c>
      <c r="AC36" s="33">
        <f>VLOOKUP(keys!$A$12,'raw data'!$A$1:$AY$39,COLUMN(AC36),FALSE)</f>
        <v/>
      </c>
      <c r="AD36" s="33">
        <f>VLOOKUP(keys!$A$12,'raw data'!$A$1:$AY$39,COLUMN(AD36),FALSE)</f>
        <v/>
      </c>
      <c r="AE36" s="33">
        <f>VLOOKUP(keys!$A$12,'raw data'!$A$1:$AY$39,COLUMN(AE36),FALSE)</f>
        <v/>
      </c>
      <c r="AF36" s="33">
        <f>VLOOKUP(keys!$A$12,'raw data'!$A$1:$AY$39,COLUMN(AF36),FALSE)</f>
        <v/>
      </c>
      <c r="AG36" s="33">
        <f>VLOOKUP(keys!$A$12,'raw data'!$A$1:$AY$39,COLUMN(AG36),FALSE)</f>
        <v/>
      </c>
      <c r="AH36" s="33">
        <f>VLOOKUP(keys!$A$12,'raw data'!$A$1:$AY$39,COLUMN(AH36),FALSE)</f>
        <v/>
      </c>
      <c r="AI36" s="33">
        <f>VLOOKUP(keys!$A$12,'raw data'!$A$1:$AY$39,COLUMN(AI36),FALSE)</f>
        <v/>
      </c>
      <c r="AJ36" s="33">
        <f>VLOOKUP(keys!$A$12,'raw data'!$A$1:$AY$39,COLUMN(AJ36),FALSE)</f>
        <v/>
      </c>
      <c r="AK36" s="33">
        <f>VLOOKUP(keys!$A$12,'raw data'!$A$1:$AY$39,COLUMN(AK36),FALSE)</f>
        <v/>
      </c>
      <c r="AL36" s="33">
        <f>VLOOKUP(keys!$A$12,'raw data'!$A$1:$AY$39,COLUMN(AL36),FALSE)</f>
        <v/>
      </c>
      <c r="AM36" s="33">
        <f>VLOOKUP(keys!$A$12,'raw data'!$A$1:$AY$39,COLUMN(AM36),FALSE)</f>
        <v/>
      </c>
      <c r="AN36" s="33">
        <f>VLOOKUP(keys!$A$12,'raw data'!$A$1:$AY$39,COLUMN(AN36),FALSE)</f>
        <v/>
      </c>
      <c r="AO36" s="33">
        <f>VLOOKUP(keys!$A$12,'raw data'!$A$1:$AY$39,COLUMN(AO36),FALSE)</f>
        <v/>
      </c>
      <c r="AP36" s="33">
        <f>VLOOKUP(keys!$A$12,'raw data'!$A$1:$AY$39,COLUMN(AP36),FALSE)</f>
        <v/>
      </c>
      <c r="AQ36" s="33">
        <f>VLOOKUP(keys!$A$12,'raw data'!$A$1:$AY$39,COLUMN(AQ36),FALSE)</f>
        <v/>
      </c>
      <c r="AR36" s="33">
        <f>VLOOKUP(keys!$A$12,'raw data'!$A$1:$AY$39,COLUMN(AR36),FALSE)</f>
        <v/>
      </c>
      <c r="AS36" s="33">
        <f>VLOOKUP(keys!$A$12,'raw data'!$A$1:$AY$39,COLUMN(AS36),FALSE)</f>
        <v/>
      </c>
      <c r="AT36" s="33">
        <f>VLOOKUP(keys!$A$12,'raw data'!$A$1:$AY$39,COLUMN(AT36),FALSE)</f>
        <v/>
      </c>
      <c r="AU36" s="33">
        <f>VLOOKUP(keys!$A$12,'raw data'!$A$1:$AY$39,COLUMN(AU36),FALSE)</f>
        <v/>
      </c>
      <c r="AV36" s="33">
        <f>VLOOKUP(keys!$A$12,'raw data'!$A$1:$AY$39,COLUMN(AV36),FALSE)</f>
        <v/>
      </c>
      <c r="AW36" s="33">
        <f>VLOOKUP(keys!$A$12,'raw data'!$A$1:$AY$39,COLUMN(AW36),FALSE)</f>
        <v/>
      </c>
      <c r="AX36" s="33">
        <f>VLOOKUP(keys!$A$12,'raw data'!$A$1:$AY$39,COLUMN(AX36),FALSE)</f>
        <v/>
      </c>
      <c r="AY36" s="33">
        <f>VLOOKUP(keys!$A$12,'raw data'!$A$1:$AY$39,COLUMN(AY36),FALSE)</f>
        <v/>
      </c>
    </row>
    <row r="37" ht="13.8" customHeight="1" s="18">
      <c r="A37" s="20" t="inlineStr">
        <is>
          <t>Firm, Intrinsic Value</t>
        </is>
      </c>
      <c r="B37" s="33">
        <f>VLOOKUP(keys!$A$21,'raw data'!$A$1:$AY$39,COLUMN(B36),FALSE)</f>
        <v/>
      </c>
      <c r="C37" s="33">
        <f>VLOOKUP(keys!$A$21,'raw data'!$A$1:$AY$39,COLUMN(C36),FALSE)</f>
        <v/>
      </c>
      <c r="D37" s="33">
        <f>VLOOKUP(keys!$A$21,'raw data'!$A$1:$AY$39,COLUMN(D36),FALSE)</f>
        <v/>
      </c>
      <c r="E37" s="33">
        <f>VLOOKUP(keys!$A$21,'raw data'!$A$1:$AY$39,COLUMN(E36),FALSE)</f>
        <v/>
      </c>
      <c r="F37" s="33">
        <f>VLOOKUP(keys!$A$21,'raw data'!$A$1:$AY$39,COLUMN(F36),FALSE)</f>
        <v/>
      </c>
      <c r="G37" s="33">
        <f>VLOOKUP(keys!$A$21,'raw data'!$A$1:$AY$39,COLUMN(G36),FALSE)</f>
        <v/>
      </c>
      <c r="H37" s="33">
        <f>VLOOKUP(keys!$A$21,'raw data'!$A$1:$AY$39,COLUMN(H36),FALSE)</f>
        <v/>
      </c>
      <c r="I37" s="33">
        <f>VLOOKUP(keys!$A$21,'raw data'!$A$1:$AY$39,COLUMN(I36),FALSE)</f>
        <v/>
      </c>
      <c r="J37" s="33">
        <f>VLOOKUP(keys!$A$21,'raw data'!$A$1:$AY$39,COLUMN(J36),FALSE)</f>
        <v/>
      </c>
      <c r="K37" s="33">
        <f>VLOOKUP(keys!$A$21,'raw data'!$A$1:$AY$39,COLUMN(K36),FALSE)</f>
        <v/>
      </c>
      <c r="L37" s="33">
        <f>VLOOKUP(keys!$A$21,'raw data'!$A$1:$AY$39,COLUMN(L36),FALSE)</f>
        <v/>
      </c>
      <c r="M37" s="33">
        <f>VLOOKUP(keys!$A$21,'raw data'!$A$1:$AY$39,COLUMN(M36),FALSE)</f>
        <v/>
      </c>
      <c r="N37" s="33">
        <f>VLOOKUP(keys!$A$21,'raw data'!$A$1:$AY$39,COLUMN(N36),FALSE)</f>
        <v/>
      </c>
      <c r="O37" s="33">
        <f>VLOOKUP(keys!$A$21,'raw data'!$A$1:$AY$39,COLUMN(O36),FALSE)</f>
        <v/>
      </c>
      <c r="P37" s="33">
        <f>VLOOKUP(keys!$A$21,'raw data'!$A$1:$AY$39,COLUMN(P36),FALSE)</f>
        <v/>
      </c>
      <c r="Q37" s="33">
        <f>VLOOKUP(keys!$A$21,'raw data'!$A$1:$AY$39,COLUMN(Q36),FALSE)</f>
        <v/>
      </c>
      <c r="R37" s="33">
        <f>VLOOKUP(keys!$A$21,'raw data'!$A$1:$AY$39,COLUMN(R36),FALSE)</f>
        <v/>
      </c>
      <c r="S37" s="33">
        <f>VLOOKUP(keys!$A$21,'raw data'!$A$1:$AY$39,COLUMN(S36),FALSE)</f>
        <v/>
      </c>
      <c r="T37" s="33">
        <f>VLOOKUP(keys!$A$21,'raw data'!$A$1:$AY$39,COLUMN(T36),FALSE)</f>
        <v/>
      </c>
      <c r="U37" s="33">
        <f>VLOOKUP(keys!$A$21,'raw data'!$A$1:$AY$39,COLUMN(U36),FALSE)</f>
        <v/>
      </c>
      <c r="V37" s="33">
        <f>VLOOKUP(keys!$A$21,'raw data'!$A$1:$AY$39,COLUMN(V36),FALSE)</f>
        <v/>
      </c>
      <c r="W37" s="33">
        <f>VLOOKUP(keys!$A$21,'raw data'!$A$1:$AY$39,COLUMN(W36),FALSE)</f>
        <v/>
      </c>
      <c r="X37" s="33">
        <f>VLOOKUP(keys!$A$21,'raw data'!$A$1:$AY$39,COLUMN(X36),FALSE)</f>
        <v/>
      </c>
      <c r="Y37" s="33">
        <f>VLOOKUP(keys!$A$21,'raw data'!$A$1:$AY$39,COLUMN(Y36),FALSE)</f>
        <v/>
      </c>
      <c r="Z37" s="33">
        <f>VLOOKUP(keys!$A$21,'raw data'!$A$1:$AY$39,COLUMN(Z36),FALSE)</f>
        <v/>
      </c>
      <c r="AA37" s="33">
        <f>VLOOKUP(keys!$A$21,'raw data'!$A$1:$AY$39,COLUMN(AA36),FALSE)</f>
        <v/>
      </c>
      <c r="AB37" s="33">
        <f>VLOOKUP(keys!$A$21,'raw data'!$A$1:$AY$39,COLUMN(AB36),FALSE)</f>
        <v/>
      </c>
      <c r="AC37" s="33">
        <f>VLOOKUP(keys!$A$21,'raw data'!$A$1:$AY$39,COLUMN(AC36),FALSE)</f>
        <v/>
      </c>
      <c r="AD37" s="33">
        <f>VLOOKUP(keys!$A$21,'raw data'!$A$1:$AY$39,COLUMN(AD36),FALSE)</f>
        <v/>
      </c>
      <c r="AE37" s="33">
        <f>VLOOKUP(keys!$A$21,'raw data'!$A$1:$AY$39,COLUMN(AE36),FALSE)</f>
        <v/>
      </c>
      <c r="AF37" s="33">
        <f>VLOOKUP(keys!$A$21,'raw data'!$A$1:$AY$39,COLUMN(AF36),FALSE)</f>
        <v/>
      </c>
      <c r="AG37" s="33">
        <f>VLOOKUP(keys!$A$21,'raw data'!$A$1:$AY$39,COLUMN(AG36),FALSE)</f>
        <v/>
      </c>
      <c r="AH37" s="33">
        <f>VLOOKUP(keys!$A$21,'raw data'!$A$1:$AY$39,COLUMN(AH36),FALSE)</f>
        <v/>
      </c>
      <c r="AI37" s="33">
        <f>VLOOKUP(keys!$A$21,'raw data'!$A$1:$AY$39,COLUMN(AI36),FALSE)</f>
        <v/>
      </c>
      <c r="AJ37" s="33">
        <f>VLOOKUP(keys!$A$21,'raw data'!$A$1:$AY$39,COLUMN(AJ36),FALSE)</f>
        <v/>
      </c>
      <c r="AK37" s="33">
        <f>VLOOKUP(keys!$A$21,'raw data'!$A$1:$AY$39,COLUMN(AK36),FALSE)</f>
        <v/>
      </c>
      <c r="AL37" s="33">
        <f>VLOOKUP(keys!$A$21,'raw data'!$A$1:$AY$39,COLUMN(AL36),FALSE)</f>
        <v/>
      </c>
      <c r="AM37" s="33">
        <f>VLOOKUP(keys!$A$21,'raw data'!$A$1:$AY$39,COLUMN(AM36),FALSE)</f>
        <v/>
      </c>
      <c r="AN37" s="33">
        <f>VLOOKUP(keys!$A$21,'raw data'!$A$1:$AY$39,COLUMN(AN36),FALSE)</f>
        <v/>
      </c>
      <c r="AO37" s="33">
        <f>VLOOKUP(keys!$A$21,'raw data'!$A$1:$AY$39,COLUMN(AO36),FALSE)</f>
        <v/>
      </c>
      <c r="AP37" s="33">
        <f>VLOOKUP(keys!$A$21,'raw data'!$A$1:$AY$39,COLUMN(AP36),FALSE)</f>
        <v/>
      </c>
      <c r="AQ37" s="33">
        <f>VLOOKUP(keys!$A$21,'raw data'!$A$1:$AY$39,COLUMN(AQ36),FALSE)</f>
        <v/>
      </c>
      <c r="AR37" s="33">
        <f>VLOOKUP(keys!$A$21,'raw data'!$A$1:$AY$39,COLUMN(AR36),FALSE)</f>
        <v/>
      </c>
      <c r="AS37" s="33">
        <f>VLOOKUP(keys!$A$21,'raw data'!$A$1:$AY$39,COLUMN(AS36),FALSE)</f>
        <v/>
      </c>
      <c r="AT37" s="33">
        <f>VLOOKUP(keys!$A$21,'raw data'!$A$1:$AY$39,COLUMN(AT36),FALSE)</f>
        <v/>
      </c>
      <c r="AU37" s="33">
        <f>VLOOKUP(keys!$A$21,'raw data'!$A$1:$AY$39,COLUMN(AU36),FALSE)</f>
        <v/>
      </c>
      <c r="AV37" s="33">
        <f>VLOOKUP(keys!$A$21,'raw data'!$A$1:$AY$39,COLUMN(AV36),FALSE)</f>
        <v/>
      </c>
      <c r="AW37" s="33">
        <f>VLOOKUP(keys!$A$21,'raw data'!$A$1:$AY$39,COLUMN(AW36),FALSE)</f>
        <v/>
      </c>
      <c r="AX37" s="33">
        <f>VLOOKUP(keys!$A$21,'raw data'!$A$1:$AY$39,COLUMN(AX36),FALSE)</f>
        <v/>
      </c>
      <c r="AY37" s="33">
        <f>VLOOKUP(keys!$A$21,'raw data'!$A$1:$AY$39,COLUMN(AY36),FALSE)</f>
        <v/>
      </c>
    </row>
    <row r="38" ht="13.8" customHeight="1" s="18">
      <c r="A38" s="20" t="n"/>
      <c r="B38" s="33" t="n"/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3" t="n"/>
      <c r="AN38" s="33" t="n"/>
      <c r="AO38" s="33" t="n"/>
      <c r="AP38" s="33" t="n"/>
      <c r="AQ38" s="33" t="n"/>
      <c r="AR38" s="33" t="n"/>
      <c r="AS38" s="33" t="n"/>
      <c r="AT38" s="33" t="n"/>
      <c r="AU38" s="33" t="n"/>
      <c r="AV38" s="33" t="n"/>
      <c r="AW38" s="33" t="n"/>
      <c r="AX38" s="33" t="n"/>
      <c r="AY38" s="33" t="n"/>
    </row>
    <row r="39" ht="13.8" customHeight="1" s="18">
      <c r="A39" s="20" t="n"/>
      <c r="B39" s="33" t="n"/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33" t="n"/>
      <c r="AJ39" s="33" t="n"/>
      <c r="AK39" s="33" t="n"/>
      <c r="AL39" s="33" t="n"/>
      <c r="AM39" s="33" t="n"/>
      <c r="AN39" s="33" t="n"/>
      <c r="AO39" s="33" t="n"/>
      <c r="AP39" s="33" t="n"/>
      <c r="AQ39" s="33" t="n"/>
      <c r="AR39" s="33" t="n"/>
      <c r="AS39" s="33" t="n"/>
      <c r="AT39" s="33" t="n"/>
      <c r="AU39" s="33" t="n"/>
      <c r="AV39" s="33" t="n"/>
      <c r="AW39" s="33" t="n"/>
      <c r="AX39" s="33" t="n"/>
      <c r="AY39" s="33" t="n"/>
    </row>
    <row r="40" ht="13.8" customHeight="1" s="18">
      <c r="A40" s="20" t="inlineStr">
        <is>
          <t>Debt, Market Value</t>
        </is>
      </c>
      <c r="B40" s="33">
        <f>VLOOKUP(keys!$A$6,'raw data'!$A$1:$AY$39,COLUMN(B39),FALSE)</f>
        <v/>
      </c>
      <c r="C40" s="33">
        <f>VLOOKUP(keys!$A$6,'raw data'!$A$1:$AY$39,COLUMN(C39),FALSE)</f>
        <v/>
      </c>
      <c r="D40" s="33">
        <f>VLOOKUP(keys!$A$6,'raw data'!$A$1:$AY$39,COLUMN(D39),FALSE)</f>
        <v/>
      </c>
      <c r="E40" s="33">
        <f>VLOOKUP(keys!$A$6,'raw data'!$A$1:$AY$39,COLUMN(E39),FALSE)</f>
        <v/>
      </c>
      <c r="F40" s="33">
        <f>VLOOKUP(keys!$A$6,'raw data'!$A$1:$AY$39,COLUMN(F39),FALSE)</f>
        <v/>
      </c>
      <c r="G40" s="33">
        <f>VLOOKUP(keys!$A$6,'raw data'!$A$1:$AY$39,COLUMN(G39),FALSE)</f>
        <v/>
      </c>
      <c r="H40" s="33">
        <f>VLOOKUP(keys!$A$6,'raw data'!$A$1:$AY$39,COLUMN(H39),FALSE)</f>
        <v/>
      </c>
      <c r="I40" s="33">
        <f>VLOOKUP(keys!$A$6,'raw data'!$A$1:$AY$39,COLUMN(I39),FALSE)</f>
        <v/>
      </c>
      <c r="J40" s="33">
        <f>VLOOKUP(keys!$A$6,'raw data'!$A$1:$AY$39,COLUMN(J39),FALSE)</f>
        <v/>
      </c>
      <c r="K40" s="33">
        <f>VLOOKUP(keys!$A$6,'raw data'!$A$1:$AY$39,COLUMN(K39),FALSE)</f>
        <v/>
      </c>
      <c r="L40" s="33">
        <f>VLOOKUP(keys!$A$6,'raw data'!$A$1:$AY$39,COLUMN(L39),FALSE)</f>
        <v/>
      </c>
      <c r="M40" s="33">
        <f>VLOOKUP(keys!$A$6,'raw data'!$A$1:$AY$39,COLUMN(M39),FALSE)</f>
        <v/>
      </c>
      <c r="N40" s="33">
        <f>VLOOKUP(keys!$A$6,'raw data'!$A$1:$AY$39,COLUMN(N39),FALSE)</f>
        <v/>
      </c>
      <c r="O40" s="33">
        <f>VLOOKUP(keys!$A$6,'raw data'!$A$1:$AY$39,COLUMN(O39),FALSE)</f>
        <v/>
      </c>
      <c r="P40" s="33">
        <f>VLOOKUP(keys!$A$6,'raw data'!$A$1:$AY$39,COLUMN(P39),FALSE)</f>
        <v/>
      </c>
      <c r="Q40" s="33">
        <f>VLOOKUP(keys!$A$6,'raw data'!$A$1:$AY$39,COLUMN(Q39),FALSE)</f>
        <v/>
      </c>
      <c r="R40" s="33">
        <f>VLOOKUP(keys!$A$6,'raw data'!$A$1:$AY$39,COLUMN(R39),FALSE)</f>
        <v/>
      </c>
      <c r="S40" s="33">
        <f>VLOOKUP(keys!$A$6,'raw data'!$A$1:$AY$39,COLUMN(S39),FALSE)</f>
        <v/>
      </c>
      <c r="T40" s="33">
        <f>VLOOKUP(keys!$A$6,'raw data'!$A$1:$AY$39,COLUMN(T39),FALSE)</f>
        <v/>
      </c>
      <c r="U40" s="33">
        <f>VLOOKUP(keys!$A$6,'raw data'!$A$1:$AY$39,COLUMN(U39),FALSE)</f>
        <v/>
      </c>
      <c r="V40" s="33">
        <f>VLOOKUP(keys!$A$6,'raw data'!$A$1:$AY$39,COLUMN(V39),FALSE)</f>
        <v/>
      </c>
      <c r="W40" s="33">
        <f>VLOOKUP(keys!$A$6,'raw data'!$A$1:$AY$39,COLUMN(W39),FALSE)</f>
        <v/>
      </c>
      <c r="X40" s="33">
        <f>VLOOKUP(keys!$A$6,'raw data'!$A$1:$AY$39,COLUMN(X39),FALSE)</f>
        <v/>
      </c>
      <c r="Y40" s="33">
        <f>VLOOKUP(keys!$A$6,'raw data'!$A$1:$AY$39,COLUMN(Y39),FALSE)</f>
        <v/>
      </c>
      <c r="Z40" s="33">
        <f>VLOOKUP(keys!$A$6,'raw data'!$A$1:$AY$39,COLUMN(Z39),FALSE)</f>
        <v/>
      </c>
      <c r="AA40" s="33">
        <f>VLOOKUP(keys!$A$6,'raw data'!$A$1:$AY$39,COLUMN(AA39),FALSE)</f>
        <v/>
      </c>
      <c r="AB40" s="33">
        <f>VLOOKUP(keys!$A$6,'raw data'!$A$1:$AY$39,COLUMN(AB39),FALSE)</f>
        <v/>
      </c>
      <c r="AC40" s="33">
        <f>VLOOKUP(keys!$A$6,'raw data'!$A$1:$AY$39,COLUMN(AC39),FALSE)</f>
        <v/>
      </c>
      <c r="AD40" s="33">
        <f>VLOOKUP(keys!$A$6,'raw data'!$A$1:$AY$39,COLUMN(AD39),FALSE)</f>
        <v/>
      </c>
      <c r="AE40" s="33">
        <f>VLOOKUP(keys!$A$6,'raw data'!$A$1:$AY$39,COLUMN(AE39),FALSE)</f>
        <v/>
      </c>
      <c r="AF40" s="33">
        <f>VLOOKUP(keys!$A$6,'raw data'!$A$1:$AY$39,COLUMN(AF39),FALSE)</f>
        <v/>
      </c>
      <c r="AG40" s="33">
        <f>VLOOKUP(keys!$A$6,'raw data'!$A$1:$AY$39,COLUMN(AG39),FALSE)</f>
        <v/>
      </c>
      <c r="AH40" s="33">
        <f>VLOOKUP(keys!$A$6,'raw data'!$A$1:$AY$39,COLUMN(AH39),FALSE)</f>
        <v/>
      </c>
      <c r="AI40" s="33">
        <f>VLOOKUP(keys!$A$6,'raw data'!$A$1:$AY$39,COLUMN(AI39),FALSE)</f>
        <v/>
      </c>
      <c r="AJ40" s="33">
        <f>VLOOKUP(keys!$A$6,'raw data'!$A$1:$AY$39,COLUMN(AJ39),FALSE)</f>
        <v/>
      </c>
      <c r="AK40" s="33">
        <f>VLOOKUP(keys!$A$6,'raw data'!$A$1:$AY$39,COLUMN(AK39),FALSE)</f>
        <v/>
      </c>
      <c r="AL40" s="33">
        <f>VLOOKUP(keys!$A$6,'raw data'!$A$1:$AY$39,COLUMN(AL39),FALSE)</f>
        <v/>
      </c>
      <c r="AM40" s="33">
        <f>VLOOKUP(keys!$A$6,'raw data'!$A$1:$AY$39,COLUMN(AM39),FALSE)</f>
        <v/>
      </c>
      <c r="AN40" s="33">
        <f>VLOOKUP(keys!$A$6,'raw data'!$A$1:$AY$39,COLUMN(AN39),FALSE)</f>
        <v/>
      </c>
      <c r="AO40" s="33">
        <f>VLOOKUP(keys!$A$6,'raw data'!$A$1:$AY$39,COLUMN(AO39),FALSE)</f>
        <v/>
      </c>
      <c r="AP40" s="33">
        <f>VLOOKUP(keys!$A$6,'raw data'!$A$1:$AY$39,COLUMN(AP39),FALSE)</f>
        <v/>
      </c>
      <c r="AQ40" s="33">
        <f>VLOOKUP(keys!$A$6,'raw data'!$A$1:$AY$39,COLUMN(AQ39),FALSE)</f>
        <v/>
      </c>
      <c r="AR40" s="33">
        <f>VLOOKUP(keys!$A$6,'raw data'!$A$1:$AY$39,COLUMN(AR39),FALSE)</f>
        <v/>
      </c>
      <c r="AS40" s="33">
        <f>VLOOKUP(keys!$A$6,'raw data'!$A$1:$AY$39,COLUMN(AS39),FALSE)</f>
        <v/>
      </c>
      <c r="AT40" s="33">
        <f>VLOOKUP(keys!$A$6,'raw data'!$A$1:$AY$39,COLUMN(AT39),FALSE)</f>
        <v/>
      </c>
      <c r="AU40" s="33">
        <f>VLOOKUP(keys!$A$6,'raw data'!$A$1:$AY$39,COLUMN(AU39),FALSE)</f>
        <v/>
      </c>
      <c r="AV40" s="33">
        <f>VLOOKUP(keys!$A$6,'raw data'!$A$1:$AY$39,COLUMN(AV39),FALSE)</f>
        <v/>
      </c>
      <c r="AW40" s="33">
        <f>VLOOKUP(keys!$A$6,'raw data'!$A$1:$AY$39,COLUMN(AW39),FALSE)</f>
        <v/>
      </c>
      <c r="AX40" s="33">
        <f>VLOOKUP(keys!$A$6,'raw data'!$A$1:$AY$39,COLUMN(AX39),FALSE)</f>
        <v/>
      </c>
      <c r="AY40" s="33">
        <f>VLOOKUP(keys!$A$6,'raw data'!$A$1:$AY$39,COLUMN(AY39),FALSE)</f>
        <v/>
      </c>
    </row>
    <row r="41" ht="13.8" customHeight="1" s="18">
      <c r="A41" s="20" t="inlineStr">
        <is>
          <t>Enterprise Value</t>
        </is>
      </c>
      <c r="B41" s="33">
        <f>VLOOKUP(keys!$A$19,'raw data'!$A$1:$AY$39,COLUMN(B40),FALSE)</f>
        <v/>
      </c>
      <c r="C41" s="33">
        <f>VLOOKUP(keys!$A$19,'raw data'!$A$1:$AY$39,COLUMN(C40),FALSE)</f>
        <v/>
      </c>
      <c r="D41" s="33">
        <f>VLOOKUP(keys!$A$19,'raw data'!$A$1:$AY$39,COLUMN(D40),FALSE)</f>
        <v/>
      </c>
      <c r="E41" s="33">
        <f>VLOOKUP(keys!$A$19,'raw data'!$A$1:$AY$39,COLUMN(E40),FALSE)</f>
        <v/>
      </c>
      <c r="F41" s="33">
        <f>VLOOKUP(keys!$A$19,'raw data'!$A$1:$AY$39,COLUMN(F40),FALSE)</f>
        <v/>
      </c>
      <c r="G41" s="33">
        <f>VLOOKUP(keys!$A$19,'raw data'!$A$1:$AY$39,COLUMN(G40),FALSE)</f>
        <v/>
      </c>
      <c r="H41" s="33">
        <f>VLOOKUP(keys!$A$19,'raw data'!$A$1:$AY$39,COLUMN(H40),FALSE)</f>
        <v/>
      </c>
      <c r="I41" s="33">
        <f>VLOOKUP(keys!$A$19,'raw data'!$A$1:$AY$39,COLUMN(I40),FALSE)</f>
        <v/>
      </c>
      <c r="J41" s="33">
        <f>VLOOKUP(keys!$A$19,'raw data'!$A$1:$AY$39,COLUMN(J40),FALSE)</f>
        <v/>
      </c>
      <c r="K41" s="33">
        <f>VLOOKUP(keys!$A$19,'raw data'!$A$1:$AY$39,COLUMN(K40),FALSE)</f>
        <v/>
      </c>
      <c r="L41" s="33">
        <f>VLOOKUP(keys!$A$19,'raw data'!$A$1:$AY$39,COLUMN(L40),FALSE)</f>
        <v/>
      </c>
      <c r="M41" s="33">
        <f>VLOOKUP(keys!$A$19,'raw data'!$A$1:$AY$39,COLUMN(M40),FALSE)</f>
        <v/>
      </c>
      <c r="N41" s="33">
        <f>VLOOKUP(keys!$A$19,'raw data'!$A$1:$AY$39,COLUMN(N40),FALSE)</f>
        <v/>
      </c>
      <c r="O41" s="33">
        <f>VLOOKUP(keys!$A$19,'raw data'!$A$1:$AY$39,COLUMN(O40),FALSE)</f>
        <v/>
      </c>
      <c r="P41" s="33">
        <f>VLOOKUP(keys!$A$19,'raw data'!$A$1:$AY$39,COLUMN(P40),FALSE)</f>
        <v/>
      </c>
      <c r="Q41" s="33">
        <f>VLOOKUP(keys!$A$19,'raw data'!$A$1:$AY$39,COLUMN(Q40),FALSE)</f>
        <v/>
      </c>
      <c r="R41" s="33">
        <f>VLOOKUP(keys!$A$19,'raw data'!$A$1:$AY$39,COLUMN(R40),FALSE)</f>
        <v/>
      </c>
      <c r="S41" s="33">
        <f>VLOOKUP(keys!$A$19,'raw data'!$A$1:$AY$39,COLUMN(S40),FALSE)</f>
        <v/>
      </c>
      <c r="T41" s="33">
        <f>VLOOKUP(keys!$A$19,'raw data'!$A$1:$AY$39,COLUMN(T40),FALSE)</f>
        <v/>
      </c>
      <c r="U41" s="33">
        <f>VLOOKUP(keys!$A$19,'raw data'!$A$1:$AY$39,COLUMN(U40),FALSE)</f>
        <v/>
      </c>
      <c r="V41" s="33">
        <f>VLOOKUP(keys!$A$19,'raw data'!$A$1:$AY$39,COLUMN(V40),FALSE)</f>
        <v/>
      </c>
      <c r="W41" s="33">
        <f>VLOOKUP(keys!$A$19,'raw data'!$A$1:$AY$39,COLUMN(W40),FALSE)</f>
        <v/>
      </c>
      <c r="X41" s="33">
        <f>VLOOKUP(keys!$A$19,'raw data'!$A$1:$AY$39,COLUMN(X40),FALSE)</f>
        <v/>
      </c>
      <c r="Y41" s="33">
        <f>VLOOKUP(keys!$A$19,'raw data'!$A$1:$AY$39,COLUMN(Y40),FALSE)</f>
        <v/>
      </c>
      <c r="Z41" s="33">
        <f>VLOOKUP(keys!$A$19,'raw data'!$A$1:$AY$39,COLUMN(Z40),FALSE)</f>
        <v/>
      </c>
      <c r="AA41" s="33">
        <f>VLOOKUP(keys!$A$19,'raw data'!$A$1:$AY$39,COLUMN(AA40),FALSE)</f>
        <v/>
      </c>
      <c r="AB41" s="33">
        <f>VLOOKUP(keys!$A$19,'raw data'!$A$1:$AY$39,COLUMN(AB40),FALSE)</f>
        <v/>
      </c>
      <c r="AC41" s="33">
        <f>VLOOKUP(keys!$A$19,'raw data'!$A$1:$AY$39,COLUMN(AC40),FALSE)</f>
        <v/>
      </c>
      <c r="AD41" s="33">
        <f>VLOOKUP(keys!$A$19,'raw data'!$A$1:$AY$39,COLUMN(AD40),FALSE)</f>
        <v/>
      </c>
      <c r="AE41" s="33">
        <f>VLOOKUP(keys!$A$19,'raw data'!$A$1:$AY$39,COLUMN(AE40),FALSE)</f>
        <v/>
      </c>
      <c r="AF41" s="33">
        <f>VLOOKUP(keys!$A$19,'raw data'!$A$1:$AY$39,COLUMN(AF40),FALSE)</f>
        <v/>
      </c>
      <c r="AG41" s="33">
        <f>VLOOKUP(keys!$A$19,'raw data'!$A$1:$AY$39,COLUMN(AG40),FALSE)</f>
        <v/>
      </c>
      <c r="AH41" s="33">
        <f>VLOOKUP(keys!$A$19,'raw data'!$A$1:$AY$39,COLUMN(AH40),FALSE)</f>
        <v/>
      </c>
      <c r="AI41" s="33">
        <f>VLOOKUP(keys!$A$19,'raw data'!$A$1:$AY$39,COLUMN(AI40),FALSE)</f>
        <v/>
      </c>
      <c r="AJ41" s="33">
        <f>VLOOKUP(keys!$A$19,'raw data'!$A$1:$AY$39,COLUMN(AJ40),FALSE)</f>
        <v/>
      </c>
      <c r="AK41" s="33">
        <f>VLOOKUP(keys!$A$19,'raw data'!$A$1:$AY$39,COLUMN(AK40),FALSE)</f>
        <v/>
      </c>
      <c r="AL41" s="33">
        <f>VLOOKUP(keys!$A$19,'raw data'!$A$1:$AY$39,COLUMN(AL40),FALSE)</f>
        <v/>
      </c>
      <c r="AM41" s="33">
        <f>VLOOKUP(keys!$A$19,'raw data'!$A$1:$AY$39,COLUMN(AM40),FALSE)</f>
        <v/>
      </c>
      <c r="AN41" s="33">
        <f>VLOOKUP(keys!$A$19,'raw data'!$A$1:$AY$39,COLUMN(AN40),FALSE)</f>
        <v/>
      </c>
      <c r="AO41" s="33">
        <f>VLOOKUP(keys!$A$19,'raw data'!$A$1:$AY$39,COLUMN(AO40),FALSE)</f>
        <v/>
      </c>
      <c r="AP41" s="33">
        <f>VLOOKUP(keys!$A$19,'raw data'!$A$1:$AY$39,COLUMN(AP40),FALSE)</f>
        <v/>
      </c>
      <c r="AQ41" s="33">
        <f>VLOOKUP(keys!$A$19,'raw data'!$A$1:$AY$39,COLUMN(AQ40),FALSE)</f>
        <v/>
      </c>
      <c r="AR41" s="33">
        <f>VLOOKUP(keys!$A$19,'raw data'!$A$1:$AY$39,COLUMN(AR40),FALSE)</f>
        <v/>
      </c>
      <c r="AS41" s="33">
        <f>VLOOKUP(keys!$A$19,'raw data'!$A$1:$AY$39,COLUMN(AS40),FALSE)</f>
        <v/>
      </c>
      <c r="AT41" s="33">
        <f>VLOOKUP(keys!$A$19,'raw data'!$A$1:$AY$39,COLUMN(AT40),FALSE)</f>
        <v/>
      </c>
      <c r="AU41" s="33">
        <f>VLOOKUP(keys!$A$19,'raw data'!$A$1:$AY$39,COLUMN(AU40),FALSE)</f>
        <v/>
      </c>
      <c r="AV41" s="33">
        <f>VLOOKUP(keys!$A$19,'raw data'!$A$1:$AY$39,COLUMN(AV40),FALSE)</f>
        <v/>
      </c>
      <c r="AW41" s="33">
        <f>VLOOKUP(keys!$A$19,'raw data'!$A$1:$AY$39,COLUMN(AW40),FALSE)</f>
        <v/>
      </c>
      <c r="AX41" s="33">
        <f>VLOOKUP(keys!$A$19,'raw data'!$A$1:$AY$39,COLUMN(AX40),FALSE)</f>
        <v/>
      </c>
      <c r="AY41" s="33">
        <f>VLOOKUP(keys!$A$19,'raw data'!$A$1:$AY$39,COLUMN(AY40),FALSE)</f>
        <v/>
      </c>
    </row>
    <row r="42" ht="13.8" customHeight="1" s="18">
      <c r="A42" s="20" t="inlineStr">
        <is>
          <t>Cost of Capital, WACC</t>
        </is>
      </c>
      <c r="B42" s="6">
        <f>VLOOKUP(keys!$A$20,'raw data'!$A$1:$AY$39,COLUMN(B41),FALSE)</f>
        <v/>
      </c>
      <c r="C42" s="6">
        <f>VLOOKUP(keys!$A$20,'raw data'!$A$1:$AY$39,COLUMN(C41),FALSE)</f>
        <v/>
      </c>
      <c r="D42" s="6">
        <f>VLOOKUP(keys!$A$20,'raw data'!$A$1:$AY$39,COLUMN(D41),FALSE)</f>
        <v/>
      </c>
      <c r="E42" s="6">
        <f>VLOOKUP(keys!$A$20,'raw data'!$A$1:$AY$39,COLUMN(E41),FALSE)</f>
        <v/>
      </c>
      <c r="F42" s="6">
        <f>VLOOKUP(keys!$A$20,'raw data'!$A$1:$AY$39,COLUMN(F41),FALSE)</f>
        <v/>
      </c>
      <c r="G42" s="6">
        <f>VLOOKUP(keys!$A$20,'raw data'!$A$1:$AY$39,COLUMN(G41),FALSE)</f>
        <v/>
      </c>
      <c r="H42" s="6">
        <f>VLOOKUP(keys!$A$20,'raw data'!$A$1:$AY$39,COLUMN(H41),FALSE)</f>
        <v/>
      </c>
      <c r="I42" s="6">
        <f>VLOOKUP(keys!$A$20,'raw data'!$A$1:$AY$39,COLUMN(I41),FALSE)</f>
        <v/>
      </c>
      <c r="J42" s="6">
        <f>VLOOKUP(keys!$A$20,'raw data'!$A$1:$AY$39,COLUMN(J41),FALSE)</f>
        <v/>
      </c>
      <c r="K42" s="6">
        <f>VLOOKUP(keys!$A$20,'raw data'!$A$1:$AY$39,COLUMN(K41),FALSE)</f>
        <v/>
      </c>
      <c r="L42" s="6">
        <f>VLOOKUP(keys!$A$20,'raw data'!$A$1:$AY$39,COLUMN(L41),FALSE)</f>
        <v/>
      </c>
      <c r="M42" s="6">
        <f>VLOOKUP(keys!$A$20,'raw data'!$A$1:$AY$39,COLUMN(M41),FALSE)</f>
        <v/>
      </c>
      <c r="N42" s="6">
        <f>VLOOKUP(keys!$A$20,'raw data'!$A$1:$AY$39,COLUMN(N41),FALSE)</f>
        <v/>
      </c>
      <c r="O42" s="6">
        <f>VLOOKUP(keys!$A$20,'raw data'!$A$1:$AY$39,COLUMN(O41),FALSE)</f>
        <v/>
      </c>
      <c r="P42" s="6">
        <f>VLOOKUP(keys!$A$20,'raw data'!$A$1:$AY$39,COLUMN(P41),FALSE)</f>
        <v/>
      </c>
      <c r="Q42" s="6">
        <f>VLOOKUP(keys!$A$20,'raw data'!$A$1:$AY$39,COLUMN(Q41),FALSE)</f>
        <v/>
      </c>
      <c r="R42" s="6">
        <f>VLOOKUP(keys!$A$20,'raw data'!$A$1:$AY$39,COLUMN(R41),FALSE)</f>
        <v/>
      </c>
      <c r="S42" s="6">
        <f>VLOOKUP(keys!$A$20,'raw data'!$A$1:$AY$39,COLUMN(S41),FALSE)</f>
        <v/>
      </c>
      <c r="T42" s="6">
        <f>VLOOKUP(keys!$A$20,'raw data'!$A$1:$AY$39,COLUMN(T41),FALSE)</f>
        <v/>
      </c>
      <c r="U42" s="6">
        <f>VLOOKUP(keys!$A$20,'raw data'!$A$1:$AY$39,COLUMN(U41),FALSE)</f>
        <v/>
      </c>
      <c r="V42" s="6">
        <f>VLOOKUP(keys!$A$20,'raw data'!$A$1:$AY$39,COLUMN(V41),FALSE)</f>
        <v/>
      </c>
      <c r="W42" s="6">
        <f>VLOOKUP(keys!$A$20,'raw data'!$A$1:$AY$39,COLUMN(W41),FALSE)</f>
        <v/>
      </c>
      <c r="X42" s="6">
        <f>VLOOKUP(keys!$A$20,'raw data'!$A$1:$AY$39,COLUMN(X41),FALSE)</f>
        <v/>
      </c>
      <c r="Y42" s="6">
        <f>VLOOKUP(keys!$A$20,'raw data'!$A$1:$AY$39,COLUMN(Y41),FALSE)</f>
        <v/>
      </c>
      <c r="Z42" s="6">
        <f>VLOOKUP(keys!$A$20,'raw data'!$A$1:$AY$39,COLUMN(Z41),FALSE)</f>
        <v/>
      </c>
      <c r="AA42" s="6">
        <f>VLOOKUP(keys!$A$20,'raw data'!$A$1:$AY$39,COLUMN(AA41),FALSE)</f>
        <v/>
      </c>
      <c r="AB42" s="6">
        <f>VLOOKUP(keys!$A$20,'raw data'!$A$1:$AY$39,COLUMN(AB41),FALSE)</f>
        <v/>
      </c>
      <c r="AC42" s="6">
        <f>VLOOKUP(keys!$A$20,'raw data'!$A$1:$AY$39,COLUMN(AC41),FALSE)</f>
        <v/>
      </c>
      <c r="AD42" s="6">
        <f>VLOOKUP(keys!$A$20,'raw data'!$A$1:$AY$39,COLUMN(AD41),FALSE)</f>
        <v/>
      </c>
      <c r="AE42" s="6">
        <f>VLOOKUP(keys!$A$20,'raw data'!$A$1:$AY$39,COLUMN(AE41),FALSE)</f>
        <v/>
      </c>
      <c r="AF42" s="6">
        <f>VLOOKUP(keys!$A$20,'raw data'!$A$1:$AY$39,COLUMN(AF41),FALSE)</f>
        <v/>
      </c>
      <c r="AG42" s="6">
        <f>VLOOKUP(keys!$A$20,'raw data'!$A$1:$AY$39,COLUMN(AG41),FALSE)</f>
        <v/>
      </c>
      <c r="AH42" s="6">
        <f>VLOOKUP(keys!$A$20,'raw data'!$A$1:$AY$39,COLUMN(AH41),FALSE)</f>
        <v/>
      </c>
      <c r="AI42" s="6">
        <f>VLOOKUP(keys!$A$20,'raw data'!$A$1:$AY$39,COLUMN(AI41),FALSE)</f>
        <v/>
      </c>
      <c r="AJ42" s="6">
        <f>VLOOKUP(keys!$A$20,'raw data'!$A$1:$AY$39,COLUMN(AJ41),FALSE)</f>
        <v/>
      </c>
      <c r="AK42" s="6">
        <f>VLOOKUP(keys!$A$20,'raw data'!$A$1:$AY$39,COLUMN(AK41),FALSE)</f>
        <v/>
      </c>
      <c r="AL42" s="6">
        <f>VLOOKUP(keys!$A$20,'raw data'!$A$1:$AY$39,COLUMN(AL41),FALSE)</f>
        <v/>
      </c>
      <c r="AM42" s="6">
        <f>VLOOKUP(keys!$A$20,'raw data'!$A$1:$AY$39,COLUMN(AM41),FALSE)</f>
        <v/>
      </c>
      <c r="AN42" s="6">
        <f>VLOOKUP(keys!$A$20,'raw data'!$A$1:$AY$39,COLUMN(AN41),FALSE)</f>
        <v/>
      </c>
      <c r="AO42" s="6">
        <f>VLOOKUP(keys!$A$20,'raw data'!$A$1:$AY$39,COLUMN(AO41),FALSE)</f>
        <v/>
      </c>
      <c r="AP42" s="6">
        <f>VLOOKUP(keys!$A$20,'raw data'!$A$1:$AY$39,COLUMN(AP41),FALSE)</f>
        <v/>
      </c>
      <c r="AQ42" s="6">
        <f>VLOOKUP(keys!$A$20,'raw data'!$A$1:$AY$39,COLUMN(AQ41),FALSE)</f>
        <v/>
      </c>
      <c r="AR42" s="6">
        <f>VLOOKUP(keys!$A$20,'raw data'!$A$1:$AY$39,COLUMN(AR41),FALSE)</f>
        <v/>
      </c>
      <c r="AS42" s="6">
        <f>VLOOKUP(keys!$A$20,'raw data'!$A$1:$AY$39,COLUMN(AS41),FALSE)</f>
        <v/>
      </c>
      <c r="AT42" s="6">
        <f>VLOOKUP(keys!$A$20,'raw data'!$A$1:$AY$39,COLUMN(AT41),FALSE)</f>
        <v/>
      </c>
      <c r="AU42" s="6">
        <f>VLOOKUP(keys!$A$20,'raw data'!$A$1:$AY$39,COLUMN(AU41),FALSE)</f>
        <v/>
      </c>
      <c r="AV42" s="6">
        <f>VLOOKUP(keys!$A$20,'raw data'!$A$1:$AY$39,COLUMN(AV41),FALSE)</f>
        <v/>
      </c>
      <c r="AW42" s="6">
        <f>VLOOKUP(keys!$A$20,'raw data'!$A$1:$AY$39,COLUMN(AW41),FALSE)</f>
        <v/>
      </c>
      <c r="AX42" s="6">
        <f>VLOOKUP(keys!$A$20,'raw data'!$A$1:$AY$39,COLUMN(AX41),FALSE)</f>
        <v/>
      </c>
      <c r="AY42" s="6">
        <f>VLOOKUP(keys!$A$20,'raw data'!$A$1:$AY$39,COLUMN(AY41),FALSE)</f>
        <v/>
      </c>
    </row>
    <row r="43" ht="13.8" customHeight="1" s="18">
      <c r="A43" s="20" t="inlineStr">
        <is>
          <t>Equity, Intrinsic Value</t>
        </is>
      </c>
      <c r="B43" s="33">
        <f>B41-B40</f>
        <v/>
      </c>
      <c r="C43" s="33">
        <f>C41-C40</f>
        <v/>
      </c>
      <c r="D43" s="33">
        <f>D41-D40</f>
        <v/>
      </c>
      <c r="E43" s="33">
        <f>E41-E40</f>
        <v/>
      </c>
      <c r="F43" s="33">
        <f>F41-F40</f>
        <v/>
      </c>
      <c r="G43" s="33">
        <f>G41-G40</f>
        <v/>
      </c>
      <c r="H43" s="33">
        <f>H41-H40</f>
        <v/>
      </c>
      <c r="I43" s="33">
        <f>I41-I40</f>
        <v/>
      </c>
      <c r="J43" s="33">
        <f>J41-J40</f>
        <v/>
      </c>
      <c r="K43" s="33">
        <f>K41-K40</f>
        <v/>
      </c>
      <c r="L43" s="33">
        <f>L41-L40</f>
        <v/>
      </c>
      <c r="M43" s="33">
        <f>M41-M40</f>
        <v/>
      </c>
      <c r="N43" s="33">
        <f>N41-N40</f>
        <v/>
      </c>
      <c r="O43" s="33">
        <f>O41-O40</f>
        <v/>
      </c>
      <c r="P43" s="33">
        <f>P41-P40</f>
        <v/>
      </c>
      <c r="Q43" s="33">
        <f>Q41-Q40</f>
        <v/>
      </c>
      <c r="R43" s="33">
        <f>R41-R40</f>
        <v/>
      </c>
      <c r="S43" s="33">
        <f>S41-S40</f>
        <v/>
      </c>
      <c r="T43" s="33">
        <f>T41-T40</f>
        <v/>
      </c>
      <c r="U43" s="33">
        <f>U41-U40</f>
        <v/>
      </c>
      <c r="V43" s="33">
        <f>V41-V40</f>
        <v/>
      </c>
      <c r="W43" s="33">
        <f>W41-W40</f>
        <v/>
      </c>
      <c r="X43" s="33">
        <f>X41-X40</f>
        <v/>
      </c>
      <c r="Y43" s="33">
        <f>Y41-Y40</f>
        <v/>
      </c>
      <c r="Z43" s="33">
        <f>Z41-Z40</f>
        <v/>
      </c>
      <c r="AA43" s="33">
        <f>AA41-AA40</f>
        <v/>
      </c>
      <c r="AB43" s="33">
        <f>AB41-AB40</f>
        <v/>
      </c>
      <c r="AC43" s="33">
        <f>AC41-AC40</f>
        <v/>
      </c>
      <c r="AD43" s="33">
        <f>AD41-AD40</f>
        <v/>
      </c>
      <c r="AE43" s="33">
        <f>AE41-AE40</f>
        <v/>
      </c>
      <c r="AF43" s="33">
        <f>AF41-AF40</f>
        <v/>
      </c>
      <c r="AG43" s="33">
        <f>AG41-AG40</f>
        <v/>
      </c>
      <c r="AH43" s="33">
        <f>AH41-AH40</f>
        <v/>
      </c>
      <c r="AI43" s="33">
        <f>AI41-AI40</f>
        <v/>
      </c>
      <c r="AJ43" s="33">
        <f>AJ41-AJ40</f>
        <v/>
      </c>
      <c r="AK43" s="33">
        <f>AK41-AK40</f>
        <v/>
      </c>
      <c r="AL43" s="33">
        <f>AL41-AL40</f>
        <v/>
      </c>
      <c r="AM43" s="33">
        <f>AM41-AM40</f>
        <v/>
      </c>
      <c r="AN43" s="33">
        <f>AN41-AN40</f>
        <v/>
      </c>
      <c r="AO43" s="33">
        <f>AO41-AO40</f>
        <v/>
      </c>
      <c r="AP43" s="33">
        <f>AP41-AP40</f>
        <v/>
      </c>
      <c r="AQ43" s="33">
        <f>AQ41-AQ40</f>
        <v/>
      </c>
      <c r="AR43" s="33">
        <f>AR41-AR40</f>
        <v/>
      </c>
      <c r="AS43" s="33">
        <f>AS41-AS40</f>
        <v/>
      </c>
      <c r="AT43" s="33">
        <f>AT41-AT40</f>
        <v/>
      </c>
      <c r="AU43" s="33">
        <f>AU41-AU40</f>
        <v/>
      </c>
      <c r="AV43" s="33">
        <f>AV41-AV40</f>
        <v/>
      </c>
      <c r="AW43" s="33">
        <f>AW41-AW40</f>
        <v/>
      </c>
      <c r="AX43" s="33">
        <f>AX41-AX40</f>
        <v/>
      </c>
      <c r="AY43" s="33">
        <f>AY41-AY40</f>
        <v/>
      </c>
    </row>
    <row r="44" ht="13.8" customHeight="1" s="18">
      <c r="A44" s="20" t="inlineStr">
        <is>
          <t>Cash</t>
        </is>
      </c>
      <c r="B44" s="35">
        <f>VLOOKUP(keys!$A$8,'raw data'!$A$1:$AY$39,COLUMN(B43),FALSE)</f>
        <v/>
      </c>
      <c r="C44" s="35">
        <f>VLOOKUP(keys!$A$8,'raw data'!$A$1:$AY$39,COLUMN(C43),FALSE)</f>
        <v/>
      </c>
      <c r="D44" s="35">
        <f>VLOOKUP(keys!$A$8,'raw data'!$A$1:$AY$39,COLUMN(D43),FALSE)</f>
        <v/>
      </c>
      <c r="E44" s="35">
        <f>VLOOKUP(keys!$A$8,'raw data'!$A$1:$AY$39,COLUMN(E43),FALSE)</f>
        <v/>
      </c>
      <c r="F44" s="35">
        <f>VLOOKUP(keys!$A$8,'raw data'!$A$1:$AY$39,COLUMN(F43),FALSE)</f>
        <v/>
      </c>
      <c r="G44" s="35">
        <f>VLOOKUP(keys!$A$8,'raw data'!$A$1:$AY$39,COLUMN(G43),FALSE)</f>
        <v/>
      </c>
      <c r="H44" s="35">
        <f>VLOOKUP(keys!$A$8,'raw data'!$A$1:$AY$39,COLUMN(H43),FALSE)</f>
        <v/>
      </c>
      <c r="I44" s="35">
        <f>VLOOKUP(keys!$A$8,'raw data'!$A$1:$AY$39,COLUMN(I43),FALSE)</f>
        <v/>
      </c>
      <c r="J44" s="35">
        <f>VLOOKUP(keys!$A$8,'raw data'!$A$1:$AY$39,COLUMN(J43),FALSE)</f>
        <v/>
      </c>
      <c r="K44" s="35">
        <f>VLOOKUP(keys!$A$8,'raw data'!$A$1:$AY$39,COLUMN(K43),FALSE)</f>
        <v/>
      </c>
      <c r="L44" s="35">
        <f>VLOOKUP(keys!$A$8,'raw data'!$A$1:$AY$39,COLUMN(L43),FALSE)</f>
        <v/>
      </c>
      <c r="M44" s="35">
        <f>VLOOKUP(keys!$A$8,'raw data'!$A$1:$AY$39,COLUMN(M43),FALSE)</f>
        <v/>
      </c>
      <c r="N44" s="35">
        <f>VLOOKUP(keys!$A$8,'raw data'!$A$1:$AY$39,COLUMN(N43),FALSE)</f>
        <v/>
      </c>
      <c r="O44" s="35">
        <f>VLOOKUP(keys!$A$8,'raw data'!$A$1:$AY$39,COLUMN(O43),FALSE)</f>
        <v/>
      </c>
      <c r="P44" s="35">
        <f>VLOOKUP(keys!$A$8,'raw data'!$A$1:$AY$39,COLUMN(P43),FALSE)</f>
        <v/>
      </c>
      <c r="Q44" s="35">
        <f>VLOOKUP(keys!$A$8,'raw data'!$A$1:$AY$39,COLUMN(Q43),FALSE)</f>
        <v/>
      </c>
      <c r="R44" s="35">
        <f>VLOOKUP(keys!$A$8,'raw data'!$A$1:$AY$39,COLUMN(R43),FALSE)</f>
        <v/>
      </c>
      <c r="S44" s="35">
        <f>VLOOKUP(keys!$A$8,'raw data'!$A$1:$AY$39,COLUMN(S43),FALSE)</f>
        <v/>
      </c>
      <c r="T44" s="35">
        <f>VLOOKUP(keys!$A$8,'raw data'!$A$1:$AY$39,COLUMN(T43),FALSE)</f>
        <v/>
      </c>
      <c r="U44" s="35">
        <f>VLOOKUP(keys!$A$8,'raw data'!$A$1:$AY$39,COLUMN(U43),FALSE)</f>
        <v/>
      </c>
      <c r="V44" s="35">
        <f>VLOOKUP(keys!$A$8,'raw data'!$A$1:$AY$39,COLUMN(V43),FALSE)</f>
        <v/>
      </c>
      <c r="W44" s="35">
        <f>VLOOKUP(keys!$A$8,'raw data'!$A$1:$AY$39,COLUMN(W43),FALSE)</f>
        <v/>
      </c>
      <c r="X44" s="35">
        <f>VLOOKUP(keys!$A$8,'raw data'!$A$1:$AY$39,COLUMN(X43),FALSE)</f>
        <v/>
      </c>
      <c r="Y44" s="35">
        <f>VLOOKUP(keys!$A$8,'raw data'!$A$1:$AY$39,COLUMN(Y43),FALSE)</f>
        <v/>
      </c>
      <c r="Z44" s="35">
        <f>VLOOKUP(keys!$A$8,'raw data'!$A$1:$AY$39,COLUMN(Z43),FALSE)</f>
        <v/>
      </c>
      <c r="AA44" s="35">
        <f>VLOOKUP(keys!$A$8,'raw data'!$A$1:$AY$39,COLUMN(AA43),FALSE)</f>
        <v/>
      </c>
      <c r="AB44" s="35">
        <f>VLOOKUP(keys!$A$8,'raw data'!$A$1:$AY$39,COLUMN(AB43),FALSE)</f>
        <v/>
      </c>
      <c r="AC44" s="35">
        <f>VLOOKUP(keys!$A$8,'raw data'!$A$1:$AY$39,COLUMN(AC43),FALSE)</f>
        <v/>
      </c>
      <c r="AD44" s="35">
        <f>VLOOKUP(keys!$A$8,'raw data'!$A$1:$AY$39,COLUMN(AD43),FALSE)</f>
        <v/>
      </c>
      <c r="AE44" s="35">
        <f>VLOOKUP(keys!$A$8,'raw data'!$A$1:$AY$39,COLUMN(AE43),FALSE)</f>
        <v/>
      </c>
      <c r="AF44" s="35">
        <f>VLOOKUP(keys!$A$8,'raw data'!$A$1:$AY$39,COLUMN(AF43),FALSE)</f>
        <v/>
      </c>
      <c r="AG44" s="35">
        <f>VLOOKUP(keys!$A$8,'raw data'!$A$1:$AY$39,COLUMN(AG43),FALSE)</f>
        <v/>
      </c>
      <c r="AH44" s="35">
        <f>VLOOKUP(keys!$A$8,'raw data'!$A$1:$AY$39,COLUMN(AH43),FALSE)</f>
        <v/>
      </c>
      <c r="AI44" s="35">
        <f>VLOOKUP(keys!$A$8,'raw data'!$A$1:$AY$39,COLUMN(AI43),FALSE)</f>
        <v/>
      </c>
      <c r="AJ44" s="35">
        <f>VLOOKUP(keys!$A$8,'raw data'!$A$1:$AY$39,COLUMN(AJ43),FALSE)</f>
        <v/>
      </c>
      <c r="AK44" s="35">
        <f>VLOOKUP(keys!$A$8,'raw data'!$A$1:$AY$39,COLUMN(AK43),FALSE)</f>
        <v/>
      </c>
      <c r="AL44" s="35">
        <f>VLOOKUP(keys!$A$8,'raw data'!$A$1:$AY$39,COLUMN(AL43),FALSE)</f>
        <v/>
      </c>
      <c r="AM44" s="35">
        <f>VLOOKUP(keys!$A$8,'raw data'!$A$1:$AY$39,COLUMN(AM43),FALSE)</f>
        <v/>
      </c>
      <c r="AN44" s="35">
        <f>VLOOKUP(keys!$A$8,'raw data'!$A$1:$AY$39,COLUMN(AN43),FALSE)</f>
        <v/>
      </c>
      <c r="AO44" s="35">
        <f>VLOOKUP(keys!$A$8,'raw data'!$A$1:$AY$39,COLUMN(AO43),FALSE)</f>
        <v/>
      </c>
      <c r="AP44" s="35">
        <f>VLOOKUP(keys!$A$8,'raw data'!$A$1:$AY$39,COLUMN(AP43),FALSE)</f>
        <v/>
      </c>
      <c r="AQ44" s="35">
        <f>VLOOKUP(keys!$A$8,'raw data'!$A$1:$AY$39,COLUMN(AQ43),FALSE)</f>
        <v/>
      </c>
      <c r="AR44" s="35">
        <f>VLOOKUP(keys!$A$8,'raw data'!$A$1:$AY$39,COLUMN(AR43),FALSE)</f>
        <v/>
      </c>
      <c r="AS44" s="35">
        <f>VLOOKUP(keys!$A$8,'raw data'!$A$1:$AY$39,COLUMN(AS43),FALSE)</f>
        <v/>
      </c>
      <c r="AT44" s="35">
        <f>VLOOKUP(keys!$A$8,'raw data'!$A$1:$AY$39,COLUMN(AT43),FALSE)</f>
        <v/>
      </c>
      <c r="AU44" s="35">
        <f>VLOOKUP(keys!$A$8,'raw data'!$A$1:$AY$39,COLUMN(AU43),FALSE)</f>
        <v/>
      </c>
      <c r="AV44" s="35">
        <f>VLOOKUP(keys!$A$8,'raw data'!$A$1:$AY$39,COLUMN(AV43),FALSE)</f>
        <v/>
      </c>
      <c r="AW44" s="35">
        <f>VLOOKUP(keys!$A$8,'raw data'!$A$1:$AY$39,COLUMN(AW43),FALSE)</f>
        <v/>
      </c>
      <c r="AX44" s="35">
        <f>VLOOKUP(keys!$A$8,'raw data'!$A$1:$AY$39,COLUMN(AX43),FALSE)</f>
        <v/>
      </c>
      <c r="AY44" s="35">
        <f>VLOOKUP(keys!$A$8,'raw data'!$A$1:$AY$39,COLUMN(AY43),FALSE)</f>
        <v/>
      </c>
    </row>
    <row r="45" ht="13.8" customHeight="1" s="18">
      <c r="A45" s="20" t="inlineStr">
        <is>
          <t>Cash (on balance-sheet)</t>
        </is>
      </c>
      <c r="B45" s="35">
        <f>VLOOKUP(keys!$A$26,'raw data'!$A$1:$AY$39,COLUMN(B44),FALSE)</f>
        <v/>
      </c>
      <c r="C45" s="35">
        <f>VLOOKUP(keys!$A$26,'raw data'!$A$1:$AY$39,COLUMN(C44),FALSE)</f>
        <v/>
      </c>
      <c r="D45" s="35">
        <f>VLOOKUP(keys!$A$26,'raw data'!$A$1:$AY$39,COLUMN(D44),FALSE)</f>
        <v/>
      </c>
      <c r="E45" s="35">
        <f>VLOOKUP(keys!$A$26,'raw data'!$A$1:$AY$39,COLUMN(E44),FALSE)</f>
        <v/>
      </c>
      <c r="F45" s="35">
        <f>VLOOKUP(keys!$A$26,'raw data'!$A$1:$AY$39,COLUMN(F44),FALSE)</f>
        <v/>
      </c>
      <c r="G45" s="35">
        <f>VLOOKUP(keys!$A$26,'raw data'!$A$1:$AY$39,COLUMN(G44),FALSE)</f>
        <v/>
      </c>
      <c r="H45" s="35">
        <f>VLOOKUP(keys!$A$26,'raw data'!$A$1:$AY$39,COLUMN(H44),FALSE)</f>
        <v/>
      </c>
      <c r="I45" s="35">
        <f>VLOOKUP(keys!$A$26,'raw data'!$A$1:$AY$39,COLUMN(I44),FALSE)</f>
        <v/>
      </c>
      <c r="J45" s="35">
        <f>VLOOKUP(keys!$A$26,'raw data'!$A$1:$AY$39,COLUMN(J44),FALSE)</f>
        <v/>
      </c>
      <c r="K45" s="35">
        <f>VLOOKUP(keys!$A$26,'raw data'!$A$1:$AY$39,COLUMN(K44),FALSE)</f>
        <v/>
      </c>
      <c r="L45" s="35">
        <f>VLOOKUP(keys!$A$26,'raw data'!$A$1:$AY$39,COLUMN(L44),FALSE)</f>
        <v/>
      </c>
      <c r="M45" s="35">
        <f>VLOOKUP(keys!$A$26,'raw data'!$A$1:$AY$39,COLUMN(M44),FALSE)</f>
        <v/>
      </c>
      <c r="N45" s="35">
        <f>VLOOKUP(keys!$A$26,'raw data'!$A$1:$AY$39,COLUMN(N44),FALSE)</f>
        <v/>
      </c>
      <c r="O45" s="35">
        <f>VLOOKUP(keys!$A$26,'raw data'!$A$1:$AY$39,COLUMN(O44),FALSE)</f>
        <v/>
      </c>
      <c r="P45" s="35">
        <f>VLOOKUP(keys!$A$26,'raw data'!$A$1:$AY$39,COLUMN(P44),FALSE)</f>
        <v/>
      </c>
      <c r="Q45" s="35">
        <f>VLOOKUP(keys!$A$26,'raw data'!$A$1:$AY$39,COLUMN(Q44),FALSE)</f>
        <v/>
      </c>
      <c r="R45" s="35">
        <f>VLOOKUP(keys!$A$26,'raw data'!$A$1:$AY$39,COLUMN(R44),FALSE)</f>
        <v/>
      </c>
      <c r="S45" s="35">
        <f>VLOOKUP(keys!$A$26,'raw data'!$A$1:$AY$39,COLUMN(S44),FALSE)</f>
        <v/>
      </c>
      <c r="T45" s="35">
        <f>VLOOKUP(keys!$A$26,'raw data'!$A$1:$AY$39,COLUMN(T44),FALSE)</f>
        <v/>
      </c>
      <c r="U45" s="35">
        <f>VLOOKUP(keys!$A$26,'raw data'!$A$1:$AY$39,COLUMN(U44),FALSE)</f>
        <v/>
      </c>
      <c r="V45" s="35">
        <f>VLOOKUP(keys!$A$26,'raw data'!$A$1:$AY$39,COLUMN(V44),FALSE)</f>
        <v/>
      </c>
      <c r="W45" s="35">
        <f>VLOOKUP(keys!$A$26,'raw data'!$A$1:$AY$39,COLUMN(W44),FALSE)</f>
        <v/>
      </c>
      <c r="X45" s="35">
        <f>VLOOKUP(keys!$A$26,'raw data'!$A$1:$AY$39,COLUMN(X44),FALSE)</f>
        <v/>
      </c>
      <c r="Y45" s="35">
        <f>VLOOKUP(keys!$A$26,'raw data'!$A$1:$AY$39,COLUMN(Y44),FALSE)</f>
        <v/>
      </c>
      <c r="Z45" s="35">
        <f>VLOOKUP(keys!$A$26,'raw data'!$A$1:$AY$39,COLUMN(Z44),FALSE)</f>
        <v/>
      </c>
      <c r="AA45" s="35">
        <f>VLOOKUP(keys!$A$26,'raw data'!$A$1:$AY$39,COLUMN(AA44),FALSE)</f>
        <v/>
      </c>
      <c r="AB45" s="35">
        <f>VLOOKUP(keys!$A$26,'raw data'!$A$1:$AY$39,COLUMN(AB44),FALSE)</f>
        <v/>
      </c>
      <c r="AC45" s="35">
        <f>VLOOKUP(keys!$A$26,'raw data'!$A$1:$AY$39,COLUMN(AC44),FALSE)</f>
        <v/>
      </c>
      <c r="AD45" s="35">
        <f>VLOOKUP(keys!$A$26,'raw data'!$A$1:$AY$39,COLUMN(AD44),FALSE)</f>
        <v/>
      </c>
      <c r="AE45" s="35">
        <f>VLOOKUP(keys!$A$26,'raw data'!$A$1:$AY$39,COLUMN(AE44),FALSE)</f>
        <v/>
      </c>
      <c r="AF45" s="35">
        <f>VLOOKUP(keys!$A$26,'raw data'!$A$1:$AY$39,COLUMN(AF44),FALSE)</f>
        <v/>
      </c>
      <c r="AG45" s="35">
        <f>VLOOKUP(keys!$A$26,'raw data'!$A$1:$AY$39,COLUMN(AG44),FALSE)</f>
        <v/>
      </c>
      <c r="AH45" s="35">
        <f>VLOOKUP(keys!$A$26,'raw data'!$A$1:$AY$39,COLUMN(AH44),FALSE)</f>
        <v/>
      </c>
      <c r="AI45" s="35">
        <f>VLOOKUP(keys!$A$26,'raw data'!$A$1:$AY$39,COLUMN(AI44),FALSE)</f>
        <v/>
      </c>
      <c r="AJ45" s="35">
        <f>VLOOKUP(keys!$A$26,'raw data'!$A$1:$AY$39,COLUMN(AJ44),FALSE)</f>
        <v/>
      </c>
      <c r="AK45" s="35">
        <f>VLOOKUP(keys!$A$26,'raw data'!$A$1:$AY$39,COLUMN(AK44),FALSE)</f>
        <v/>
      </c>
      <c r="AL45" s="35">
        <f>VLOOKUP(keys!$A$26,'raw data'!$A$1:$AY$39,COLUMN(AL44),FALSE)</f>
        <v/>
      </c>
      <c r="AM45" s="35">
        <f>VLOOKUP(keys!$A$26,'raw data'!$A$1:$AY$39,COLUMN(AM44),FALSE)</f>
        <v/>
      </c>
      <c r="AN45" s="35">
        <f>VLOOKUP(keys!$A$26,'raw data'!$A$1:$AY$39,COLUMN(AN44),FALSE)</f>
        <v/>
      </c>
      <c r="AO45" s="35">
        <f>VLOOKUP(keys!$A$26,'raw data'!$A$1:$AY$39,COLUMN(AO44),FALSE)</f>
        <v/>
      </c>
      <c r="AP45" s="35">
        <f>VLOOKUP(keys!$A$26,'raw data'!$A$1:$AY$39,COLUMN(AP44),FALSE)</f>
        <v/>
      </c>
      <c r="AQ45" s="35">
        <f>VLOOKUP(keys!$A$26,'raw data'!$A$1:$AY$39,COLUMN(AQ44),FALSE)</f>
        <v/>
      </c>
      <c r="AR45" s="35">
        <f>VLOOKUP(keys!$A$26,'raw data'!$A$1:$AY$39,COLUMN(AR44),FALSE)</f>
        <v/>
      </c>
      <c r="AS45" s="35">
        <f>VLOOKUP(keys!$A$26,'raw data'!$A$1:$AY$39,COLUMN(AS44),FALSE)</f>
        <v/>
      </c>
      <c r="AT45" s="35">
        <f>VLOOKUP(keys!$A$26,'raw data'!$A$1:$AY$39,COLUMN(AT44),FALSE)</f>
        <v/>
      </c>
      <c r="AU45" s="35">
        <f>VLOOKUP(keys!$A$26,'raw data'!$A$1:$AY$39,COLUMN(AU44),FALSE)</f>
        <v/>
      </c>
      <c r="AV45" s="35">
        <f>VLOOKUP(keys!$A$26,'raw data'!$A$1:$AY$39,COLUMN(AV44),FALSE)</f>
        <v/>
      </c>
      <c r="AW45" s="35">
        <f>VLOOKUP(keys!$A$26,'raw data'!$A$1:$AY$39,COLUMN(AW44),FALSE)</f>
        <v/>
      </c>
      <c r="AX45" s="35">
        <f>VLOOKUP(keys!$A$26,'raw data'!$A$1:$AY$39,COLUMN(AX44),FALSE)</f>
        <v/>
      </c>
      <c r="AY45" s="35">
        <f>VLOOKUP(keys!$A$26,'raw data'!$A$1:$AY$39,COLUMN(AY44),FALSE)</f>
        <v/>
      </c>
    </row>
    <row r="46" ht="13.8" customHeight="1" s="18">
      <c r="A46" s="20" t="inlineStr">
        <is>
          <t>Intrinsic Value per Share</t>
        </is>
      </c>
      <c r="B46" s="35">
        <f>VLOOKUP(keys!$A$22,'raw data'!$A$1:$AY$39,COLUMN(B44),FALSE)</f>
        <v/>
      </c>
      <c r="C46" s="35">
        <f>VLOOKUP(keys!$A$22,'raw data'!$A$1:$AY$39,COLUMN(C44),FALSE)</f>
        <v/>
      </c>
      <c r="D46" s="35">
        <f>VLOOKUP(keys!$A$22,'raw data'!$A$1:$AY$39,COLUMN(D44),FALSE)</f>
        <v/>
      </c>
      <c r="E46" s="35">
        <f>VLOOKUP(keys!$A$22,'raw data'!$A$1:$AY$39,COLUMN(E44),FALSE)</f>
        <v/>
      </c>
      <c r="F46" s="35">
        <f>VLOOKUP(keys!$A$22,'raw data'!$A$1:$AY$39,COLUMN(F44),FALSE)</f>
        <v/>
      </c>
      <c r="G46" s="35">
        <f>VLOOKUP(keys!$A$22,'raw data'!$A$1:$AY$39,COLUMN(G44),FALSE)</f>
        <v/>
      </c>
      <c r="H46" s="35">
        <f>VLOOKUP(keys!$A$22,'raw data'!$A$1:$AY$39,COLUMN(H44),FALSE)</f>
        <v/>
      </c>
      <c r="I46" s="35">
        <f>VLOOKUP(keys!$A$22,'raw data'!$A$1:$AY$39,COLUMN(I44),FALSE)</f>
        <v/>
      </c>
      <c r="J46" s="35">
        <f>VLOOKUP(keys!$A$22,'raw data'!$A$1:$AY$39,COLUMN(J44),FALSE)</f>
        <v/>
      </c>
      <c r="K46" s="35">
        <f>VLOOKUP(keys!$A$22,'raw data'!$A$1:$AY$39,COLUMN(K44),FALSE)</f>
        <v/>
      </c>
      <c r="L46" s="35">
        <f>VLOOKUP(keys!$A$22,'raw data'!$A$1:$AY$39,COLUMN(L44),FALSE)</f>
        <v/>
      </c>
      <c r="M46" s="35">
        <f>VLOOKUP(keys!$A$22,'raw data'!$A$1:$AY$39,COLUMN(M44),FALSE)</f>
        <v/>
      </c>
      <c r="N46" s="35">
        <f>VLOOKUP(keys!$A$22,'raw data'!$A$1:$AY$39,COLUMN(N44),FALSE)</f>
        <v/>
      </c>
      <c r="O46" s="35">
        <f>VLOOKUP(keys!$A$22,'raw data'!$A$1:$AY$39,COLUMN(O44),FALSE)</f>
        <v/>
      </c>
      <c r="P46" s="35">
        <f>VLOOKUP(keys!$A$22,'raw data'!$A$1:$AY$39,COLUMN(P44),FALSE)</f>
        <v/>
      </c>
      <c r="Q46" s="35">
        <f>VLOOKUP(keys!$A$22,'raw data'!$A$1:$AY$39,COLUMN(Q44),FALSE)</f>
        <v/>
      </c>
      <c r="R46" s="35">
        <f>VLOOKUP(keys!$A$22,'raw data'!$A$1:$AY$39,COLUMN(R44),FALSE)</f>
        <v/>
      </c>
      <c r="S46" s="35">
        <f>VLOOKUP(keys!$A$22,'raw data'!$A$1:$AY$39,COLUMN(S44),FALSE)</f>
        <v/>
      </c>
      <c r="T46" s="35">
        <f>VLOOKUP(keys!$A$22,'raw data'!$A$1:$AY$39,COLUMN(T44),FALSE)</f>
        <v/>
      </c>
      <c r="U46" s="35">
        <f>VLOOKUP(keys!$A$22,'raw data'!$A$1:$AY$39,COLUMN(U44),FALSE)</f>
        <v/>
      </c>
      <c r="V46" s="35">
        <f>VLOOKUP(keys!$A$22,'raw data'!$A$1:$AY$39,COLUMN(V44),FALSE)</f>
        <v/>
      </c>
      <c r="W46" s="35">
        <f>VLOOKUP(keys!$A$22,'raw data'!$A$1:$AY$39,COLUMN(W44),FALSE)</f>
        <v/>
      </c>
      <c r="X46" s="35">
        <f>VLOOKUP(keys!$A$22,'raw data'!$A$1:$AY$39,COLUMN(X44),FALSE)</f>
        <v/>
      </c>
      <c r="Y46" s="35">
        <f>VLOOKUP(keys!$A$22,'raw data'!$A$1:$AY$39,COLUMN(Y44),FALSE)</f>
        <v/>
      </c>
      <c r="Z46" s="35">
        <f>VLOOKUP(keys!$A$22,'raw data'!$A$1:$AY$39,COLUMN(Z44),FALSE)</f>
        <v/>
      </c>
      <c r="AA46" s="35">
        <f>VLOOKUP(keys!$A$22,'raw data'!$A$1:$AY$39,COLUMN(AA44),FALSE)</f>
        <v/>
      </c>
      <c r="AB46" s="35">
        <f>VLOOKUP(keys!$A$22,'raw data'!$A$1:$AY$39,COLUMN(AB44),FALSE)</f>
        <v/>
      </c>
      <c r="AC46" s="35">
        <f>VLOOKUP(keys!$A$22,'raw data'!$A$1:$AY$39,COLUMN(AC44),FALSE)</f>
        <v/>
      </c>
      <c r="AD46" s="35">
        <f>VLOOKUP(keys!$A$22,'raw data'!$A$1:$AY$39,COLUMN(AD44),FALSE)</f>
        <v/>
      </c>
      <c r="AE46" s="35">
        <f>VLOOKUP(keys!$A$22,'raw data'!$A$1:$AY$39,COLUMN(AE44),FALSE)</f>
        <v/>
      </c>
      <c r="AF46" s="35">
        <f>VLOOKUP(keys!$A$22,'raw data'!$A$1:$AY$39,COLUMN(AF44),FALSE)</f>
        <v/>
      </c>
      <c r="AG46" s="35">
        <f>VLOOKUP(keys!$A$22,'raw data'!$A$1:$AY$39,COLUMN(AG44),FALSE)</f>
        <v/>
      </c>
      <c r="AH46" s="35">
        <f>VLOOKUP(keys!$A$22,'raw data'!$A$1:$AY$39,COLUMN(AH44),FALSE)</f>
        <v/>
      </c>
      <c r="AI46" s="35">
        <f>VLOOKUP(keys!$A$22,'raw data'!$A$1:$AY$39,COLUMN(AI44),FALSE)</f>
        <v/>
      </c>
      <c r="AJ46" s="35">
        <f>VLOOKUP(keys!$A$22,'raw data'!$A$1:$AY$39,COLUMN(AJ44),FALSE)</f>
        <v/>
      </c>
      <c r="AK46" s="35">
        <f>VLOOKUP(keys!$A$22,'raw data'!$A$1:$AY$39,COLUMN(AK44),FALSE)</f>
        <v/>
      </c>
      <c r="AL46" s="35">
        <f>VLOOKUP(keys!$A$22,'raw data'!$A$1:$AY$39,COLUMN(AL44),FALSE)</f>
        <v/>
      </c>
      <c r="AM46" s="35">
        <f>VLOOKUP(keys!$A$22,'raw data'!$A$1:$AY$39,COLUMN(AM44),FALSE)</f>
        <v/>
      </c>
      <c r="AN46" s="35">
        <f>VLOOKUP(keys!$A$22,'raw data'!$A$1:$AY$39,COLUMN(AN44),FALSE)</f>
        <v/>
      </c>
      <c r="AO46" s="35">
        <f>VLOOKUP(keys!$A$22,'raw data'!$A$1:$AY$39,COLUMN(AO44),FALSE)</f>
        <v/>
      </c>
      <c r="AP46" s="35">
        <f>VLOOKUP(keys!$A$22,'raw data'!$A$1:$AY$39,COLUMN(AP44),FALSE)</f>
        <v/>
      </c>
      <c r="AQ46" s="35">
        <f>VLOOKUP(keys!$A$22,'raw data'!$A$1:$AY$39,COLUMN(AQ44),FALSE)</f>
        <v/>
      </c>
      <c r="AR46" s="35">
        <f>VLOOKUP(keys!$A$22,'raw data'!$A$1:$AY$39,COLUMN(AR44),FALSE)</f>
        <v/>
      </c>
      <c r="AS46" s="35">
        <f>VLOOKUP(keys!$A$22,'raw data'!$A$1:$AY$39,COLUMN(AS44),FALSE)</f>
        <v/>
      </c>
      <c r="AT46" s="35">
        <f>VLOOKUP(keys!$A$22,'raw data'!$A$1:$AY$39,COLUMN(AT44),FALSE)</f>
        <v/>
      </c>
      <c r="AU46" s="35">
        <f>VLOOKUP(keys!$A$22,'raw data'!$A$1:$AY$39,COLUMN(AU44),FALSE)</f>
        <v/>
      </c>
      <c r="AV46" s="35">
        <f>VLOOKUP(keys!$A$22,'raw data'!$A$1:$AY$39,COLUMN(AV44),FALSE)</f>
        <v/>
      </c>
      <c r="AW46" s="35">
        <f>VLOOKUP(keys!$A$22,'raw data'!$A$1:$AY$39,COLUMN(AW44),FALSE)</f>
        <v/>
      </c>
      <c r="AX46" s="35">
        <f>VLOOKUP(keys!$A$22,'raw data'!$A$1:$AY$39,COLUMN(AX44),FALSE)</f>
        <v/>
      </c>
      <c r="AY46" s="35">
        <f>VLOOKUP(keys!AX22,'raw data'!$A$1:$AY$39,COLUMN(AY44),FALSE)</f>
        <v/>
      </c>
    </row>
    <row r="47" ht="13.8" customHeight="1" s="18">
      <c r="A47" s="20" t="inlineStr">
        <is>
          <t>IV per share DDM model</t>
        </is>
      </c>
      <c r="B47" s="35">
        <f>VLOOKUP(keys!$A$29,'raw data'!$A$1:$AY$39,COLUMN(B45),FALSE)</f>
        <v/>
      </c>
      <c r="C47" s="35">
        <f>VLOOKUP(keys!$A$29,'raw data'!$A$1:$AY$39,COLUMN(C45),FALSE)</f>
        <v/>
      </c>
      <c r="D47" s="35">
        <f>VLOOKUP(keys!$A$29,'raw data'!$A$1:$AY$39,COLUMN(D45),FALSE)</f>
        <v/>
      </c>
      <c r="E47" s="35">
        <f>VLOOKUP(keys!$A$29,'raw data'!$A$1:$AY$39,COLUMN(E45),FALSE)</f>
        <v/>
      </c>
      <c r="F47" s="35">
        <f>VLOOKUP(keys!$A$29,'raw data'!$A$1:$AY$39,COLUMN(F45),FALSE)</f>
        <v/>
      </c>
      <c r="G47" s="35">
        <f>VLOOKUP(keys!$A$29,'raw data'!$A$1:$AY$39,COLUMN(G45),FALSE)</f>
        <v/>
      </c>
      <c r="H47" s="35">
        <f>VLOOKUP(keys!$A$29,'raw data'!$A$1:$AY$39,COLUMN(H45),FALSE)</f>
        <v/>
      </c>
      <c r="I47" s="35">
        <f>VLOOKUP(keys!$A$29,'raw data'!$A$1:$AY$39,COLUMN(I45),FALSE)</f>
        <v/>
      </c>
      <c r="J47" s="35">
        <f>VLOOKUP(keys!$A$29,'raw data'!$A$1:$AY$39,COLUMN(J45),FALSE)</f>
        <v/>
      </c>
      <c r="K47" s="35">
        <f>VLOOKUP(keys!$A$29,'raw data'!$A$1:$AY$39,COLUMN(K45),FALSE)</f>
        <v/>
      </c>
      <c r="L47" s="35">
        <f>VLOOKUP(keys!$A$29,'raw data'!$A$1:$AY$39,COLUMN(L45),FALSE)</f>
        <v/>
      </c>
      <c r="M47" s="35">
        <f>VLOOKUP(keys!$A$29,'raw data'!$A$1:$AY$39,COLUMN(M45),FALSE)</f>
        <v/>
      </c>
      <c r="N47" s="35">
        <f>VLOOKUP(keys!$A$29,'raw data'!$A$1:$AY$39,COLUMN(N45),FALSE)</f>
        <v/>
      </c>
      <c r="O47" s="35">
        <f>VLOOKUP(keys!$A$29,'raw data'!$A$1:$AY$39,COLUMN(O45),FALSE)</f>
        <v/>
      </c>
      <c r="P47" s="35">
        <f>VLOOKUP(keys!$A$29,'raw data'!$A$1:$AY$39,COLUMN(P45),FALSE)</f>
        <v/>
      </c>
      <c r="Q47" s="35">
        <f>VLOOKUP(keys!$A$29,'raw data'!$A$1:$AY$39,COLUMN(Q45),FALSE)</f>
        <v/>
      </c>
      <c r="R47" s="35">
        <f>VLOOKUP(keys!$A$29,'raw data'!$A$1:$AY$39,COLUMN(R45),FALSE)</f>
        <v/>
      </c>
      <c r="S47" s="35">
        <f>VLOOKUP(keys!$A$29,'raw data'!$A$1:$AY$39,COLUMN(S45),FALSE)</f>
        <v/>
      </c>
      <c r="T47" s="35">
        <f>VLOOKUP(keys!$A$29,'raw data'!$A$1:$AY$39,COLUMN(T45),FALSE)</f>
        <v/>
      </c>
      <c r="U47" s="35">
        <f>VLOOKUP(keys!$A$29,'raw data'!$A$1:$AY$39,COLUMN(U45),FALSE)</f>
        <v/>
      </c>
      <c r="V47" s="35">
        <f>VLOOKUP(keys!$A$29,'raw data'!$A$1:$AY$39,COLUMN(V45),FALSE)</f>
        <v/>
      </c>
      <c r="W47" s="35">
        <f>VLOOKUP(keys!$A$29,'raw data'!$A$1:$AY$39,COLUMN(W45),FALSE)</f>
        <v/>
      </c>
      <c r="X47" s="35">
        <f>VLOOKUP(keys!$A$29,'raw data'!$A$1:$AY$39,COLUMN(X45),FALSE)</f>
        <v/>
      </c>
      <c r="Y47" s="35">
        <f>VLOOKUP(keys!$A$29,'raw data'!$A$1:$AY$39,COLUMN(Y45),FALSE)</f>
        <v/>
      </c>
      <c r="Z47" s="35">
        <f>VLOOKUP(keys!$A$29,'raw data'!$A$1:$AY$39,COLUMN(Z45),FALSE)</f>
        <v/>
      </c>
      <c r="AA47" s="35">
        <f>VLOOKUP(keys!$A$29,'raw data'!$A$1:$AY$39,COLUMN(AA45),FALSE)</f>
        <v/>
      </c>
      <c r="AB47" s="35">
        <f>VLOOKUP(keys!$A$29,'raw data'!$A$1:$AY$39,COLUMN(AB45),FALSE)</f>
        <v/>
      </c>
      <c r="AC47" s="35">
        <f>VLOOKUP(keys!$A$29,'raw data'!$A$1:$AY$39,COLUMN(AC45),FALSE)</f>
        <v/>
      </c>
      <c r="AD47" s="35">
        <f>VLOOKUP(keys!$A$29,'raw data'!$A$1:$AY$39,COLUMN(AD45),FALSE)</f>
        <v/>
      </c>
      <c r="AE47" s="35">
        <f>VLOOKUP(keys!$A$29,'raw data'!$A$1:$AY$39,COLUMN(AE45),FALSE)</f>
        <v/>
      </c>
      <c r="AF47" s="35">
        <f>VLOOKUP(keys!$A$29,'raw data'!$A$1:$AY$39,COLUMN(AF45),FALSE)</f>
        <v/>
      </c>
      <c r="AG47" s="35">
        <f>VLOOKUP(keys!$A$29,'raw data'!$A$1:$AY$39,COLUMN(AG45),FALSE)</f>
        <v/>
      </c>
      <c r="AH47" s="35">
        <f>VLOOKUP(keys!$A$29,'raw data'!$A$1:$AY$39,COLUMN(AH45),FALSE)</f>
        <v/>
      </c>
      <c r="AI47" s="35">
        <f>VLOOKUP(keys!$A$29,'raw data'!$A$1:$AY$39,COLUMN(AI45),FALSE)</f>
        <v/>
      </c>
      <c r="AJ47" s="35">
        <f>VLOOKUP(keys!$A$29,'raw data'!$A$1:$AY$39,COLUMN(AJ45),FALSE)</f>
        <v/>
      </c>
      <c r="AK47" s="35">
        <f>VLOOKUP(keys!$A$29,'raw data'!$A$1:$AY$39,COLUMN(AK45),FALSE)</f>
        <v/>
      </c>
      <c r="AL47" s="35">
        <f>VLOOKUP(keys!$A$29,'raw data'!$A$1:$AY$39,COLUMN(AL45),FALSE)</f>
        <v/>
      </c>
      <c r="AM47" s="35">
        <f>VLOOKUP(keys!$A$29,'raw data'!$A$1:$AY$39,COLUMN(AM45),FALSE)</f>
        <v/>
      </c>
      <c r="AN47" s="35">
        <f>VLOOKUP(keys!$A$29,'raw data'!$A$1:$AY$39,COLUMN(AN45),FALSE)</f>
        <v/>
      </c>
      <c r="AO47" s="35">
        <f>VLOOKUP(keys!$A$29,'raw data'!$A$1:$AY$39,COLUMN(AO45),FALSE)</f>
        <v/>
      </c>
      <c r="AP47" s="35">
        <f>VLOOKUP(keys!$A$29,'raw data'!$A$1:$AY$39,COLUMN(AP45),FALSE)</f>
        <v/>
      </c>
      <c r="AQ47" s="35">
        <f>VLOOKUP(keys!$A$29,'raw data'!$A$1:$AY$39,COLUMN(AQ45),FALSE)</f>
        <v/>
      </c>
      <c r="AR47" s="35">
        <f>VLOOKUP(keys!$A$29,'raw data'!$A$1:$AY$39,COLUMN(AR45),FALSE)</f>
        <v/>
      </c>
      <c r="AS47" s="35">
        <f>VLOOKUP(keys!$A$29,'raw data'!$A$1:$AY$39,COLUMN(AS45),FALSE)</f>
        <v/>
      </c>
      <c r="AT47" s="35">
        <f>VLOOKUP(keys!$A$29,'raw data'!$A$1:$AY$39,COLUMN(AT45),FALSE)</f>
        <v/>
      </c>
      <c r="AU47" s="35">
        <f>VLOOKUP(keys!$A$29,'raw data'!$A$1:$AY$39,COLUMN(AU45),FALSE)</f>
        <v/>
      </c>
      <c r="AV47" s="35">
        <f>VLOOKUP(keys!$A$29,'raw data'!$A$1:$AY$39,COLUMN(AV45),FALSE)</f>
        <v/>
      </c>
      <c r="AW47" s="35">
        <f>VLOOKUP(keys!$A$29,'raw data'!$A$1:$AY$39,COLUMN(AW45),FALSE)</f>
        <v/>
      </c>
      <c r="AX47" s="35">
        <f>VLOOKUP(keys!$A$29,'raw data'!$A$1:$AY$39,COLUMN(AX45),FALSE)</f>
        <v/>
      </c>
      <c r="AY47" s="35">
        <f>VLOOKUP(keys!$A$29,'raw data'!$A$1:$AY$39,COLUMN(AY45),FALSE)</f>
        <v/>
      </c>
    </row>
    <row r="48" ht="13.8" customHeight="1" s="18">
      <c r="A48" s="20" t="n"/>
      <c r="B48" s="19" t="n"/>
    </row>
    <row r="49" ht="13.8" customHeight="1" s="18">
      <c r="A49" s="20" t="inlineStr">
        <is>
          <t>Shares for DDM model</t>
        </is>
      </c>
      <c r="B49" s="36">
        <f>VLOOKUP(keys!$A$23,'raw data'!$A$1:$AY$39,COLUMN(B48),FALSE)</f>
        <v/>
      </c>
      <c r="C49" s="36">
        <f>VLOOKUP(keys!$A$23,'raw data'!$A$1:$AY$39,COLUMN(C48),FALSE)</f>
        <v/>
      </c>
      <c r="D49" s="36">
        <f>VLOOKUP(keys!$A$23,'raw data'!$A$1:$AY$39,COLUMN(D48),FALSE)</f>
        <v/>
      </c>
      <c r="E49" s="36">
        <f>VLOOKUP(keys!$A$23,'raw data'!$A$1:$AY$39,COLUMN(E48),FALSE)</f>
        <v/>
      </c>
      <c r="F49" s="36">
        <f>VLOOKUP(keys!$A$23,'raw data'!$A$1:$AY$39,COLUMN(F48),FALSE)</f>
        <v/>
      </c>
      <c r="G49" s="36">
        <f>VLOOKUP(keys!$A$23,'raw data'!$A$1:$AY$39,COLUMN(G48),FALSE)</f>
        <v/>
      </c>
      <c r="H49" s="36">
        <f>VLOOKUP(keys!$A$23,'raw data'!$A$1:$AY$39,COLUMN(H48),FALSE)</f>
        <v/>
      </c>
      <c r="I49" s="36">
        <f>VLOOKUP(keys!$A$23,'raw data'!$A$1:$AY$39,COLUMN(I48),FALSE)</f>
        <v/>
      </c>
      <c r="J49" s="36">
        <f>VLOOKUP(keys!$A$23,'raw data'!$A$1:$AY$39,COLUMN(J48),FALSE)</f>
        <v/>
      </c>
      <c r="K49" s="36">
        <f>VLOOKUP(keys!$A$23,'raw data'!$A$1:$AY$39,COLUMN(K48),FALSE)</f>
        <v/>
      </c>
      <c r="L49" s="36">
        <f>VLOOKUP(keys!$A$23,'raw data'!$A$1:$AY$39,COLUMN(L48),FALSE)</f>
        <v/>
      </c>
      <c r="M49" s="36">
        <f>VLOOKUP(keys!$A$23,'raw data'!$A$1:$AY$39,COLUMN(M48),FALSE)</f>
        <v/>
      </c>
      <c r="N49" s="36">
        <f>VLOOKUP(keys!$A$23,'raw data'!$A$1:$AY$39,COLUMN(N48),FALSE)</f>
        <v/>
      </c>
      <c r="O49" s="36">
        <f>VLOOKUP(keys!$A$23,'raw data'!$A$1:$AY$39,COLUMN(O48),FALSE)</f>
        <v/>
      </c>
      <c r="P49" s="36">
        <f>VLOOKUP(keys!$A$23,'raw data'!$A$1:$AY$39,COLUMN(P48),FALSE)</f>
        <v/>
      </c>
      <c r="Q49" s="36">
        <f>VLOOKUP(keys!$A$23,'raw data'!$A$1:$AY$39,COLUMN(Q48),FALSE)</f>
        <v/>
      </c>
      <c r="R49" s="36">
        <f>VLOOKUP(keys!$A$23,'raw data'!$A$1:$AY$39,COLUMN(R48),FALSE)</f>
        <v/>
      </c>
      <c r="S49" s="36">
        <f>VLOOKUP(keys!$A$23,'raw data'!$A$1:$AY$39,COLUMN(S48),FALSE)</f>
        <v/>
      </c>
      <c r="T49" s="36">
        <f>VLOOKUP(keys!$A$23,'raw data'!$A$1:$AY$39,COLUMN(T48),FALSE)</f>
        <v/>
      </c>
      <c r="U49" s="36">
        <f>VLOOKUP(keys!$A$23,'raw data'!$A$1:$AY$39,COLUMN(U48),FALSE)</f>
        <v/>
      </c>
      <c r="V49" s="36">
        <f>VLOOKUP(keys!$A$23,'raw data'!$A$1:$AY$39,COLUMN(V48),FALSE)</f>
        <v/>
      </c>
      <c r="W49" s="36">
        <f>VLOOKUP(keys!$A$23,'raw data'!$A$1:$AY$39,COLUMN(W48),FALSE)</f>
        <v/>
      </c>
      <c r="X49" s="36">
        <f>VLOOKUP(keys!$A$23,'raw data'!$A$1:$AY$39,COLUMN(X48),FALSE)</f>
        <v/>
      </c>
      <c r="Y49" s="36">
        <f>VLOOKUP(keys!$A$23,'raw data'!$A$1:$AY$39,COLUMN(Y48),FALSE)</f>
        <v/>
      </c>
      <c r="Z49" s="36">
        <f>VLOOKUP(keys!$A$23,'raw data'!$A$1:$AY$39,COLUMN(Z48),FALSE)</f>
        <v/>
      </c>
      <c r="AA49" s="36">
        <f>VLOOKUP(keys!$A$23,'raw data'!$A$1:$AY$39,COLUMN(AA48),FALSE)</f>
        <v/>
      </c>
      <c r="AB49" s="36">
        <f>VLOOKUP(keys!$A$23,'raw data'!$A$1:$AY$39,COLUMN(AB48),FALSE)</f>
        <v/>
      </c>
      <c r="AC49" s="36">
        <f>VLOOKUP(keys!$A$23,'raw data'!$A$1:$AY$39,COLUMN(AC48),FALSE)</f>
        <v/>
      </c>
      <c r="AD49" s="36">
        <f>VLOOKUP(keys!$A$23,'raw data'!$A$1:$AY$39,COLUMN(AD48),FALSE)</f>
        <v/>
      </c>
      <c r="AE49" s="36">
        <f>VLOOKUP(keys!$A$23,'raw data'!$A$1:$AY$39,COLUMN(AE48),FALSE)</f>
        <v/>
      </c>
      <c r="AF49" s="36">
        <f>VLOOKUP(keys!$A$23,'raw data'!$A$1:$AY$39,COLUMN(AF48),FALSE)</f>
        <v/>
      </c>
      <c r="AG49" s="36">
        <f>VLOOKUP(keys!$A$23,'raw data'!$A$1:$AY$39,COLUMN(AG48),FALSE)</f>
        <v/>
      </c>
      <c r="AH49" s="36">
        <f>VLOOKUP(keys!$A$23,'raw data'!$A$1:$AY$39,COLUMN(AH48),FALSE)</f>
        <v/>
      </c>
      <c r="AI49" s="36">
        <f>VLOOKUP(keys!$A$23,'raw data'!$A$1:$AY$39,COLUMN(AI48),FALSE)</f>
        <v/>
      </c>
      <c r="AJ49" s="36">
        <f>VLOOKUP(keys!$A$23,'raw data'!$A$1:$AY$39,COLUMN(AJ48),FALSE)</f>
        <v/>
      </c>
      <c r="AK49" s="36">
        <f>VLOOKUP(keys!$A$23,'raw data'!$A$1:$AY$39,COLUMN(AK48),FALSE)</f>
        <v/>
      </c>
      <c r="AL49" s="36">
        <f>VLOOKUP(keys!$A$23,'raw data'!$A$1:$AY$39,COLUMN(AL48),FALSE)</f>
        <v/>
      </c>
      <c r="AM49" s="36">
        <f>VLOOKUP(keys!$A$23,'raw data'!$A$1:$AY$39,COLUMN(AM48),FALSE)</f>
        <v/>
      </c>
      <c r="AN49" s="36">
        <f>VLOOKUP(keys!$A$23,'raw data'!$A$1:$AY$39,COLUMN(AN48),FALSE)</f>
        <v/>
      </c>
      <c r="AO49" s="36">
        <f>VLOOKUP(keys!$A$23,'raw data'!$A$1:$AY$39,COLUMN(AO48),FALSE)</f>
        <v/>
      </c>
      <c r="AP49" s="36">
        <f>VLOOKUP(keys!$A$23,'raw data'!$A$1:$AY$39,COLUMN(AP48),FALSE)</f>
        <v/>
      </c>
      <c r="AQ49" s="36">
        <f>VLOOKUP(keys!$A$23,'raw data'!$A$1:$AY$39,COLUMN(AQ48),FALSE)</f>
        <v/>
      </c>
      <c r="AR49" s="36">
        <f>VLOOKUP(keys!$A$23,'raw data'!$A$1:$AY$39,COLUMN(AR48),FALSE)</f>
        <v/>
      </c>
      <c r="AS49" s="36">
        <f>VLOOKUP(keys!$A$23,'raw data'!$A$1:$AY$39,COLUMN(AS48),FALSE)</f>
        <v/>
      </c>
      <c r="AT49" s="36">
        <f>VLOOKUP(keys!$A$23,'raw data'!$A$1:$AY$39,COLUMN(AT48),FALSE)</f>
        <v/>
      </c>
      <c r="AU49" s="36">
        <f>VLOOKUP(keys!$A$23,'raw data'!$A$1:$AY$39,COLUMN(AU48),FALSE)</f>
        <v/>
      </c>
      <c r="AV49" s="36">
        <f>VLOOKUP(keys!$A$23,'raw data'!$A$1:$AY$39,COLUMN(AV48),FALSE)</f>
        <v/>
      </c>
      <c r="AW49" s="36">
        <f>VLOOKUP(keys!$A$23,'raw data'!$A$1:$AY$39,COLUMN(AW48),FALSE)</f>
        <v/>
      </c>
      <c r="AX49" s="36">
        <f>VLOOKUP(keys!$A$23,'raw data'!$A$1:$AY$39,COLUMN(AX48),FALSE)</f>
        <v/>
      </c>
      <c r="AY49" s="36">
        <f>VLOOKUP(keys!$A$23,'raw data'!$A$1:$AY$39,COLUMN(AY48),FALSE)</f>
        <v/>
      </c>
    </row>
    <row r="50" ht="13.8" customHeight="1" s="18">
      <c r="A50" s="20" t="inlineStr">
        <is>
          <t>Price for DDM model</t>
        </is>
      </c>
      <c r="B50" s="35">
        <f>VLOOKUP(keys!$A$24,'raw data'!$A$1:$AY$39,COLUMN(B49),FALSE)</f>
        <v/>
      </c>
      <c r="C50" s="35">
        <f>VLOOKUP(keys!$A$24,'raw data'!$A$1:$AY$39,COLUMN(C49),FALSE)</f>
        <v/>
      </c>
      <c r="D50" s="35">
        <f>VLOOKUP(keys!$A$24,'raw data'!$A$1:$AY$39,COLUMN(D49),FALSE)</f>
        <v/>
      </c>
      <c r="E50" s="35">
        <f>VLOOKUP(keys!$A$24,'raw data'!$A$1:$AY$39,COLUMN(E49),FALSE)</f>
        <v/>
      </c>
      <c r="F50" s="35">
        <f>VLOOKUP(keys!$A$24,'raw data'!$A$1:$AY$39,COLUMN(F49),FALSE)</f>
        <v/>
      </c>
      <c r="G50" s="35">
        <f>VLOOKUP(keys!$A$24,'raw data'!$A$1:$AY$39,COLUMN(G49),FALSE)</f>
        <v/>
      </c>
      <c r="H50" s="35">
        <f>VLOOKUP(keys!$A$24,'raw data'!$A$1:$AY$39,COLUMN(H49),FALSE)</f>
        <v/>
      </c>
      <c r="I50" s="35">
        <f>VLOOKUP(keys!$A$24,'raw data'!$A$1:$AY$39,COLUMN(I49),FALSE)</f>
        <v/>
      </c>
      <c r="J50" s="35">
        <f>VLOOKUP(keys!$A$24,'raw data'!$A$1:$AY$39,COLUMN(J49),FALSE)</f>
        <v/>
      </c>
      <c r="K50" s="35">
        <f>VLOOKUP(keys!$A$24,'raw data'!$A$1:$AY$39,COLUMN(K49),FALSE)</f>
        <v/>
      </c>
      <c r="L50" s="35">
        <f>VLOOKUP(keys!$A$24,'raw data'!$A$1:$AY$39,COLUMN(L49),FALSE)</f>
        <v/>
      </c>
      <c r="M50" s="35">
        <f>VLOOKUP(keys!$A$24,'raw data'!$A$1:$AY$39,COLUMN(M49),FALSE)</f>
        <v/>
      </c>
      <c r="N50" s="35">
        <f>VLOOKUP(keys!$A$24,'raw data'!$A$1:$AY$39,COLUMN(N49),FALSE)</f>
        <v/>
      </c>
      <c r="O50" s="35">
        <f>VLOOKUP(keys!$A$24,'raw data'!$A$1:$AY$39,COLUMN(O49),FALSE)</f>
        <v/>
      </c>
      <c r="P50" s="35">
        <f>VLOOKUP(keys!$A$24,'raw data'!$A$1:$AY$39,COLUMN(P49),FALSE)</f>
        <v/>
      </c>
      <c r="Q50" s="35">
        <f>VLOOKUP(keys!$A$24,'raw data'!$A$1:$AY$39,COLUMN(Q49),FALSE)</f>
        <v/>
      </c>
      <c r="R50" s="35">
        <f>VLOOKUP(keys!$A$24,'raw data'!$A$1:$AY$39,COLUMN(R49),FALSE)</f>
        <v/>
      </c>
      <c r="S50" s="35">
        <f>VLOOKUP(keys!$A$24,'raw data'!$A$1:$AY$39,COLUMN(S49),FALSE)</f>
        <v/>
      </c>
      <c r="T50" s="35">
        <f>VLOOKUP(keys!$A$24,'raw data'!$A$1:$AY$39,COLUMN(T49),FALSE)</f>
        <v/>
      </c>
      <c r="U50" s="35">
        <f>VLOOKUP(keys!$A$24,'raw data'!$A$1:$AY$39,COLUMN(U49),FALSE)</f>
        <v/>
      </c>
      <c r="V50" s="35">
        <f>VLOOKUP(keys!$A$24,'raw data'!$A$1:$AY$39,COLUMN(V49),FALSE)</f>
        <v/>
      </c>
      <c r="W50" s="35">
        <f>VLOOKUP(keys!$A$24,'raw data'!$A$1:$AY$39,COLUMN(W49),FALSE)</f>
        <v/>
      </c>
      <c r="X50" s="35">
        <f>VLOOKUP(keys!$A$24,'raw data'!$A$1:$AY$39,COLUMN(X49),FALSE)</f>
        <v/>
      </c>
      <c r="Y50" s="35">
        <f>VLOOKUP(keys!$A$24,'raw data'!$A$1:$AY$39,COLUMN(Y49),FALSE)</f>
        <v/>
      </c>
      <c r="Z50" s="35">
        <f>VLOOKUP(keys!$A$24,'raw data'!$A$1:$AY$39,COLUMN(Z49),FALSE)</f>
        <v/>
      </c>
      <c r="AA50" s="35">
        <f>VLOOKUP(keys!$A$24,'raw data'!$A$1:$AY$39,COLUMN(AA49),FALSE)</f>
        <v/>
      </c>
      <c r="AB50" s="35">
        <f>VLOOKUP(keys!$A$24,'raw data'!$A$1:$AY$39,COLUMN(AB49),FALSE)</f>
        <v/>
      </c>
      <c r="AC50" s="35">
        <f>VLOOKUP(keys!$A$24,'raw data'!$A$1:$AY$39,COLUMN(AC49),FALSE)</f>
        <v/>
      </c>
      <c r="AD50" s="35">
        <f>VLOOKUP(keys!$A$24,'raw data'!$A$1:$AY$39,COLUMN(AD49),FALSE)</f>
        <v/>
      </c>
      <c r="AE50" s="35">
        <f>VLOOKUP(keys!$A$24,'raw data'!$A$1:$AY$39,COLUMN(AE49),FALSE)</f>
        <v/>
      </c>
      <c r="AF50" s="35">
        <f>VLOOKUP(keys!$A$24,'raw data'!$A$1:$AY$39,COLUMN(AF49),FALSE)</f>
        <v/>
      </c>
      <c r="AG50" s="35">
        <f>VLOOKUP(keys!$A$24,'raw data'!$A$1:$AY$39,COLUMN(AG49),FALSE)</f>
        <v/>
      </c>
      <c r="AH50" s="35">
        <f>VLOOKUP(keys!$A$24,'raw data'!$A$1:$AY$39,COLUMN(AH49),FALSE)</f>
        <v/>
      </c>
      <c r="AI50" s="35">
        <f>VLOOKUP(keys!$A$24,'raw data'!$A$1:$AY$39,COLUMN(AI49),FALSE)</f>
        <v/>
      </c>
      <c r="AJ50" s="35">
        <f>VLOOKUP(keys!$A$24,'raw data'!$A$1:$AY$39,COLUMN(AJ49),FALSE)</f>
        <v/>
      </c>
      <c r="AK50" s="35">
        <f>VLOOKUP(keys!$A$24,'raw data'!$A$1:$AY$39,COLUMN(AK49),FALSE)</f>
        <v/>
      </c>
      <c r="AL50" s="35">
        <f>VLOOKUP(keys!$A$24,'raw data'!$A$1:$AY$39,COLUMN(AL49),FALSE)</f>
        <v/>
      </c>
      <c r="AM50" s="35">
        <f>VLOOKUP(keys!$A$24,'raw data'!$A$1:$AY$39,COLUMN(AM49),FALSE)</f>
        <v/>
      </c>
      <c r="AN50" s="35">
        <f>VLOOKUP(keys!$A$24,'raw data'!$A$1:$AY$39,COLUMN(AN49),FALSE)</f>
        <v/>
      </c>
      <c r="AO50" s="35">
        <f>VLOOKUP(keys!$A$24,'raw data'!$A$1:$AY$39,COLUMN(AO49),FALSE)</f>
        <v/>
      </c>
      <c r="AP50" s="35">
        <f>VLOOKUP(keys!$A$24,'raw data'!$A$1:$AY$39,COLUMN(AP49),FALSE)</f>
        <v/>
      </c>
      <c r="AQ50" s="35">
        <f>VLOOKUP(keys!$A$24,'raw data'!$A$1:$AY$39,COLUMN(AQ49),FALSE)</f>
        <v/>
      </c>
      <c r="AR50" s="35">
        <f>VLOOKUP(keys!$A$24,'raw data'!$A$1:$AY$39,COLUMN(AR49),FALSE)</f>
        <v/>
      </c>
      <c r="AS50" s="35">
        <f>VLOOKUP(keys!$A$24,'raw data'!$A$1:$AY$39,COLUMN(AS49),FALSE)</f>
        <v/>
      </c>
      <c r="AT50" s="35">
        <f>VLOOKUP(keys!$A$24,'raw data'!$A$1:$AY$39,COLUMN(AT49),FALSE)</f>
        <v/>
      </c>
      <c r="AU50" s="35">
        <f>VLOOKUP(keys!$A$24,'raw data'!$A$1:$AY$39,COLUMN(AU49),FALSE)</f>
        <v/>
      </c>
      <c r="AV50" s="35">
        <f>VLOOKUP(keys!$A$24,'raw data'!$A$1:$AY$39,COLUMN(AV49),FALSE)</f>
        <v/>
      </c>
      <c r="AW50" s="35">
        <f>VLOOKUP(keys!$A$24,'raw data'!$A$1:$AY$39,COLUMN(AW49),FALSE)</f>
        <v/>
      </c>
      <c r="AX50" s="35">
        <f>VLOOKUP(keys!$A$24,'raw data'!$A$1:$AY$39,COLUMN(AX49),FALSE)</f>
        <v/>
      </c>
      <c r="AY50" s="35">
        <f>VLOOKUP(keys!$A$24,'raw data'!$A$1:$AY$39,COLUMN(AY49),FALSE)</f>
        <v/>
      </c>
    </row>
    <row r="51" ht="13.8" customHeight="1" s="18">
      <c r="A51" s="20" t="inlineStr">
        <is>
          <t>Implied multiple for DDM model</t>
        </is>
      </c>
      <c r="B51" s="37">
        <f>(B49*B50+B40-B44)/C20</f>
        <v/>
      </c>
      <c r="C51" s="37">
        <f>(C49*C50+C40)/D20</f>
        <v/>
      </c>
      <c r="D51" s="37">
        <f>(D49*D50+D40)/E20</f>
        <v/>
      </c>
      <c r="E51" s="37">
        <f>(E49*E50+E40)/F20</f>
        <v/>
      </c>
      <c r="F51" s="37">
        <f>(F49*F50+F40)/G20</f>
        <v/>
      </c>
      <c r="G51" s="37">
        <f>(G49*G50+G40)/H20</f>
        <v/>
      </c>
      <c r="H51" s="37">
        <f>(H49*H50+H40)/I20</f>
        <v/>
      </c>
      <c r="I51" s="37">
        <f>(I49*I50+I40)/J20</f>
        <v/>
      </c>
      <c r="J51" s="37">
        <f>(J49*J50+J40)/K20</f>
        <v/>
      </c>
      <c r="K51" s="37">
        <f>(K49*K50+K40)/L20</f>
        <v/>
      </c>
      <c r="L51" s="37">
        <f>(L49*L50+L40)/M20</f>
        <v/>
      </c>
      <c r="M51" s="37">
        <f>(M49*M50+M40)/N20</f>
        <v/>
      </c>
      <c r="N51" s="37">
        <f>(N49*N50+N40)/O20</f>
        <v/>
      </c>
      <c r="O51" s="37">
        <f>(O49*O50+O40)/P20</f>
        <v/>
      </c>
      <c r="P51" s="37">
        <f>(P49*P50+P40)/Q20</f>
        <v/>
      </c>
      <c r="Q51" s="37">
        <f>(Q49*Q50+Q40)/R20</f>
        <v/>
      </c>
      <c r="R51" s="37">
        <f>(R49*R50+R40)/S20</f>
        <v/>
      </c>
      <c r="S51" s="37">
        <f>(S49*S50+S40)/T20</f>
        <v/>
      </c>
      <c r="T51" s="37">
        <f>(T49*T50+T40)/U20</f>
        <v/>
      </c>
      <c r="U51" s="37">
        <f>(U49*U50+U40)/V20</f>
        <v/>
      </c>
      <c r="V51" s="37">
        <f>(V49*V50+V40)/W20</f>
        <v/>
      </c>
      <c r="W51" s="37">
        <f>(W49*W50+W40)/X20</f>
        <v/>
      </c>
      <c r="X51" s="37">
        <f>(X49*X50+X40)/Y20</f>
        <v/>
      </c>
      <c r="Y51" s="37">
        <f>(Y49*Y50+Y40)/Z20</f>
        <v/>
      </c>
      <c r="Z51" s="37">
        <f>(Z49*Z50+Z40)/AA20</f>
        <v/>
      </c>
      <c r="AA51" s="37">
        <f>(AA49*AA50+AA40)/AB20</f>
        <v/>
      </c>
      <c r="AB51" s="37">
        <f>(AB49*AB50+AB40)/AC20</f>
        <v/>
      </c>
      <c r="AC51" s="37">
        <f>(AC49*AC50+AC40)/AD20</f>
        <v/>
      </c>
      <c r="AD51" s="37">
        <f>(AD49*AD50+AD40)/AE20</f>
        <v/>
      </c>
      <c r="AE51" s="37">
        <f>(AE49*AE50+AE40)/AF20</f>
        <v/>
      </c>
      <c r="AF51" s="37">
        <f>(AF49*AF50+AF40)/AG20</f>
        <v/>
      </c>
      <c r="AG51" s="37">
        <f>(AG49*AG50+AG40)/AH20</f>
        <v/>
      </c>
      <c r="AH51" s="37">
        <f>(AH49*AH50+AH40)/AI20</f>
        <v/>
      </c>
      <c r="AI51" s="37">
        <f>(AI49*AI50+AI40)/AJ20</f>
        <v/>
      </c>
      <c r="AJ51" s="37">
        <f>(AJ49*AJ50+AJ40)/AK20</f>
        <v/>
      </c>
      <c r="AK51" s="37">
        <f>(AK49*AK50+AK40)/AL20</f>
        <v/>
      </c>
      <c r="AL51" s="37">
        <f>(AL49*AL50+AL40)/AM20</f>
        <v/>
      </c>
      <c r="AM51" s="37">
        <f>(AM49*AM50+AM40)/AN20</f>
        <v/>
      </c>
      <c r="AN51" s="37">
        <f>(AN49*AN50+AN40)/AO20</f>
        <v/>
      </c>
      <c r="AO51" s="37">
        <f>(AO49*AO50+AO40)/AP20</f>
        <v/>
      </c>
      <c r="AP51" s="37">
        <f>(AP49*AP50+AP40)/AQ20</f>
        <v/>
      </c>
      <c r="AQ51" s="37">
        <f>(AQ49*AQ50+AQ40)/AR20</f>
        <v/>
      </c>
      <c r="AR51" s="37">
        <f>(AR49*AR50+AR40)/AS20</f>
        <v/>
      </c>
      <c r="AS51" s="37">
        <f>(AS49*AS50+AS40)/AT20</f>
        <v/>
      </c>
      <c r="AT51" s="37">
        <f>(AT49*AT50+AT40)/AU20</f>
        <v/>
      </c>
      <c r="AU51" s="37">
        <f>(AU49*AU50+AU40)/AV20</f>
        <v/>
      </c>
      <c r="AV51" s="37">
        <f>(AV49*AV50+AV40)/AW20</f>
        <v/>
      </c>
      <c r="AW51" s="37">
        <f>(AW49*AW50+AW40)/AX20</f>
        <v/>
      </c>
      <c r="AX51" s="37">
        <f>(AX49*AX50+AX40)/AY20</f>
        <v/>
      </c>
      <c r="AY51" s="37">
        <f>(AY49*AY50+AY40)/AZ20</f>
        <v/>
      </c>
    </row>
    <row r="52" ht="13.8" customHeight="1" s="18"/>
    <row r="53" ht="13.8" customHeight="1" s="18"/>
    <row r="54" ht="13.8" customHeight="1" s="18"/>
    <row r="56" ht="13.8" customHeight="1" s="18"/>
    <row r="57" ht="13.8" customHeight="1" s="18"/>
  </sheetData>
  <conditionalFormatting sqref="B28:AY29 B27:BC27 B31:AY32 B34:AY43 B20:AY26">
    <cfRule type="expression" priority="22" dxfId="0">
      <formula>B$19&lt;0.1</formula>
    </cfRule>
  </conditionalFormatting>
  <conditionalFormatting sqref="B27:BC27 B28:AY32 B34:AY43 B19:AY26">
    <cfRule type="expression" priority="20" dxfId="0">
      <formula>ISNA(B19)</formula>
    </cfRule>
  </conditionalFormatting>
  <conditionalFormatting sqref="B19:AY19">
    <cfRule type="expression" priority="19" dxfId="0">
      <formula>B$19&lt;0.1</formula>
    </cfRule>
  </conditionalFormatting>
  <conditionalFormatting sqref="B44:AY44">
    <cfRule type="expression" priority="14" dxfId="0">
      <formula>B$19&lt;0.1</formula>
    </cfRule>
    <cfRule type="expression" priority="13" dxfId="0">
      <formula>ISNA(B44)</formula>
    </cfRule>
  </conditionalFormatting>
  <conditionalFormatting sqref="B46:AY46">
    <cfRule type="expression" priority="12" dxfId="0">
      <formula>B$19&lt;0.1</formula>
    </cfRule>
    <cfRule type="expression" priority="11" dxfId="0">
      <formula>ISNA(B46)</formula>
    </cfRule>
  </conditionalFormatting>
  <conditionalFormatting sqref="B49:AY49">
    <cfRule type="expression" priority="10" dxfId="0">
      <formula>B$19&lt;0.1</formula>
    </cfRule>
    <cfRule type="expression" priority="9" dxfId="0">
      <formula>ISNA(B49)</formula>
    </cfRule>
  </conditionalFormatting>
  <conditionalFormatting sqref="B50:AY50">
    <cfRule type="expression" priority="6" dxfId="0">
      <formula>B$19&lt;0.1</formula>
    </cfRule>
    <cfRule type="expression" priority="5" dxfId="0">
      <formula>ISNA(B50)</formula>
    </cfRule>
  </conditionalFormatting>
  <conditionalFormatting sqref="B45:AY45">
    <cfRule type="expression" priority="4" dxfId="0">
      <formula>B$19&lt;0.1</formula>
    </cfRule>
    <cfRule type="expression" priority="3" dxfId="0">
      <formula>ISNA(B45)</formula>
    </cfRule>
  </conditionalFormatting>
  <conditionalFormatting sqref="B47:AY47">
    <cfRule type="expression" priority="2" dxfId="0">
      <formula>B$19&lt;0.1</formula>
    </cfRule>
    <cfRule type="expression" priority="1" dxfId="0">
      <formula>ISNA(B47)</formula>
    </cfRule>
  </conditionalFormatting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selection activeCell="B12" sqref="B12"/>
    </sheetView>
  </sheetViews>
  <sheetFormatPr baseColWidth="8" defaultRowHeight="13.2"/>
  <sheetData>
    <row r="1">
      <c r="A1" t="inlineStr">
        <is>
          <t>date</t>
        </is>
      </c>
      <c r="B1" s="38" t="n">
        <v>44957</v>
      </c>
      <c r="C1" s="38" t="n">
        <v>45322</v>
      </c>
      <c r="D1" s="38" t="n">
        <v>45687</v>
      </c>
      <c r="E1" s="38" t="n">
        <v>46052</v>
      </c>
      <c r="F1" s="38" t="n">
        <v>46417</v>
      </c>
      <c r="G1" s="38" t="n">
        <v>46782</v>
      </c>
      <c r="H1" s="38" t="n">
        <v>47147</v>
      </c>
      <c r="I1" s="38" t="n">
        <v>47512</v>
      </c>
      <c r="J1" s="38" t="n">
        <v>47877</v>
      </c>
      <c r="K1" s="38" t="n">
        <v>48242</v>
      </c>
      <c r="L1" s="38" t="n">
        <v>48607</v>
      </c>
      <c r="M1" s="38" t="n">
        <v>48972</v>
      </c>
      <c r="N1" s="38" t="n">
        <v>49337</v>
      </c>
      <c r="O1" s="38" t="n">
        <v>49702</v>
      </c>
      <c r="P1" s="38" t="n">
        <v>50067</v>
      </c>
      <c r="Q1" s="38" t="n">
        <v>50432</v>
      </c>
    </row>
    <row r="2"/>
    <row r="3">
      <c r="A3" t="inlineStr">
        <is>
          <t>ebitda</t>
        </is>
      </c>
      <c r="B3" t="n">
        <v>-64</v>
      </c>
      <c r="C3" t="n">
        <v>-35</v>
      </c>
      <c r="D3" t="n">
        <v>42</v>
      </c>
      <c r="E3" t="n">
        <v>162</v>
      </c>
      <c r="F3" t="n">
        <v>242</v>
      </c>
      <c r="G3" t="n">
        <v>354</v>
      </c>
      <c r="H3" t="n">
        <v>502</v>
      </c>
      <c r="I3" t="n">
        <v>694</v>
      </c>
      <c r="J3" t="n">
        <v>933</v>
      </c>
      <c r="K3" t="n">
        <v>1219</v>
      </c>
      <c r="L3" t="n">
        <v>1548</v>
      </c>
      <c r="M3" t="n">
        <v>1907</v>
      </c>
      <c r="N3" t="n">
        <v>2278</v>
      </c>
      <c r="O3" t="n">
        <v>2637</v>
      </c>
      <c r="P3" t="n">
        <v>2956</v>
      </c>
      <c r="Q3" t="n">
        <v>3205</v>
      </c>
    </row>
    <row r="4">
      <c r="A4" t="inlineStr">
        <is>
          <t>capex</t>
        </is>
      </c>
      <c r="B4" t="n">
        <v>26</v>
      </c>
      <c r="C4" t="n">
        <v>38</v>
      </c>
      <c r="D4" t="n">
        <v>50</v>
      </c>
      <c r="E4" t="n">
        <v>61</v>
      </c>
      <c r="F4" t="n">
        <v>87</v>
      </c>
      <c r="G4" t="n">
        <v>120</v>
      </c>
      <c r="H4" t="n">
        <v>161</v>
      </c>
      <c r="I4" t="n">
        <v>210</v>
      </c>
      <c r="J4" t="n">
        <v>268</v>
      </c>
      <c r="K4" t="n">
        <v>332</v>
      </c>
      <c r="L4" t="n">
        <v>400</v>
      </c>
      <c r="M4" t="n">
        <v>468</v>
      </c>
      <c r="N4" t="n">
        <v>531</v>
      </c>
      <c r="O4" t="n">
        <v>584</v>
      </c>
      <c r="P4" t="n">
        <v>622</v>
      </c>
      <c r="Q4" t="n">
        <v>641</v>
      </c>
    </row>
    <row r="5">
      <c r="A5" t="inlineStr">
        <is>
          <t>dwc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</row>
    <row r="6">
      <c r="A6" t="inlineStr">
        <is>
          <t>sbc</t>
        </is>
      </c>
      <c r="B6" t="n">
        <v>80</v>
      </c>
      <c r="C6" t="n">
        <v>80</v>
      </c>
      <c r="D6" t="n">
        <v>80</v>
      </c>
      <c r="E6" t="n">
        <v>80</v>
      </c>
      <c r="F6" t="n">
        <v>80</v>
      </c>
      <c r="G6" t="n">
        <v>111.8570848985725</v>
      </c>
      <c r="H6" t="n">
        <v>151.2939744552968</v>
      </c>
      <c r="I6" t="n">
        <v>199.028354620586</v>
      </c>
      <c r="J6" t="n">
        <v>253.9498422238918</v>
      </c>
      <c r="K6" t="n">
        <v>314.0001126972202</v>
      </c>
      <c r="L6" t="n">
        <v>376.1488805409467</v>
      </c>
      <c r="M6" t="n">
        <v>435.5438993238167</v>
      </c>
      <c r="N6" t="n">
        <v>487.0230503380917</v>
      </c>
      <c r="O6" t="n">
        <v>525.2800976709242</v>
      </c>
      <c r="P6" t="n">
        <v>545.6718256949663</v>
      </c>
      <c r="Q6" t="n">
        <v>544.85</v>
      </c>
    </row>
    <row r="7">
      <c r="A7" t="inlineStr">
        <is>
          <t>tax</t>
        </is>
      </c>
      <c r="B7" t="n">
        <v>0</v>
      </c>
      <c r="C7" t="n">
        <v>-0</v>
      </c>
      <c r="D7" t="n">
        <v>0</v>
      </c>
      <c r="E7" t="n">
        <v>0</v>
      </c>
      <c r="F7" t="n">
        <v>5.78882265275708</v>
      </c>
      <c r="G7" t="n">
        <v>14.89954048724612</v>
      </c>
      <c r="H7" t="n">
        <v>32.02599934352329</v>
      </c>
      <c r="I7" t="n">
        <v>56.08298517200183</v>
      </c>
      <c r="J7" t="n">
        <v>87.80767843849688</v>
      </c>
      <c r="K7" t="n">
        <v>127.5850773022872</v>
      </c>
      <c r="L7" t="n">
        <v>175.2115417182939</v>
      </c>
      <c r="M7" t="n">
        <v>229.0390434370805</v>
      </c>
      <c r="N7" t="n">
        <v>286.576377387272</v>
      </c>
      <c r="O7" t="n">
        <v>344.1813531105665</v>
      </c>
      <c r="P7" t="n">
        <v>397.3270458887069</v>
      </c>
      <c r="Q7" t="n">
        <v>440.8575849478391</v>
      </c>
    </row>
    <row r="8">
      <c r="A8" t="inlineStr">
        <is>
          <t>da</t>
        </is>
      </c>
      <c r="B8" t="n">
        <v>60</v>
      </c>
      <c r="C8" t="n">
        <v>78.60854446100348</v>
      </c>
      <c r="D8" t="n">
        <v>97.21708892200695</v>
      </c>
      <c r="E8" t="n">
        <v>115.8256333830104</v>
      </c>
      <c r="F8" t="n">
        <v>134.4341778440139</v>
      </c>
      <c r="G8" t="n">
        <v>153.0427223050174</v>
      </c>
      <c r="H8" t="n">
        <v>171.6512667660209</v>
      </c>
      <c r="I8" t="n">
        <v>190.2598112270243</v>
      </c>
      <c r="J8" t="n">
        <v>208.8683556880278</v>
      </c>
      <c r="K8" t="n">
        <v>227.4769001490313</v>
      </c>
      <c r="L8" t="n">
        <v>246.0854446100348</v>
      </c>
      <c r="M8" t="n">
        <v>264.6939890710382</v>
      </c>
      <c r="N8" t="n">
        <v>283.3025335320417</v>
      </c>
      <c r="O8" t="n">
        <v>301.9110779930452</v>
      </c>
      <c r="P8" t="n">
        <v>320.5196224540487</v>
      </c>
      <c r="Q8" t="n">
        <v>339.1281669150521</v>
      </c>
    </row>
    <row r="9">
      <c r="A9" t="inlineStr">
        <is>
          <t>debt</t>
        </is>
      </c>
      <c r="B9" t="n">
        <v>0</v>
      </c>
      <c r="C9" t="n">
        <v>0</v>
      </c>
      <c r="D9" t="n">
        <v>0</v>
      </c>
      <c r="E9" t="n">
        <v>0</v>
      </c>
      <c r="F9" t="n">
        <v>242</v>
      </c>
      <c r="G9" t="n">
        <v>354</v>
      </c>
      <c r="H9" t="n">
        <v>502</v>
      </c>
      <c r="I9" t="n">
        <v>694</v>
      </c>
      <c r="J9" t="n">
        <v>933</v>
      </c>
      <c r="K9" t="n">
        <v>1219</v>
      </c>
      <c r="L9" t="n">
        <v>1548</v>
      </c>
      <c r="M9" t="n">
        <v>1907</v>
      </c>
      <c r="N9" t="n">
        <v>2278</v>
      </c>
      <c r="O9" t="n">
        <v>2637</v>
      </c>
      <c r="P9" t="n">
        <v>2956</v>
      </c>
      <c r="Q9" t="n">
        <v>3205</v>
      </c>
    </row>
    <row r="10">
      <c r="A10" t="inlineStr">
        <is>
          <t>interest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18.15</v>
      </c>
      <c r="H10" t="n">
        <v>26.55</v>
      </c>
      <c r="I10" t="n">
        <v>37.65</v>
      </c>
      <c r="J10" t="n">
        <v>52.05</v>
      </c>
      <c r="K10" t="n">
        <v>69.97499999999999</v>
      </c>
      <c r="L10" t="n">
        <v>91.425</v>
      </c>
      <c r="M10" t="n">
        <v>116.1</v>
      </c>
      <c r="N10" t="n">
        <v>143.025</v>
      </c>
      <c r="O10" t="n">
        <v>170.85</v>
      </c>
      <c r="P10" t="n">
        <v>197.775</v>
      </c>
      <c r="Q10" t="n">
        <v>221.7</v>
      </c>
    </row>
    <row r="11">
      <c r="A11" t="inlineStr">
        <is>
          <t>cash</t>
        </is>
      </c>
      <c r="B11" t="n">
        <v>553</v>
      </c>
      <c r="C11" t="n">
        <v>400</v>
      </c>
      <c r="D11" t="n">
        <v>312</v>
      </c>
      <c r="E11" t="n">
        <v>333</v>
      </c>
      <c r="F11" t="n">
        <v>650</v>
      </c>
      <c r="G11" t="n">
        <v>865.9929151014275</v>
      </c>
      <c r="H11" t="n">
        <v>1177.148940646131</v>
      </c>
      <c r="I11" t="n">
        <v>1607.896004390881</v>
      </c>
      <c r="J11" t="n">
        <v>2118.088483728492</v>
      </c>
      <c r="K11" t="n">
        <v>2779.528293728985</v>
      </c>
      <c r="L11" t="n">
        <v>3613.742871469744</v>
      </c>
      <c r="M11" t="n">
        <v>4631.059928708847</v>
      </c>
      <c r="N11" t="n">
        <v>5832.435500983484</v>
      </c>
      <c r="O11" t="n">
        <v>7204.124050201993</v>
      </c>
      <c r="P11" t="n">
        <v>8716.350178618319</v>
      </c>
      <c r="Q11" t="n">
        <v>10321.94259367048</v>
      </c>
    </row>
    <row r="12">
      <c r="A12" t="inlineStr">
        <is>
          <t>nol</t>
        </is>
      </c>
      <c r="B12" t="n">
        <v>114.6</v>
      </c>
      <c r="C12" t="n">
        <v>308.2085444610035</v>
      </c>
      <c r="D12" t="n">
        <v>443.4256333830104</v>
      </c>
      <c r="E12" t="n">
        <v>477.2512667660209</v>
      </c>
      <c r="F12" t="n">
        <v>449.6854446100348</v>
      </c>
      <c r="G12" t="n">
        <v>378.7352518136247</v>
      </c>
      <c r="H12" t="n">
        <v>226.2304930349424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>
      <c r="A13" t="inlineStr">
        <is>
          <t>noa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>
      <c r="A14" t="inlineStr">
        <is>
          <t>shares</t>
        </is>
      </c>
      <c r="B14" t="n">
        <v>312.259</v>
      </c>
      <c r="C14" t="n">
        <v>312.259</v>
      </c>
      <c r="D14" t="n">
        <v>312.259</v>
      </c>
      <c r="E14" t="n">
        <v>312.259</v>
      </c>
      <c r="F14" t="n">
        <v>312.259</v>
      </c>
      <c r="G14" t="n">
        <v>312.259</v>
      </c>
      <c r="H14" t="n">
        <v>312.259</v>
      </c>
      <c r="I14" t="n">
        <v>312.259</v>
      </c>
      <c r="J14" t="n">
        <v>312.259</v>
      </c>
      <c r="K14" t="n">
        <v>312.259</v>
      </c>
      <c r="L14" t="n">
        <v>312.259</v>
      </c>
      <c r="M14" t="n">
        <v>312.259</v>
      </c>
      <c r="N14" t="n">
        <v>312.259</v>
      </c>
      <c r="O14" t="n">
        <v>312.259</v>
      </c>
      <c r="P14" t="n">
        <v>312.259</v>
      </c>
      <c r="Q14" t="n">
        <v>312.259</v>
      </c>
    </row>
    <row r="15">
      <c r="A15" t="inlineStr">
        <is>
          <t>price</t>
        </is>
      </c>
      <c r="B15" t="n">
        <v>10</v>
      </c>
      <c r="C15" t="n">
        <v>10</v>
      </c>
      <c r="D15" t="n">
        <v>10</v>
      </c>
      <c r="E15" t="n">
        <v>10</v>
      </c>
      <c r="F15" t="n">
        <v>10</v>
      </c>
      <c r="G15" t="n">
        <v>10</v>
      </c>
      <c r="H15" t="n">
        <v>10</v>
      </c>
      <c r="I15" t="n">
        <v>10</v>
      </c>
      <c r="J15" t="n">
        <v>10</v>
      </c>
      <c r="K15" t="n">
        <v>10</v>
      </c>
      <c r="L15" t="n">
        <v>10</v>
      </c>
      <c r="M15" t="n">
        <v>10</v>
      </c>
      <c r="N15" t="n">
        <v>10</v>
      </c>
      <c r="O15" t="n">
        <v>10</v>
      </c>
      <c r="P15" t="n">
        <v>10</v>
      </c>
      <c r="Q15" t="n">
        <v>10</v>
      </c>
    </row>
    <row r="16">
      <c r="A16" t="inlineStr">
        <is>
          <t>MnA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>
      <c r="A17" t="inlineStr">
        <is>
          <t>buybacks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>
      <c r="A18" t="inlineStr">
        <is>
          <t>cashBS</t>
        </is>
      </c>
      <c r="B18" t="n">
        <v>553</v>
      </c>
      <c r="C18" t="n">
        <v>400</v>
      </c>
      <c r="D18" t="n">
        <v>312</v>
      </c>
      <c r="E18" t="n">
        <v>333</v>
      </c>
      <c r="F18" t="n">
        <v>650</v>
      </c>
      <c r="G18" t="n">
        <v>865.9929151014275</v>
      </c>
      <c r="H18" t="n">
        <v>1177.148940646131</v>
      </c>
      <c r="I18" t="n">
        <v>1607.896004390881</v>
      </c>
      <c r="J18" t="n">
        <v>2118.088483728492</v>
      </c>
      <c r="K18" t="n">
        <v>2779.528293728985</v>
      </c>
      <c r="L18" t="n">
        <v>3613.742871469744</v>
      </c>
      <c r="M18" t="n">
        <v>4631.059928708847</v>
      </c>
      <c r="N18" t="n">
        <v>5832.435500983484</v>
      </c>
      <c r="O18" t="n">
        <v>7204.124050201993</v>
      </c>
      <c r="P18" t="n">
        <v>8716.350178618319</v>
      </c>
      <c r="Q18" t="n">
        <v>10321.94259367048</v>
      </c>
    </row>
    <row r="19">
      <c r="A19" t="inlineStr">
        <is>
          <t>income_pretax</t>
        </is>
      </c>
      <c r="B19" t="n">
        <v>-204</v>
      </c>
      <c r="C19" t="n">
        <v>-193.6085444610035</v>
      </c>
      <c r="D19" t="n">
        <v>-135.217088922007</v>
      </c>
      <c r="E19" t="n">
        <v>-33.82563338301043</v>
      </c>
      <c r="F19" t="n">
        <v>27.5658221559861</v>
      </c>
      <c r="G19" t="n">
        <v>70.95019279641011</v>
      </c>
      <c r="H19" t="n">
        <v>152.5047587786823</v>
      </c>
      <c r="I19" t="n">
        <v>267.0618341523897</v>
      </c>
      <c r="J19" t="n">
        <v>418.1318020880804</v>
      </c>
      <c r="K19" t="n">
        <v>607.5479871537485</v>
      </c>
      <c r="L19" t="n">
        <v>834.3406748490186</v>
      </c>
      <c r="M19" t="n">
        <v>1090.662111605145</v>
      </c>
      <c r="N19" t="n">
        <v>1364.649416129866</v>
      </c>
      <c r="O19" t="n">
        <v>1638.958824336031</v>
      </c>
      <c r="P19" t="n">
        <v>1892.033551850985</v>
      </c>
      <c r="Q19" t="n">
        <v>2099.321833084948</v>
      </c>
    </row>
    <row r="20">
      <c r="A20" t="inlineStr">
        <is>
          <t>dDebt</t>
        </is>
      </c>
      <c r="B20" t="n">
        <v>0</v>
      </c>
      <c r="C20" t="n">
        <v>0</v>
      </c>
      <c r="D20" t="n">
        <v>0</v>
      </c>
      <c r="E20" t="n">
        <v>0</v>
      </c>
      <c r="F20" t="n">
        <v>242</v>
      </c>
      <c r="G20" t="n">
        <v>112</v>
      </c>
      <c r="H20" t="n">
        <v>148</v>
      </c>
      <c r="I20" t="n">
        <v>192</v>
      </c>
      <c r="J20" t="n">
        <v>239</v>
      </c>
      <c r="K20" t="n">
        <v>286</v>
      </c>
      <c r="L20" t="n">
        <v>329</v>
      </c>
      <c r="M20" t="n">
        <v>359</v>
      </c>
      <c r="N20" t="n">
        <v>371</v>
      </c>
      <c r="O20" t="n">
        <v>359</v>
      </c>
      <c r="P20" t="n">
        <v>319</v>
      </c>
      <c r="Q20" t="n">
        <v>249</v>
      </c>
    </row>
    <row r="21">
      <c r="A21" t="inlineStr">
        <is>
          <t>tax_cash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7.105427357601002e-15</v>
      </c>
      <c r="H21" t="n">
        <v>0</v>
      </c>
      <c r="I21" t="n">
        <v>8.574581634663936</v>
      </c>
      <c r="J21" t="n">
        <v>87.80767843849688</v>
      </c>
      <c r="K21" t="n">
        <v>127.5850773022872</v>
      </c>
      <c r="L21" t="n">
        <v>175.2115417182939</v>
      </c>
      <c r="M21" t="n">
        <v>229.0390434370805</v>
      </c>
      <c r="N21" t="n">
        <v>286.576377387272</v>
      </c>
      <c r="O21" t="n">
        <v>344.1813531105665</v>
      </c>
      <c r="P21" t="n">
        <v>397.3270458887069</v>
      </c>
      <c r="Q21" t="n">
        <v>440.8575849478391</v>
      </c>
    </row>
    <row r="22">
      <c r="A22" t="inlineStr">
        <is>
          <t>income_taxable</t>
        </is>
      </c>
      <c r="B22" t="n">
        <v>-0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40.83134111744732</v>
      </c>
      <c r="J22" t="n">
        <v>418.1318020880804</v>
      </c>
      <c r="K22" t="n">
        <v>607.5479871537485</v>
      </c>
      <c r="L22" t="n">
        <v>834.3406748490186</v>
      </c>
      <c r="M22" t="n">
        <v>1090.662111605145</v>
      </c>
      <c r="N22" t="n">
        <v>1364.649416129866</v>
      </c>
      <c r="O22" t="n">
        <v>1638.958824336031</v>
      </c>
      <c r="P22" t="n">
        <v>1892.033551850985</v>
      </c>
      <c r="Q22" t="n">
        <v>2099.321833084948</v>
      </c>
    </row>
    <row r="23">
      <c r="A23" t="inlineStr">
        <is>
          <t>fcf</t>
        </is>
      </c>
      <c r="B23" t="n">
        <v>-170</v>
      </c>
      <c r="C23" t="n">
        <v>-153</v>
      </c>
      <c r="D23" t="n">
        <v>-88</v>
      </c>
      <c r="E23" t="n">
        <v>21</v>
      </c>
      <c r="F23" t="n">
        <v>75</v>
      </c>
      <c r="G23" t="n">
        <v>103.9929151014275</v>
      </c>
      <c r="H23" t="n">
        <v>163.1560255447032</v>
      </c>
      <c r="I23" t="n">
        <v>238.74706374475</v>
      </c>
      <c r="J23" t="n">
        <v>271.1924793376114</v>
      </c>
      <c r="K23" t="n">
        <v>375.4398100004927</v>
      </c>
      <c r="L23" t="n">
        <v>505.2145777407594</v>
      </c>
      <c r="M23" t="n">
        <v>658.3170572391028</v>
      </c>
      <c r="N23" t="n">
        <v>830.3755722746363</v>
      </c>
      <c r="O23" t="n">
        <v>1012.688549218509</v>
      </c>
      <c r="P23" t="n">
        <v>1193.226128416327</v>
      </c>
      <c r="Q23" t="n">
        <v>1356.592415052161</v>
      </c>
    </row>
    <row r="24">
      <c r="A24" t="inlineStr">
        <is>
          <t>fcfe</t>
        </is>
      </c>
      <c r="B24" t="n">
        <v>-170</v>
      </c>
      <c r="C24" t="n">
        <v>-153</v>
      </c>
      <c r="D24" t="n">
        <v>-88</v>
      </c>
      <c r="E24" t="n">
        <v>21</v>
      </c>
      <c r="F24" t="n">
        <v>317</v>
      </c>
      <c r="G24" t="n">
        <v>215.9929151014275</v>
      </c>
      <c r="H24" t="n">
        <v>311.1560255447032</v>
      </c>
      <c r="I24" t="n">
        <v>430.7470637447501</v>
      </c>
      <c r="J24" t="n">
        <v>510.1924793376114</v>
      </c>
      <c r="K24" t="n">
        <v>661.4398100004927</v>
      </c>
      <c r="L24" t="n">
        <v>834.2145777407594</v>
      </c>
      <c r="M24" t="n">
        <v>1017.317057239103</v>
      </c>
      <c r="N24" t="n">
        <v>1201.375572274636</v>
      </c>
      <c r="O24" t="n">
        <v>1371.688549218509</v>
      </c>
      <c r="P24" t="n">
        <v>1512.226128416327</v>
      </c>
      <c r="Q24" t="n">
        <v>1605.592415052161</v>
      </c>
    </row>
    <row r="25">
      <c r="A25" t="inlineStr">
        <is>
          <t>fcff</t>
        </is>
      </c>
      <c r="B25" t="n">
        <v>-170</v>
      </c>
      <c r="C25" t="n">
        <v>-153</v>
      </c>
      <c r="D25" t="n">
        <v>-88</v>
      </c>
      <c r="E25" t="n">
        <v>21</v>
      </c>
      <c r="F25" t="n">
        <v>75</v>
      </c>
      <c r="G25" t="n">
        <v>118.3314151014275</v>
      </c>
      <c r="H25" t="n">
        <v>184.1305255447032</v>
      </c>
      <c r="I25" t="n">
        <v>268.49056374475</v>
      </c>
      <c r="J25" t="n">
        <v>312.3119793376114</v>
      </c>
      <c r="K25" t="n">
        <v>430.7200600004927</v>
      </c>
      <c r="L25" t="n">
        <v>577.4403277407594</v>
      </c>
      <c r="M25" t="n">
        <v>750.0360572391029</v>
      </c>
      <c r="N25" t="n">
        <v>943.3653222746362</v>
      </c>
      <c r="O25" t="n">
        <v>1147.660049218509</v>
      </c>
      <c r="P25" t="n">
        <v>1349.468378416327</v>
      </c>
      <c r="Q25" t="n">
        <v>1531.735415052161</v>
      </c>
    </row>
    <row r="26">
      <c r="A26" t="inlineStr">
        <is>
          <t>dividend_policy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>
      <c r="A27" t="inlineStr">
        <is>
          <t>dividend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33.05570886242023</v>
      </c>
    </row>
    <row r="28">
      <c r="A28" t="inlineStr">
        <is>
          <t>debt_Target</t>
        </is>
      </c>
      <c r="B28" t="n">
        <v>0</v>
      </c>
      <c r="C28" t="n">
        <v>0</v>
      </c>
      <c r="D28" t="n">
        <v>42</v>
      </c>
      <c r="E28" t="n">
        <v>162</v>
      </c>
      <c r="F28" t="n">
        <v>242</v>
      </c>
      <c r="G28" t="n">
        <v>354</v>
      </c>
      <c r="H28" t="n">
        <v>502</v>
      </c>
      <c r="I28" t="n">
        <v>694</v>
      </c>
      <c r="J28" t="n">
        <v>933</v>
      </c>
      <c r="K28" t="n">
        <v>1219</v>
      </c>
      <c r="L28" t="n">
        <v>1548</v>
      </c>
      <c r="M28" t="n">
        <v>1907</v>
      </c>
      <c r="N28" t="n">
        <v>2278</v>
      </c>
      <c r="O28" t="n">
        <v>2637</v>
      </c>
      <c r="P28" t="n">
        <v>2956</v>
      </c>
      <c r="Q28" t="n">
        <v>3205</v>
      </c>
    </row>
    <row r="29">
      <c r="A29" t="inlineStr">
        <is>
          <t>equity</t>
        </is>
      </c>
      <c r="B29" t="n">
        <v>7589.995767302012</v>
      </c>
      <c r="C29" t="n">
        <v>8501.995344032213</v>
      </c>
      <c r="D29" t="n">
        <v>9440.194878435435</v>
      </c>
      <c r="E29" t="n">
        <v>10363.21436627898</v>
      </c>
      <c r="F29" t="n">
        <v>11082.53580290688</v>
      </c>
      <c r="G29" t="n">
        <v>11974.79646809614</v>
      </c>
      <c r="H29" t="n">
        <v>12861.12008936105</v>
      </c>
      <c r="I29" t="n">
        <v>13716.48503455241</v>
      </c>
      <c r="J29" t="n">
        <v>14577.94105867004</v>
      </c>
      <c r="K29" t="n">
        <v>15374.29535453655</v>
      </c>
      <c r="L29" t="n">
        <v>16077.51031224945</v>
      </c>
      <c r="M29" t="n">
        <v>16667.9442862353</v>
      </c>
      <c r="N29" t="n">
        <v>17133.36314258419</v>
      </c>
      <c r="O29" t="n">
        <v>17475.0109076241</v>
      </c>
      <c r="P29" t="n">
        <v>17710.28586997019</v>
      </c>
      <c r="Q29" t="n">
        <v>17875.72204191505</v>
      </c>
    </row>
    <row r="30">
      <c r="A30" t="inlineStr">
        <is>
          <t>EV</t>
        </is>
      </c>
      <c r="B30" t="n">
        <v>7589.995767302012</v>
      </c>
      <c r="C30" t="n">
        <v>8501.995344032213</v>
      </c>
      <c r="D30" t="n">
        <v>9440.194878435435</v>
      </c>
      <c r="E30" t="n">
        <v>10363.21436627898</v>
      </c>
      <c r="F30" t="n">
        <v>11324.53580290688</v>
      </c>
      <c r="G30" t="n">
        <v>12328.79646809614</v>
      </c>
      <c r="H30" t="n">
        <v>13363.12008936105</v>
      </c>
      <c r="I30" t="n">
        <v>14410.48503455241</v>
      </c>
      <c r="J30" t="n">
        <v>15510.94105867004</v>
      </c>
      <c r="K30" t="n">
        <v>16593.29535453655</v>
      </c>
      <c r="L30" t="n">
        <v>17625.51031224945</v>
      </c>
      <c r="M30" t="n">
        <v>18574.9442862353</v>
      </c>
      <c r="N30" t="n">
        <v>19411.36314258419</v>
      </c>
      <c r="O30" t="n">
        <v>20112.0109076241</v>
      </c>
      <c r="P30" t="n">
        <v>20666.28586997019</v>
      </c>
      <c r="Q30" t="n">
        <v>21080.72204191505</v>
      </c>
    </row>
    <row r="31">
      <c r="A31" t="inlineStr">
        <is>
          <t>wacc</t>
        </is>
      </c>
      <c r="B31" t="n">
        <v>0.1</v>
      </c>
      <c r="C31" t="n">
        <v>0.1</v>
      </c>
      <c r="D31" t="n">
        <v>0.1</v>
      </c>
      <c r="E31" t="n">
        <v>0.1</v>
      </c>
      <c r="F31" t="n">
        <v>0.0991291916797624</v>
      </c>
      <c r="G31" t="n">
        <v>0.09882993445164502</v>
      </c>
      <c r="H31" t="n">
        <v>0.09846918235687442</v>
      </c>
      <c r="I31" t="n">
        <v>0.09803750533502578</v>
      </c>
      <c r="J31" t="n">
        <v>0.09754884311298777</v>
      </c>
      <c r="K31" t="n">
        <v>0.09700636618955746</v>
      </c>
      <c r="L31" t="n">
        <v>0.09642103979502031</v>
      </c>
      <c r="M31" t="n">
        <v>0.09581639391200834</v>
      </c>
      <c r="N31" t="n">
        <v>0.09521782683070028</v>
      </c>
      <c r="O31" t="n">
        <v>0.09465703601228335</v>
      </c>
      <c r="P31" t="n">
        <v>0.09417132808682213</v>
      </c>
      <c r="Q31" t="n">
        <v>0.0938045883940636</v>
      </c>
    </row>
    <row r="32">
      <c r="A32" t="inlineStr">
        <is>
          <t>firm</t>
        </is>
      </c>
      <c r="B32" t="n">
        <v>7611.809900573824</v>
      </c>
      <c r="C32" t="n">
        <v>8525.990890631207</v>
      </c>
      <c r="D32" t="n">
        <v>9466.589979694329</v>
      </c>
      <c r="E32" t="n">
        <v>10392.24897766376</v>
      </c>
      <c r="F32" t="n">
        <v>11356.47387543014</v>
      </c>
      <c r="G32" t="n">
        <v>12363.90053593244</v>
      </c>
      <c r="H32" t="n">
        <v>13401.6934899206</v>
      </c>
      <c r="I32" t="n">
        <v>14452.85672632578</v>
      </c>
      <c r="J32" t="n">
        <v>15557.46676540169</v>
      </c>
      <c r="K32" t="n">
        <v>16644.35959013489</v>
      </c>
      <c r="L32" t="n">
        <v>17681.52810378543</v>
      </c>
      <c r="M32" t="n">
        <v>18636.36337147819</v>
      </c>
      <c r="N32" t="n">
        <v>19478.66718309243</v>
      </c>
      <c r="O32" t="n">
        <v>20185.72349260646</v>
      </c>
      <c r="P32" t="n">
        <v>20746.97586976377</v>
      </c>
      <c r="Q32" t="n">
        <v>21169.01072615252</v>
      </c>
    </row>
    <row r="33">
      <c r="A33" t="inlineStr">
        <is>
          <t>DDM</t>
        </is>
      </c>
      <c r="B33" t="n">
        <v>21.61762102785573</v>
      </c>
      <c r="C33" t="n">
        <v>23.7793831306413</v>
      </c>
      <c r="D33" t="n">
        <v>26.15732144370543</v>
      </c>
      <c r="E33" t="n">
        <v>28.77305358807598</v>
      </c>
      <c r="F33" t="n">
        <v>31.65035894688358</v>
      </c>
      <c r="G33" t="n">
        <v>34.81539484157194</v>
      </c>
      <c r="H33" t="n">
        <v>38.29693432572914</v>
      </c>
      <c r="I33" t="n">
        <v>42.12662775830206</v>
      </c>
      <c r="J33" t="n">
        <v>46.33929053413227</v>
      </c>
      <c r="K33" t="n">
        <v>50.9732195875455</v>
      </c>
      <c r="L33" t="n">
        <v>56.07054154630006</v>
      </c>
      <c r="M33" t="n">
        <v>61.67759570093007</v>
      </c>
      <c r="N33" t="n">
        <v>67.84535527102308</v>
      </c>
      <c r="O33" t="n">
        <v>74.6298907981254</v>
      </c>
      <c r="P33" t="n">
        <v>82.09287987793795</v>
      </c>
      <c r="Q33" t="n">
        <v>57.24645900331151</v>
      </c>
    </row>
    <row r="34">
      <c r="A34" t="inlineStr">
        <is>
          <t>value_per_share</t>
        </is>
      </c>
      <c r="B34" t="n">
        <v>26.07769757573685</v>
      </c>
      <c r="C34" t="n">
        <v>27.2273828585636</v>
      </c>
      <c r="D34" t="n">
        <v>30.23193848195067</v>
      </c>
      <c r="E34" t="n">
        <v>33.18788046550773</v>
      </c>
      <c r="F34" t="n">
        <v>35.49148560299904</v>
      </c>
      <c r="G34" t="n">
        <v>38.34892338762419</v>
      </c>
      <c r="H34" t="n">
        <v>41.18734796870883</v>
      </c>
      <c r="I34" t="n">
        <v>43.92662832633298</v>
      </c>
      <c r="J34" t="n">
        <v>46.68541517993089</v>
      </c>
      <c r="K34" t="n">
        <v>49.23571571847906</v>
      </c>
      <c r="L34" t="n">
        <v>51.48774034455196</v>
      </c>
      <c r="M34" t="n">
        <v>53.37858728246518</v>
      </c>
      <c r="N34" t="n">
        <v>54.86907708852008</v>
      </c>
      <c r="O34" t="n">
        <v>55.96319371939352</v>
      </c>
      <c r="P34" t="n">
        <v>56.71665466798454</v>
      </c>
      <c r="Q34" t="n">
        <v>57.2464590033115</v>
      </c>
    </row>
    <row r="35">
      <c r="A35" t="inlineStr">
        <is>
          <t>value_per_share_DDM</t>
        </is>
      </c>
      <c r="B35" t="n">
        <v>21.61762102785573</v>
      </c>
      <c r="C35" t="n">
        <v>23.7793831306413</v>
      </c>
      <c r="D35" t="n">
        <v>26.15732144370543</v>
      </c>
      <c r="E35" t="n">
        <v>28.77305358807598</v>
      </c>
      <c r="F35" t="n">
        <v>31.65035894688358</v>
      </c>
      <c r="G35" t="n">
        <v>34.81539484157194</v>
      </c>
      <c r="H35" t="n">
        <v>38.29693432572914</v>
      </c>
      <c r="I35" t="n">
        <v>42.12662775830206</v>
      </c>
      <c r="J35" t="n">
        <v>46.33929053413227</v>
      </c>
      <c r="K35" t="n">
        <v>50.9732195875455</v>
      </c>
      <c r="L35" t="n">
        <v>56.07054154630006</v>
      </c>
      <c r="M35" t="n">
        <v>61.67759570093007</v>
      </c>
      <c r="N35" t="n">
        <v>67.84535527102308</v>
      </c>
      <c r="O35" t="n">
        <v>74.6298907981254</v>
      </c>
      <c r="P35" t="n">
        <v>82.09287987793795</v>
      </c>
      <c r="Q35" t="n">
        <v>90.30216786573175</v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0"/>
  <sheetViews>
    <sheetView topLeftCell="A3" workbookViewId="0">
      <selection activeCell="A31" sqref="A31"/>
    </sheetView>
  </sheetViews>
  <sheetFormatPr baseColWidth="8" defaultRowHeight="13.2"/>
  <cols>
    <col width="14.44140625" bestFit="1" customWidth="1" style="18" min="1" max="1"/>
  </cols>
  <sheetData>
    <row r="1">
      <c r="A1" t="inlineStr">
        <is>
          <t>ebitda</t>
        </is>
      </c>
    </row>
    <row r="2">
      <c r="A2" t="inlineStr">
        <is>
          <t>capex</t>
        </is>
      </c>
    </row>
    <row r="3">
      <c r="A3" t="inlineStr">
        <is>
          <t>dwc</t>
        </is>
      </c>
    </row>
    <row r="4">
      <c r="A4" t="inlineStr">
        <is>
          <t>tax</t>
        </is>
      </c>
    </row>
    <row r="5">
      <c r="A5" t="inlineStr">
        <is>
          <t>da</t>
        </is>
      </c>
    </row>
    <row r="6">
      <c r="A6" t="inlineStr">
        <is>
          <t>debt</t>
        </is>
      </c>
    </row>
    <row r="7">
      <c r="A7" t="inlineStr">
        <is>
          <t>interest</t>
        </is>
      </c>
    </row>
    <row r="8">
      <c r="A8" t="inlineStr">
        <is>
          <t>cash</t>
        </is>
      </c>
    </row>
    <row r="9">
      <c r="A9" t="inlineStr">
        <is>
          <t>nol</t>
        </is>
      </c>
    </row>
    <row r="10">
      <c r="A10" t="inlineStr">
        <is>
          <t>noa</t>
        </is>
      </c>
    </row>
    <row r="11">
      <c r="A11" t="inlineStr">
        <is>
          <t>fcfe</t>
        </is>
      </c>
    </row>
    <row r="12">
      <c r="A12" t="inlineStr">
        <is>
          <t>fcff</t>
        </is>
      </c>
    </row>
    <row r="13">
      <c r="A13" t="inlineStr">
        <is>
          <t>fcf</t>
        </is>
      </c>
    </row>
    <row r="14">
      <c r="A14" t="inlineStr">
        <is>
          <t>income_pretax</t>
        </is>
      </c>
    </row>
    <row r="15">
      <c r="A15" t="inlineStr">
        <is>
          <t>dDebt</t>
        </is>
      </c>
    </row>
    <row r="16">
      <c r="A16" t="inlineStr">
        <is>
          <t>tax_cash</t>
        </is>
      </c>
    </row>
    <row r="17">
      <c r="A17" t="inlineStr">
        <is>
          <t>income_taxable</t>
        </is>
      </c>
    </row>
    <row r="18">
      <c r="A18" t="inlineStr">
        <is>
          <t>equity</t>
        </is>
      </c>
    </row>
    <row r="19">
      <c r="A19" t="inlineStr">
        <is>
          <t>EV</t>
        </is>
      </c>
    </row>
    <row r="20">
      <c r="A20" t="inlineStr">
        <is>
          <t>wacc</t>
        </is>
      </c>
    </row>
    <row r="21">
      <c r="A21" t="inlineStr">
        <is>
          <t>firm</t>
        </is>
      </c>
    </row>
    <row r="22">
      <c r="A22" t="inlineStr">
        <is>
          <t>value_per_share</t>
        </is>
      </c>
    </row>
    <row r="23">
      <c r="A23" t="inlineStr">
        <is>
          <t>shares</t>
        </is>
      </c>
    </row>
    <row r="24">
      <c r="A24" t="inlineStr">
        <is>
          <t>price</t>
        </is>
      </c>
    </row>
    <row r="25">
      <c r="A25" t="inlineStr">
        <is>
          <t>MnA</t>
        </is>
      </c>
    </row>
    <row r="26">
      <c r="A26" t="inlineStr">
        <is>
          <t>cashBS</t>
        </is>
      </c>
    </row>
    <row r="27">
      <c r="A27" t="inlineStr">
        <is>
          <t>dividend</t>
        </is>
      </c>
    </row>
    <row r="28">
      <c r="A28" t="inlineStr">
        <is>
          <t>buybacks</t>
        </is>
      </c>
    </row>
    <row r="29">
      <c r="A29" t="inlineStr">
        <is>
          <t>value_per_share_DDM</t>
        </is>
      </c>
    </row>
    <row r="30">
      <c r="A30" t="inlineStr">
        <is>
          <t>sbc</t>
        </is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MAY, DAVID (PG DG CE CMO TURB MRL)</dc:creator>
  <dcterms:created xmlns:dcterms="http://purl.org/dc/terms/" xmlns:xsi="http://www.w3.org/2001/XMLSchema-instance" xsi:type="dcterms:W3CDTF">2018-05-29T16:57:20Z</dcterms:created>
  <dcterms:modified xmlns:dcterms="http://purl.org/dc/terms/" xmlns:xsi="http://www.w3.org/2001/XMLSchema-instance" xsi:type="dcterms:W3CDTF">2022-11-05T15:32:44Z</dcterms:modified>
  <cp:lastModifiedBy>May, David (SE GP I PR TI PTS GTT)</cp:lastModifiedBy>
  <cp:keywords>C_Unrestricted</cp:keywords>
</cp:coreProperties>
</file>