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芳子\Desktop\"/>
    </mc:Choice>
  </mc:AlternateContent>
  <bookViews>
    <workbookView xWindow="0" yWindow="0" windowWidth="20490" windowHeight="9075" activeTab="1"/>
  </bookViews>
  <sheets>
    <sheet name="Sheet1" sheetId="1" r:id="rId1"/>
    <sheet name="Sheet1 (2)" sheetId="3" r:id="rId2"/>
  </sheets>
  <definedNames>
    <definedName name="_xlnm._FilterDatabase" localSheetId="0" hidden="1">Sheet1!$A$1:$H$96</definedName>
    <definedName name="_xlnm._FilterDatabase" localSheetId="1" hidden="1">'Sheet1 (2)'!$A$1:$N$150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6" i="3" l="1"/>
  <c r="C165" i="3"/>
  <c r="C164" i="3"/>
  <c r="D150" i="3" s="1"/>
  <c r="C163" i="3"/>
  <c r="C159" i="3"/>
  <c r="C158" i="3"/>
  <c r="D25" i="3" s="1"/>
  <c r="C157" i="3"/>
  <c r="C156" i="3"/>
  <c r="C109" i="1"/>
  <c r="C110" i="1"/>
  <c r="C111" i="1"/>
  <c r="C112" i="1"/>
  <c r="C105" i="1"/>
  <c r="C104" i="1"/>
  <c r="C102" i="1"/>
  <c r="C103" i="1"/>
  <c r="D3" i="3" l="1"/>
  <c r="D5" i="3"/>
  <c r="D12" i="3"/>
  <c r="D137" i="3"/>
  <c r="D33" i="3"/>
  <c r="E149" i="3"/>
  <c r="D147" i="3"/>
  <c r="E146" i="3"/>
  <c r="E143" i="3"/>
  <c r="D142" i="3"/>
  <c r="E139" i="3"/>
  <c r="D140" i="3"/>
  <c r="E136" i="3"/>
  <c r="D131" i="3"/>
  <c r="D129" i="3"/>
  <c r="E126" i="3"/>
  <c r="D124" i="3"/>
  <c r="E123" i="3"/>
  <c r="E117" i="3"/>
  <c r="E114" i="3"/>
  <c r="D115" i="3"/>
  <c r="D109" i="3"/>
  <c r="E106" i="3"/>
  <c r="E103" i="3"/>
  <c r="E100" i="3"/>
  <c r="E92" i="3"/>
  <c r="D93" i="3"/>
  <c r="E89" i="3"/>
  <c r="E81" i="3"/>
  <c r="D82" i="3"/>
  <c r="D74" i="3"/>
  <c r="D70" i="3"/>
  <c r="D61" i="3"/>
  <c r="D59" i="3"/>
  <c r="D55" i="3"/>
  <c r="D46" i="3"/>
  <c r="D44" i="3"/>
  <c r="D42" i="3"/>
  <c r="D39" i="3"/>
  <c r="D36" i="3"/>
  <c r="D28" i="3"/>
  <c r="D15" i="3"/>
  <c r="D52" i="3" l="1"/>
  <c r="D57" i="3"/>
  <c r="D67" i="3"/>
  <c r="D72" i="3"/>
  <c r="D84" i="3"/>
  <c r="D90" i="3"/>
  <c r="D127" i="3"/>
  <c r="D118" i="3"/>
  <c r="D17" i="3"/>
  <c r="D152" i="3" l="1"/>
  <c r="H3" i="1"/>
  <c r="D19" i="1"/>
  <c r="H96" i="1"/>
  <c r="H91" i="1"/>
  <c r="H24" i="1"/>
  <c r="H49" i="1"/>
  <c r="H53" i="1"/>
  <c r="H36" i="1"/>
  <c r="H6" i="1"/>
  <c r="H48" i="1"/>
  <c r="H2" i="1"/>
  <c r="H22" i="1"/>
  <c r="H23" i="1"/>
  <c r="H25" i="1"/>
  <c r="H26" i="1"/>
  <c r="H27" i="1"/>
  <c r="H28" i="1"/>
  <c r="H30" i="1"/>
  <c r="H31" i="1"/>
  <c r="H32" i="1"/>
  <c r="H33" i="1"/>
  <c r="H37" i="1"/>
  <c r="H39" i="1"/>
  <c r="H40" i="1"/>
  <c r="H42" i="1"/>
  <c r="H44" i="1"/>
  <c r="H45" i="1"/>
  <c r="H46" i="1"/>
  <c r="H51" i="1"/>
  <c r="H56" i="1"/>
  <c r="H58" i="1"/>
  <c r="H63" i="1"/>
  <c r="H67" i="1"/>
  <c r="H68" i="1"/>
  <c r="H70" i="1"/>
  <c r="H71" i="1"/>
  <c r="H72" i="1"/>
  <c r="H77" i="1"/>
  <c r="H78" i="1"/>
  <c r="H80" i="1"/>
  <c r="H86" i="1"/>
  <c r="H90" i="1"/>
  <c r="H93" i="1"/>
  <c r="H95" i="1"/>
  <c r="H5" i="1"/>
  <c r="H7" i="1"/>
  <c r="H8" i="1"/>
  <c r="H9" i="1"/>
  <c r="H13" i="1"/>
  <c r="H14" i="1"/>
  <c r="H15" i="1"/>
  <c r="H17" i="1"/>
  <c r="H16" i="1" l="1"/>
  <c r="H11" i="1"/>
  <c r="H92" i="1"/>
  <c r="H87" i="1"/>
  <c r="H85" i="1"/>
  <c r="H60" i="1"/>
  <c r="H57" i="1"/>
  <c r="H55" i="1"/>
  <c r="H29" i="1"/>
  <c r="H34" i="1"/>
  <c r="H12" i="1"/>
  <c r="H10" i="1"/>
  <c r="H4" i="1"/>
  <c r="H21" i="1"/>
  <c r="H88" i="1"/>
  <c r="H82" i="1"/>
  <c r="H76" i="1"/>
  <c r="H65" i="1"/>
  <c r="H35" i="1"/>
  <c r="H79" i="1"/>
  <c r="H74" i="1"/>
  <c r="H69" i="1"/>
  <c r="H84" i="1"/>
  <c r="H62" i="1"/>
  <c r="H50" i="1"/>
  <c r="H41" i="1"/>
  <c r="H81" i="1"/>
  <c r="H75" i="1"/>
  <c r="H47" i="1"/>
  <c r="H43" i="1"/>
  <c r="H89" i="1"/>
  <c r="H83" i="1"/>
  <c r="H73" i="1"/>
  <c r="H61" i="1"/>
  <c r="H59" i="1"/>
  <c r="H52" i="1"/>
  <c r="H94" i="1"/>
  <c r="H66" i="1"/>
  <c r="H64" i="1"/>
  <c r="H54" i="1"/>
  <c r="H38" i="1"/>
  <c r="E98" i="1"/>
  <c r="F98" i="1"/>
  <c r="G98" i="1"/>
  <c r="D98" i="1"/>
  <c r="E19" i="1"/>
  <c r="F19" i="1"/>
  <c r="G19" i="1"/>
</calcChain>
</file>

<file path=xl/sharedStrings.xml><?xml version="1.0" encoding="utf-8"?>
<sst xmlns="http://schemas.openxmlformats.org/spreadsheetml/2006/main" count="702" uniqueCount="86">
  <si>
    <t>04/11</t>
    <phoneticPr fontId="2"/>
  </si>
  <si>
    <t>04/12</t>
    <phoneticPr fontId="2"/>
  </si>
  <si>
    <t>05/01</t>
    <phoneticPr fontId="2"/>
  </si>
  <si>
    <t>05/02</t>
    <phoneticPr fontId="2"/>
  </si>
  <si>
    <t>05/03</t>
    <phoneticPr fontId="2"/>
  </si>
  <si>
    <t>05/04</t>
    <phoneticPr fontId="2"/>
  </si>
  <si>
    <t>05/05</t>
    <phoneticPr fontId="2"/>
  </si>
  <si>
    <t>05/06</t>
  </si>
  <si>
    <t>05/07</t>
    <phoneticPr fontId="2"/>
  </si>
  <si>
    <t>05/08</t>
    <phoneticPr fontId="2"/>
  </si>
  <si>
    <t>05/09</t>
    <phoneticPr fontId="2"/>
  </si>
  <si>
    <t>05/10</t>
    <phoneticPr fontId="2"/>
  </si>
  <si>
    <t>山下整形外科医院</t>
  </si>
  <si>
    <t>大橋ごう脳神経外科・脳神経内科クリニック</t>
    <rPh sb="0" eb="2">
      <t>オオハシ</t>
    </rPh>
    <rPh sb="4" eb="5">
      <t>ノウ</t>
    </rPh>
    <rPh sb="5" eb="7">
      <t>シンケイ</t>
    </rPh>
    <rPh sb="7" eb="9">
      <t>ゲカ</t>
    </rPh>
    <rPh sb="10" eb="15">
      <t>ノウシンケイナイカ</t>
    </rPh>
    <phoneticPr fontId="2"/>
  </si>
  <si>
    <t>浜の町病院</t>
  </si>
  <si>
    <t>なかしまクリニック</t>
  </si>
  <si>
    <t>株式会社アガペパール調剤薬局</t>
  </si>
  <si>
    <t>畠山内科胃腸科クリニック</t>
  </si>
  <si>
    <t>薬局はなみずき</t>
  </si>
  <si>
    <t>タケシタ調剤薬局天神北店</t>
    <rPh sb="4" eb="8">
      <t>チョウザイヤッキョク</t>
    </rPh>
    <rPh sb="8" eb="10">
      <t>テンジン</t>
    </rPh>
    <rPh sb="10" eb="11">
      <t>キタ</t>
    </rPh>
    <rPh sb="11" eb="12">
      <t>テン</t>
    </rPh>
    <phoneticPr fontId="2"/>
  </si>
  <si>
    <t>05/02</t>
  </si>
  <si>
    <t>05/04</t>
  </si>
  <si>
    <t>浜の町病院</t>
    <phoneticPr fontId="2"/>
  </si>
  <si>
    <t>浜の町病院</t>
    <phoneticPr fontId="2"/>
  </si>
  <si>
    <t>ID</t>
    <phoneticPr fontId="2"/>
  </si>
  <si>
    <t>名称</t>
    <rPh sb="0" eb="2">
      <t>メイショウ</t>
    </rPh>
    <phoneticPr fontId="2"/>
  </si>
  <si>
    <t>年月</t>
    <rPh sb="0" eb="2">
      <t>ネンゲツ</t>
    </rPh>
    <phoneticPr fontId="2"/>
  </si>
  <si>
    <t>医療費の総額</t>
    <rPh sb="0" eb="3">
      <t>イリョウヒ</t>
    </rPh>
    <rPh sb="4" eb="6">
      <t>ソウガク</t>
    </rPh>
    <phoneticPr fontId="2"/>
  </si>
  <si>
    <t>健保支払分</t>
    <rPh sb="0" eb="2">
      <t>ケンポ</t>
    </rPh>
    <rPh sb="2" eb="4">
      <t>シハライ</t>
    </rPh>
    <rPh sb="4" eb="5">
      <t>ブン</t>
    </rPh>
    <phoneticPr fontId="2"/>
  </si>
  <si>
    <t>国など</t>
    <rPh sb="0" eb="1">
      <t>クニ</t>
    </rPh>
    <phoneticPr fontId="2"/>
  </si>
  <si>
    <t>窓口での金額</t>
    <rPh sb="0" eb="2">
      <t>マドグチ</t>
    </rPh>
    <rPh sb="4" eb="6">
      <t>キンガク</t>
    </rPh>
    <phoneticPr fontId="2"/>
  </si>
  <si>
    <t>交通費</t>
    <rPh sb="0" eb="3">
      <t>コウツウヒ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</si>
  <si>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</si>
  <si>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</si>
  <si>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山下整形（姪浜から改定前）</t>
    <rPh sb="5" eb="7">
      <t>メイノハマ</t>
    </rPh>
    <rPh sb="9" eb="11">
      <t>カイテイ</t>
    </rPh>
    <rPh sb="11" eb="12">
      <t>マエ</t>
    </rPh>
    <phoneticPr fontId="2"/>
  </si>
  <si>
    <t>山下整形（野間から改定前）</t>
    <rPh sb="5" eb="7">
      <t>ノマ</t>
    </rPh>
    <rPh sb="9" eb="11">
      <t>カイテイ</t>
    </rPh>
    <rPh sb="11" eb="12">
      <t>マエ</t>
    </rPh>
    <phoneticPr fontId="2"/>
  </si>
  <si>
    <t>なかしまクリニック（野間から改定前）</t>
  </si>
  <si>
    <t>なかしまクリニック（姪浜から改定前）</t>
  </si>
  <si>
    <t>畠山内科胃腸科クリニック</t>
    <phoneticPr fontId="2"/>
  </si>
  <si>
    <t>畠山（野間から改定前）</t>
  </si>
  <si>
    <t>畠山（姪浜から改定前）</t>
    <phoneticPr fontId="2"/>
  </si>
  <si>
    <t>浜の町（野間から改定前）</t>
    <rPh sb="0" eb="1">
      <t>ハマ</t>
    </rPh>
    <rPh sb="2" eb="3">
      <t>マチ</t>
    </rPh>
    <phoneticPr fontId="2"/>
  </si>
  <si>
    <t>浜の町（姪浜から改定前）</t>
    <rPh sb="0" eb="1">
      <t>ハマ</t>
    </rPh>
    <rPh sb="2" eb="3">
      <t>マチ</t>
    </rPh>
    <phoneticPr fontId="2"/>
  </si>
  <si>
    <t>交通費一覧（野間から）</t>
    <rPh sb="0" eb="3">
      <t>コウツウヒ</t>
    </rPh>
    <rPh sb="3" eb="5">
      <t>イチラン</t>
    </rPh>
    <rPh sb="6" eb="8">
      <t>ノマ</t>
    </rPh>
    <phoneticPr fontId="2"/>
  </si>
  <si>
    <t>交通費一覧（姪浜から）</t>
    <rPh sb="0" eb="3">
      <t>コウツウヒ</t>
    </rPh>
    <rPh sb="3" eb="5">
      <t>イチラン</t>
    </rPh>
    <rPh sb="6" eb="8">
      <t>メイノハマ</t>
    </rPh>
    <phoneticPr fontId="2"/>
  </si>
  <si>
    <t>集計</t>
    <rPh sb="0" eb="2">
      <t>シュウケイ</t>
    </rPh>
    <phoneticPr fontId="2"/>
  </si>
  <si>
    <t>令和4年11月</t>
  </si>
  <si>
    <t>令和4年12月</t>
  </si>
  <si>
    <t>令和5年01月</t>
  </si>
  <si>
    <t>令和5年02月</t>
  </si>
  <si>
    <t>令和5年03月</t>
  </si>
  <si>
    <t>令和5年04月</t>
  </si>
  <si>
    <t>令和5年05月</t>
  </si>
  <si>
    <t>令和5年06月</t>
  </si>
  <si>
    <t>令和5年07月</t>
  </si>
  <si>
    <t>令和5年08月</t>
  </si>
  <si>
    <t>令和5年09月</t>
  </si>
  <si>
    <t>令和5年10月</t>
  </si>
  <si>
    <t>診療・治療</t>
    <rPh sb="0" eb="2">
      <t>シンリョウ</t>
    </rPh>
    <rPh sb="3" eb="5">
      <t>チリョウ</t>
    </rPh>
    <phoneticPr fontId="5"/>
  </si>
  <si>
    <t>医薬品購入</t>
    <rPh sb="0" eb="3">
      <t>イヤクヒン</t>
    </rPh>
    <rPh sb="3" eb="5">
      <t>コウニュウ</t>
    </rPh>
    <phoneticPr fontId="5"/>
  </si>
  <si>
    <t>介護保険サービス</t>
    <rPh sb="0" eb="2">
      <t>カイゴ</t>
    </rPh>
    <rPh sb="2" eb="4">
      <t>ホケン</t>
    </rPh>
    <phoneticPr fontId="5"/>
  </si>
  <si>
    <t>その他の医療費</t>
    <rPh sb="2" eb="3">
      <t>タ</t>
    </rPh>
    <rPh sb="4" eb="7">
      <t>イリョウヒ</t>
    </rPh>
    <phoneticPr fontId="5"/>
  </si>
  <si>
    <t>該当する</t>
  </si>
  <si>
    <t>該当する</t>
    <rPh sb="0" eb="2">
      <t>ガイトウ</t>
    </rPh>
    <phoneticPr fontId="2"/>
  </si>
  <si>
    <t>野間三丁目⇔清水町　=190×2</t>
    <rPh sb="0" eb="2">
      <t>ノマ</t>
    </rPh>
    <rPh sb="2" eb="5">
      <t>サンチョウメ</t>
    </rPh>
    <rPh sb="6" eb="8">
      <t>シミズ</t>
    </rPh>
    <rPh sb="8" eb="9">
      <t>マチ</t>
    </rPh>
    <phoneticPr fontId="2"/>
  </si>
  <si>
    <t>野間三丁目⇔薬院駅前　=190×2</t>
    <rPh sb="6" eb="9">
      <t>ヤクインエキ</t>
    </rPh>
    <rPh sb="9" eb="10">
      <t>マエ</t>
    </rPh>
    <phoneticPr fontId="2"/>
  </si>
  <si>
    <t>野間三丁目⇔薬院駅前⇔桜坂　=(190+190)×2</t>
    <rPh sb="6" eb="9">
      <t>ヤクインエキ</t>
    </rPh>
    <rPh sb="9" eb="10">
      <t>マエ</t>
    </rPh>
    <rPh sb="11" eb="13">
      <t>サクラザカ</t>
    </rPh>
    <phoneticPr fontId="2"/>
  </si>
  <si>
    <t>野間三丁目⇔天神⇔那の津口　=(240+150)×2</t>
    <rPh sb="6" eb="8">
      <t>テンジン</t>
    </rPh>
    <phoneticPr fontId="2"/>
  </si>
  <si>
    <t>姪浜駅南口⇔那の津口　=450×2</t>
    <rPh sb="0" eb="3">
      <t>メイノハマエキ</t>
    </rPh>
    <rPh sb="3" eb="5">
      <t>ミナミグチ</t>
    </rPh>
    <rPh sb="6" eb="7">
      <t>ナ</t>
    </rPh>
    <rPh sb="8" eb="9">
      <t>ツ</t>
    </rPh>
    <rPh sb="9" eb="10">
      <t>グチ</t>
    </rPh>
    <phoneticPr fontId="2"/>
  </si>
  <si>
    <t>姪浜駅南口⇔天神⇔桜坂　=(450+190)×2</t>
    <rPh sb="0" eb="3">
      <t>メイノハマエキ</t>
    </rPh>
    <rPh sb="3" eb="5">
      <t>ミナミグチ</t>
    </rPh>
    <rPh sb="6" eb="8">
      <t>テンジン</t>
    </rPh>
    <rPh sb="9" eb="11">
      <t>サクラザカ</t>
    </rPh>
    <phoneticPr fontId="2"/>
  </si>
  <si>
    <t>姪浜駅南口⇔天神⇔薬院駅前　=(450+150)×2</t>
    <rPh sb="0" eb="3">
      <t>メイノハマエキ</t>
    </rPh>
    <rPh sb="3" eb="5">
      <t>ミナミグチ</t>
    </rPh>
    <rPh sb="6" eb="8">
      <t>テンジン</t>
    </rPh>
    <rPh sb="9" eb="12">
      <t>ヤクインエキ</t>
    </rPh>
    <rPh sb="12" eb="13">
      <t>マエ</t>
    </rPh>
    <phoneticPr fontId="2"/>
  </si>
  <si>
    <t>姪浜駅南口⇔天神⇔清水町　=(450+190)×2</t>
    <rPh sb="0" eb="3">
      <t>メイノハマエキ</t>
    </rPh>
    <rPh sb="3" eb="5">
      <t>ミナミグチ</t>
    </rPh>
    <rPh sb="6" eb="8">
      <t>テンジン</t>
    </rPh>
    <rPh sb="9" eb="11">
      <t>シミズ</t>
    </rPh>
    <rPh sb="11" eb="12">
      <t>マチ</t>
    </rPh>
    <phoneticPr fontId="2"/>
  </si>
  <si>
    <t>山下整形外科医院</t>
    <phoneticPr fontId="5"/>
  </si>
  <si>
    <t>西鉄バス</t>
    <rPh sb="0" eb="2">
      <t>ニシテツ</t>
    </rPh>
    <phoneticPr fontId="5"/>
  </si>
  <si>
    <t>大橋ごう脳神経外科・脳神経内科クリニック</t>
    <rPh sb="0" eb="2">
      <t>オオハシ</t>
    </rPh>
    <rPh sb="4" eb="5">
      <t>ノウ</t>
    </rPh>
    <rPh sb="5" eb="7">
      <t>シンケイ</t>
    </rPh>
    <rPh sb="7" eb="9">
      <t>ゲカ</t>
    </rPh>
    <rPh sb="10" eb="15">
      <t>ノウシンケイナイカ</t>
    </rPh>
    <phoneticPr fontId="5"/>
  </si>
  <si>
    <t>浜の町病院</t>
    <phoneticPr fontId="5"/>
  </si>
  <si>
    <t>なかしまクリニック</t>
    <phoneticPr fontId="5"/>
  </si>
  <si>
    <t>株式会社アガペパール調剤薬局</t>
    <phoneticPr fontId="5"/>
  </si>
  <si>
    <t>畠山内科胃腸科クリニック</t>
    <phoneticPr fontId="5"/>
  </si>
  <si>
    <t>薬局はなみずき</t>
    <phoneticPr fontId="5"/>
  </si>
  <si>
    <t>タケシタ調剤薬局天神北店</t>
    <rPh sb="4" eb="8">
      <t>チョウザイヤッキョク</t>
    </rPh>
    <rPh sb="8" eb="10">
      <t>テンジン</t>
    </rPh>
    <rPh sb="10" eb="11">
      <t>キタ</t>
    </rPh>
    <rPh sb="11" eb="12">
      <t>テン</t>
    </rPh>
    <phoneticPr fontId="5"/>
  </si>
  <si>
    <t>姪浜駅南口⇔天神⇔清水町　=(400+240)×2</t>
    <rPh sb="0" eb="3">
      <t>メイノハマエキ</t>
    </rPh>
    <rPh sb="3" eb="5">
      <t>ミナミグチ</t>
    </rPh>
    <rPh sb="6" eb="8">
      <t>テンジン</t>
    </rPh>
    <rPh sb="9" eb="11">
      <t>シミズ</t>
    </rPh>
    <rPh sb="11" eb="12">
      <t>マチ</t>
    </rPh>
    <phoneticPr fontId="2"/>
  </si>
  <si>
    <t>姪浜駅南口⇔天神⇔薬院駅前　=(400+150)×2</t>
    <rPh sb="0" eb="3">
      <t>メイノハマエキ</t>
    </rPh>
    <rPh sb="3" eb="5">
      <t>ミナミグチ</t>
    </rPh>
    <rPh sb="6" eb="8">
      <t>テンジン</t>
    </rPh>
    <rPh sb="9" eb="12">
      <t>ヤクインエキ</t>
    </rPh>
    <rPh sb="12" eb="13">
      <t>マエ</t>
    </rPh>
    <phoneticPr fontId="2"/>
  </si>
  <si>
    <t>姪浜駅南口⇔天神⇔桜坂　=(400+190)×2</t>
    <rPh sb="0" eb="3">
      <t>メイノハマエキ</t>
    </rPh>
    <rPh sb="3" eb="5">
      <t>ミナミグチ</t>
    </rPh>
    <rPh sb="6" eb="8">
      <t>テンジン</t>
    </rPh>
    <rPh sb="9" eb="11">
      <t>サクラザカ</t>
    </rPh>
    <phoneticPr fontId="2"/>
  </si>
  <si>
    <t>姪浜駅南口⇔那の津口　=400×2</t>
    <rPh sb="0" eb="3">
      <t>メイノハマエキ</t>
    </rPh>
    <rPh sb="3" eb="5">
      <t>ミナミグチ</t>
    </rPh>
    <rPh sb="6" eb="7">
      <t>ナ</t>
    </rPh>
    <rPh sb="8" eb="9">
      <t>ツ</t>
    </rPh>
    <rPh sb="9" eb="10">
      <t>グチ</t>
    </rPh>
    <phoneticPr fontId="2"/>
  </si>
  <si>
    <t>タクシー代</t>
    <rPh sb="4" eb="5">
      <t>ダイ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</si>
</sst>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0" fillId="0" borderId="0" xfId="0" applyFill="1" applyBorder="1">
      <alignment vertical="center"/>
    </xf>
    <xf numFmtId="38" fontId="0" fillId="0" borderId="0" xfId="1" applyFont="1" applyAlignment="1">
      <alignment vertical="center" shrinkToFit="1"/>
    </xf>
    <xf numFmtId="38" fontId="0" fillId="0" borderId="0" xfId="1" applyFont="1" applyBorder="1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2"/>
    </xf>
    <xf numFmtId="38" fontId="0" fillId="0" borderId="0" xfId="1" applyFont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38" fontId="0" fillId="0" borderId="0" xfId="1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49" fontId="0" fillId="0" borderId="0" xfId="0" applyNumberFormat="1" applyBorder="1" applyAlignment="1">
      <alignment vertical="center" shrinkToFit="1"/>
    </xf>
    <xf numFmtId="0" fontId="4" fillId="2" borderId="2" xfId="0" applyFont="1" applyFill="1" applyBorder="1" applyAlignment="1" applyProtection="1">
      <alignment horizontal="center" vertical="center" wrapText="1"/>
    </xf>
    <xf numFmtId="49" fontId="6" fillId="0" borderId="3" xfId="0" applyNumberFormat="1" applyFont="1" applyBorder="1" applyAlignment="1" applyProtection="1">
      <alignment vertical="center" wrapText="1"/>
      <protection locked="0"/>
    </xf>
    <xf numFmtId="3" fontId="6" fillId="0" borderId="3" xfId="0" applyNumberFormat="1" applyFont="1" applyBorder="1" applyProtection="1">
      <alignment vertical="center"/>
      <protection locked="0"/>
    </xf>
    <xf numFmtId="49" fontId="7" fillId="0" borderId="3" xfId="0" applyNumberFormat="1" applyFont="1" applyBorder="1" applyAlignment="1" applyProtection="1">
      <alignment vertical="center" wrapText="1"/>
      <protection locked="0"/>
    </xf>
    <xf numFmtId="3" fontId="7" fillId="0" borderId="3" xfId="0" applyNumberFormat="1" applyFont="1" applyBorder="1" applyProtection="1">
      <alignment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6"/>
  <sheetViews>
    <sheetView view="pageBreakPreview" zoomScaleNormal="100" zoomScaleSheetLayoutView="100" workbookViewId="0">
      <pane ySplit="1" topLeftCell="A23" activePane="bottomLeft" state="frozen"/>
      <selection pane="bottomLeft" activeCell="A4" sqref="A4:XFD6"/>
    </sheetView>
  </sheetViews>
  <sheetFormatPr defaultRowHeight="18.75" x14ac:dyDescent="0.4"/>
  <cols>
    <col min="1" max="1" width="3.5" bestFit="1" customWidth="1"/>
    <col min="2" max="2" width="42" bestFit="1" customWidth="1"/>
    <col min="3" max="3" width="8.75" style="1"/>
    <col min="4" max="4" width="15" style="2" bestFit="1" customWidth="1"/>
    <col min="5" max="5" width="10.375" style="2" bestFit="1" customWidth="1"/>
    <col min="6" max="7" width="8.75" style="2"/>
    <col min="8" max="8" width="9" style="2"/>
    <col min="9" max="9" width="11" style="9" customWidth="1"/>
    <col min="10" max="10" width="16.5" customWidth="1"/>
    <col min="11" max="11" width="10.5" bestFit="1" customWidth="1"/>
    <col min="12" max="12" width="7" bestFit="1" customWidth="1"/>
    <col min="13" max="13" width="8" bestFit="1" customWidth="1"/>
  </cols>
  <sheetData>
    <row r="1" spans="1:8" x14ac:dyDescent="0.4">
      <c r="A1" t="s">
        <v>24</v>
      </c>
      <c r="B1" t="s">
        <v>25</v>
      </c>
      <c r="C1" s="1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</row>
    <row r="2" spans="1:8" x14ac:dyDescent="0.4">
      <c r="A2">
        <v>1</v>
      </c>
      <c r="B2" t="s">
        <v>12</v>
      </c>
      <c r="C2" s="1" t="s">
        <v>0</v>
      </c>
      <c r="D2" s="2">
        <v>2880</v>
      </c>
      <c r="E2" s="2">
        <v>2016</v>
      </c>
      <c r="G2" s="2">
        <v>864</v>
      </c>
      <c r="H2" s="2">
        <f>IF(ISERROR(VLOOKUP(A2,$A$100:$C$116,3,FALSE)),"",VLOOKUP(A2,$A$100:$C$116,3,FALSE))</f>
        <v>380</v>
      </c>
    </row>
    <row r="3" spans="1:8" x14ac:dyDescent="0.4">
      <c r="B3" t="s">
        <v>13</v>
      </c>
      <c r="C3" s="1" t="s">
        <v>0</v>
      </c>
      <c r="D3" s="2">
        <v>19680</v>
      </c>
      <c r="E3" s="2">
        <v>13776</v>
      </c>
      <c r="G3" s="2">
        <v>5904</v>
      </c>
      <c r="H3" s="2">
        <f>(170+220)*2</f>
        <v>780</v>
      </c>
    </row>
    <row r="4" spans="1:8" x14ac:dyDescent="0.4">
      <c r="B4" t="s">
        <v>14</v>
      </c>
      <c r="C4" s="1" t="s">
        <v>0</v>
      </c>
      <c r="D4" s="2">
        <v>7000</v>
      </c>
      <c r="E4" s="2">
        <v>4900</v>
      </c>
      <c r="F4" s="2">
        <v>2100</v>
      </c>
      <c r="H4" s="2" t="str">
        <f t="shared" ref="H4:H17" si="0">IF(ISERROR(VLOOKUP(A4,$A$100:$C$116,3,FALSE)),"",VLOOKUP(A4,$A$100:$C$116,3,FALSE))</f>
        <v/>
      </c>
    </row>
    <row r="5" spans="1:8" x14ac:dyDescent="0.4">
      <c r="A5">
        <v>1</v>
      </c>
      <c r="B5" t="s">
        <v>12</v>
      </c>
      <c r="C5" s="1" t="s">
        <v>0</v>
      </c>
      <c r="D5" s="2">
        <v>10370</v>
      </c>
      <c r="E5" s="2">
        <v>7259</v>
      </c>
      <c r="G5" s="2">
        <v>3111</v>
      </c>
      <c r="H5" s="2">
        <f t="shared" si="0"/>
        <v>380</v>
      </c>
    </row>
    <row r="6" spans="1:8" x14ac:dyDescent="0.4">
      <c r="A6">
        <v>3</v>
      </c>
      <c r="B6" t="s">
        <v>15</v>
      </c>
      <c r="C6" s="1" t="s">
        <v>0</v>
      </c>
      <c r="D6" s="2">
        <v>4790</v>
      </c>
      <c r="E6" s="2">
        <v>3353</v>
      </c>
      <c r="F6" s="2">
        <v>958</v>
      </c>
      <c r="G6" s="2">
        <v>479</v>
      </c>
      <c r="H6" s="2">
        <f t="shared" si="0"/>
        <v>380</v>
      </c>
    </row>
    <row r="7" spans="1:8" x14ac:dyDescent="0.4">
      <c r="B7" t="s">
        <v>16</v>
      </c>
      <c r="C7" s="1" t="s">
        <v>0</v>
      </c>
      <c r="D7" s="2">
        <v>4860</v>
      </c>
      <c r="E7" s="2">
        <v>3402</v>
      </c>
      <c r="F7" s="2">
        <v>972</v>
      </c>
      <c r="G7" s="2">
        <v>486</v>
      </c>
      <c r="H7" s="2" t="str">
        <f t="shared" si="0"/>
        <v/>
      </c>
    </row>
    <row r="8" spans="1:8" x14ac:dyDescent="0.4">
      <c r="A8">
        <v>5</v>
      </c>
      <c r="B8" t="s">
        <v>38</v>
      </c>
      <c r="C8" s="1" t="s">
        <v>0</v>
      </c>
      <c r="D8" s="2">
        <v>5450</v>
      </c>
      <c r="E8" s="2">
        <v>3815</v>
      </c>
      <c r="G8" s="2">
        <v>1635</v>
      </c>
      <c r="H8" s="2">
        <f t="shared" si="0"/>
        <v>760</v>
      </c>
    </row>
    <row r="9" spans="1:8" x14ac:dyDescent="0.4">
      <c r="B9" t="s">
        <v>18</v>
      </c>
      <c r="C9" s="1" t="s">
        <v>0</v>
      </c>
      <c r="D9" s="2">
        <v>9660</v>
      </c>
      <c r="E9" s="2">
        <v>6762</v>
      </c>
      <c r="G9" s="2">
        <v>2898</v>
      </c>
      <c r="H9" s="2" t="str">
        <f t="shared" si="0"/>
        <v/>
      </c>
    </row>
    <row r="10" spans="1:8" x14ac:dyDescent="0.4">
      <c r="A10">
        <v>7</v>
      </c>
      <c r="B10" t="s">
        <v>14</v>
      </c>
      <c r="C10" s="1" t="s">
        <v>1</v>
      </c>
      <c r="D10" s="2">
        <v>8900</v>
      </c>
      <c r="E10" s="2">
        <v>6230</v>
      </c>
      <c r="F10" s="2">
        <v>2550</v>
      </c>
      <c r="G10" s="2">
        <v>120</v>
      </c>
      <c r="H10" s="2">
        <f t="shared" si="0"/>
        <v>780</v>
      </c>
    </row>
    <row r="11" spans="1:8" x14ac:dyDescent="0.4">
      <c r="A11">
        <v>1</v>
      </c>
      <c r="B11" t="s">
        <v>12</v>
      </c>
      <c r="C11" s="1" t="s">
        <v>1</v>
      </c>
      <c r="D11" s="2">
        <v>10370</v>
      </c>
      <c r="E11" s="2">
        <v>7259</v>
      </c>
      <c r="G11" s="2">
        <v>3111</v>
      </c>
      <c r="H11" s="2">
        <f t="shared" si="0"/>
        <v>380</v>
      </c>
    </row>
    <row r="12" spans="1:8" x14ac:dyDescent="0.4">
      <c r="A12">
        <v>7</v>
      </c>
      <c r="B12" t="s">
        <v>14</v>
      </c>
      <c r="C12" s="1" t="s">
        <v>1</v>
      </c>
      <c r="D12" s="2">
        <v>783720</v>
      </c>
      <c r="E12" s="2">
        <v>739320</v>
      </c>
      <c r="G12" s="2">
        <v>44400</v>
      </c>
      <c r="H12" s="2">
        <f t="shared" si="0"/>
        <v>780</v>
      </c>
    </row>
    <row r="13" spans="1:8" x14ac:dyDescent="0.4">
      <c r="B13" t="s">
        <v>14</v>
      </c>
      <c r="C13" s="1" t="s">
        <v>1</v>
      </c>
      <c r="D13" s="2">
        <v>3200</v>
      </c>
      <c r="E13" s="2">
        <v>900</v>
      </c>
      <c r="G13" s="2">
        <v>2300</v>
      </c>
      <c r="H13" s="2" t="str">
        <f t="shared" si="0"/>
        <v/>
      </c>
    </row>
    <row r="14" spans="1:8" x14ac:dyDescent="0.4">
      <c r="A14">
        <v>5</v>
      </c>
      <c r="B14" t="s">
        <v>17</v>
      </c>
      <c r="C14" s="1" t="s">
        <v>1</v>
      </c>
      <c r="D14" s="2">
        <v>4930</v>
      </c>
      <c r="E14" s="2">
        <v>3451</v>
      </c>
      <c r="G14" s="2">
        <v>1479</v>
      </c>
      <c r="H14" s="2">
        <f t="shared" si="0"/>
        <v>760</v>
      </c>
    </row>
    <row r="15" spans="1:8" x14ac:dyDescent="0.4">
      <c r="B15" t="s">
        <v>18</v>
      </c>
      <c r="C15" s="1" t="s">
        <v>1</v>
      </c>
      <c r="D15" s="2">
        <v>18570</v>
      </c>
      <c r="E15" s="2">
        <v>12999</v>
      </c>
      <c r="G15" s="2">
        <v>5571</v>
      </c>
      <c r="H15" s="2" t="str">
        <f t="shared" si="0"/>
        <v/>
      </c>
    </row>
    <row r="16" spans="1:8" x14ac:dyDescent="0.4">
      <c r="A16">
        <v>3</v>
      </c>
      <c r="B16" t="s">
        <v>15</v>
      </c>
      <c r="C16" s="1" t="s">
        <v>1</v>
      </c>
      <c r="D16" s="2">
        <v>4790</v>
      </c>
      <c r="E16" s="2">
        <v>3353</v>
      </c>
      <c r="F16" s="2">
        <v>958</v>
      </c>
      <c r="G16" s="2">
        <v>479</v>
      </c>
      <c r="H16" s="2">
        <f t="shared" si="0"/>
        <v>380</v>
      </c>
    </row>
    <row r="17" spans="1:10" x14ac:dyDescent="0.4">
      <c r="B17" t="s">
        <v>16</v>
      </c>
      <c r="C17" s="1" t="s">
        <v>1</v>
      </c>
      <c r="D17" s="2">
        <v>5260</v>
      </c>
      <c r="E17" s="2">
        <v>3682</v>
      </c>
      <c r="F17" s="2">
        <v>1052</v>
      </c>
      <c r="G17" s="2">
        <v>526</v>
      </c>
      <c r="H17" s="2" t="str">
        <f t="shared" si="0"/>
        <v/>
      </c>
      <c r="J17" s="9"/>
    </row>
    <row r="19" spans="1:10" x14ac:dyDescent="0.4">
      <c r="C19" s="10" t="s">
        <v>45</v>
      </c>
      <c r="D19" s="2">
        <f>SUM(D2:D17)</f>
        <v>904430</v>
      </c>
      <c r="E19" s="2">
        <f>SUM(E2:E17)</f>
        <v>822477</v>
      </c>
      <c r="F19" s="2">
        <f>SUM(F2:F17)</f>
        <v>8590</v>
      </c>
      <c r="G19" s="2">
        <f>SUM(G2:G17)</f>
        <v>73363</v>
      </c>
    </row>
    <row r="21" spans="1:10" x14ac:dyDescent="0.4">
      <c r="A21">
        <v>7</v>
      </c>
      <c r="B21" t="s">
        <v>14</v>
      </c>
      <c r="C21" s="1" t="s">
        <v>0</v>
      </c>
      <c r="D21" s="2">
        <v>1330110</v>
      </c>
      <c r="E21" s="2">
        <v>1285710</v>
      </c>
      <c r="G21" s="2">
        <v>44400</v>
      </c>
      <c r="H21" s="2">
        <f t="shared" ref="H21:H52" si="1">IF(ISERROR(VLOOKUP(A21,$A$100:$C$116,3,FALSE)),"",VLOOKUP(A21,$A$100:$C$116,3,FALSE))</f>
        <v>780</v>
      </c>
    </row>
    <row r="22" spans="1:10" x14ac:dyDescent="0.4">
      <c r="B22" t="s">
        <v>14</v>
      </c>
      <c r="C22" s="1" t="s">
        <v>0</v>
      </c>
      <c r="D22" s="2">
        <v>6400</v>
      </c>
      <c r="E22" s="2">
        <v>1800</v>
      </c>
      <c r="G22" s="2">
        <v>4600</v>
      </c>
      <c r="H22" s="2" t="str">
        <f t="shared" si="1"/>
        <v/>
      </c>
    </row>
    <row r="23" spans="1:10" x14ac:dyDescent="0.4">
      <c r="A23">
        <v>7</v>
      </c>
      <c r="B23" t="s">
        <v>14</v>
      </c>
      <c r="C23" s="1" t="s">
        <v>2</v>
      </c>
      <c r="D23" s="2">
        <v>15900</v>
      </c>
      <c r="E23" s="2">
        <v>11130</v>
      </c>
      <c r="F23" s="2">
        <v>4650</v>
      </c>
      <c r="G23" s="2">
        <v>120</v>
      </c>
      <c r="H23" s="2">
        <f t="shared" si="1"/>
        <v>780</v>
      </c>
    </row>
    <row r="24" spans="1:10" x14ac:dyDescent="0.4">
      <c r="A24">
        <v>7</v>
      </c>
      <c r="B24" t="s">
        <v>14</v>
      </c>
      <c r="C24" s="1" t="s">
        <v>2</v>
      </c>
      <c r="D24" s="2">
        <v>790840</v>
      </c>
      <c r="E24" s="2">
        <v>746440</v>
      </c>
      <c r="G24" s="2">
        <v>44400</v>
      </c>
      <c r="H24" s="2">
        <f t="shared" si="1"/>
        <v>780</v>
      </c>
    </row>
    <row r="25" spans="1:10" x14ac:dyDescent="0.4">
      <c r="B25" t="s">
        <v>14</v>
      </c>
      <c r="C25" s="1" t="s">
        <v>2</v>
      </c>
      <c r="D25" s="2">
        <v>3200</v>
      </c>
      <c r="E25" s="2">
        <v>900</v>
      </c>
      <c r="G25" s="2">
        <v>2300</v>
      </c>
      <c r="H25" s="2" t="str">
        <f t="shared" si="1"/>
        <v/>
      </c>
    </row>
    <row r="26" spans="1:10" x14ac:dyDescent="0.4">
      <c r="A26">
        <v>5</v>
      </c>
      <c r="B26" t="s">
        <v>17</v>
      </c>
      <c r="C26" s="1" t="s">
        <v>2</v>
      </c>
      <c r="D26" s="2">
        <v>4930</v>
      </c>
      <c r="E26" s="2">
        <v>3451</v>
      </c>
      <c r="G26" s="2">
        <v>1479</v>
      </c>
      <c r="H26" s="2">
        <f t="shared" si="1"/>
        <v>760</v>
      </c>
    </row>
    <row r="27" spans="1:10" x14ac:dyDescent="0.4">
      <c r="B27" t="s">
        <v>18</v>
      </c>
      <c r="C27" s="1" t="s">
        <v>2</v>
      </c>
      <c r="D27" s="2">
        <v>21570</v>
      </c>
      <c r="E27" s="2">
        <v>15099</v>
      </c>
      <c r="G27" s="2">
        <v>6471</v>
      </c>
      <c r="H27" s="2" t="str">
        <f t="shared" si="1"/>
        <v/>
      </c>
    </row>
    <row r="28" spans="1:10" x14ac:dyDescent="0.4">
      <c r="A28">
        <v>3</v>
      </c>
      <c r="B28" t="s">
        <v>15</v>
      </c>
      <c r="C28" s="1" t="s">
        <v>2</v>
      </c>
      <c r="D28" s="2">
        <v>4790</v>
      </c>
      <c r="E28" s="2">
        <v>3353</v>
      </c>
      <c r="F28" s="2">
        <v>958</v>
      </c>
      <c r="G28" s="2">
        <v>479</v>
      </c>
      <c r="H28" s="2">
        <f t="shared" si="1"/>
        <v>380</v>
      </c>
    </row>
    <row r="29" spans="1:10" x14ac:dyDescent="0.4">
      <c r="B29" t="s">
        <v>16</v>
      </c>
      <c r="C29" s="1" t="s">
        <v>2</v>
      </c>
      <c r="D29" s="2">
        <v>4860</v>
      </c>
      <c r="E29" s="2">
        <v>3402</v>
      </c>
      <c r="F29" s="2">
        <v>972</v>
      </c>
      <c r="G29" s="2">
        <v>486</v>
      </c>
      <c r="H29" s="2" t="str">
        <f t="shared" si="1"/>
        <v/>
      </c>
    </row>
    <row r="30" spans="1:10" x14ac:dyDescent="0.4">
      <c r="A30">
        <v>8</v>
      </c>
      <c r="B30" t="s">
        <v>14</v>
      </c>
      <c r="C30" s="1" t="s">
        <v>3</v>
      </c>
      <c r="D30" s="2">
        <v>7000</v>
      </c>
      <c r="E30" s="2">
        <v>4900</v>
      </c>
      <c r="F30" s="2">
        <v>2100</v>
      </c>
      <c r="H30" s="2">
        <f t="shared" si="1"/>
        <v>900</v>
      </c>
    </row>
    <row r="31" spans="1:10" x14ac:dyDescent="0.4">
      <c r="A31">
        <v>2</v>
      </c>
      <c r="B31" t="s">
        <v>12</v>
      </c>
      <c r="C31" s="1" t="s">
        <v>20</v>
      </c>
      <c r="D31" s="2">
        <v>10370</v>
      </c>
      <c r="E31" s="2">
        <v>7259</v>
      </c>
      <c r="G31" s="2">
        <v>3111</v>
      </c>
      <c r="H31" s="2">
        <f t="shared" si="1"/>
        <v>1280</v>
      </c>
    </row>
    <row r="32" spans="1:10" x14ac:dyDescent="0.4">
      <c r="A32">
        <v>8</v>
      </c>
      <c r="B32" t="s">
        <v>14</v>
      </c>
      <c r="C32" s="1" t="s">
        <v>20</v>
      </c>
      <c r="D32" s="2">
        <v>1619280</v>
      </c>
      <c r="E32" s="2">
        <v>1574880</v>
      </c>
      <c r="G32" s="2">
        <v>44400</v>
      </c>
      <c r="H32" s="2">
        <f t="shared" si="1"/>
        <v>900</v>
      </c>
    </row>
    <row r="33" spans="1:8" x14ac:dyDescent="0.4">
      <c r="B33" t="s">
        <v>14</v>
      </c>
      <c r="C33" s="1" t="s">
        <v>20</v>
      </c>
      <c r="D33" s="2">
        <v>8320</v>
      </c>
      <c r="E33" s="2">
        <v>2340</v>
      </c>
      <c r="G33" s="2">
        <v>5980</v>
      </c>
      <c r="H33" s="2" t="str">
        <f t="shared" si="1"/>
        <v/>
      </c>
    </row>
    <row r="34" spans="1:8" x14ac:dyDescent="0.4">
      <c r="A34">
        <v>6</v>
      </c>
      <c r="B34" s="3" t="s">
        <v>17</v>
      </c>
      <c r="C34" s="4" t="s">
        <v>20</v>
      </c>
      <c r="D34" s="5">
        <v>4430</v>
      </c>
      <c r="E34" s="5">
        <v>3101</v>
      </c>
      <c r="F34" s="5"/>
      <c r="G34" s="5">
        <v>1329</v>
      </c>
      <c r="H34" s="2">
        <f t="shared" si="1"/>
        <v>1280</v>
      </c>
    </row>
    <row r="35" spans="1:8" x14ac:dyDescent="0.4">
      <c r="B35" t="s">
        <v>18</v>
      </c>
      <c r="C35" s="1" t="s">
        <v>20</v>
      </c>
      <c r="D35" s="2">
        <v>21170</v>
      </c>
      <c r="E35" s="2">
        <v>14819</v>
      </c>
      <c r="G35" s="2">
        <v>6351</v>
      </c>
      <c r="H35" s="2" t="str">
        <f t="shared" si="1"/>
        <v/>
      </c>
    </row>
    <row r="36" spans="1:8" x14ac:dyDescent="0.4">
      <c r="A36">
        <v>4</v>
      </c>
      <c r="B36" t="s">
        <v>15</v>
      </c>
      <c r="C36" s="1" t="s">
        <v>20</v>
      </c>
      <c r="D36" s="2">
        <v>4790</v>
      </c>
      <c r="E36" s="2">
        <v>3353</v>
      </c>
      <c r="F36" s="2">
        <v>958</v>
      </c>
      <c r="G36" s="2">
        <v>479</v>
      </c>
      <c r="H36" s="2">
        <f t="shared" si="1"/>
        <v>1200</v>
      </c>
    </row>
    <row r="37" spans="1:8" x14ac:dyDescent="0.4">
      <c r="B37" t="s">
        <v>16</v>
      </c>
      <c r="C37" s="1" t="s">
        <v>20</v>
      </c>
      <c r="D37" s="2">
        <v>4860</v>
      </c>
      <c r="E37" s="2">
        <v>3402</v>
      </c>
      <c r="F37" s="2">
        <v>972</v>
      </c>
      <c r="G37" s="2">
        <v>486</v>
      </c>
      <c r="H37" s="2" t="str">
        <f t="shared" si="1"/>
        <v/>
      </c>
    </row>
    <row r="38" spans="1:8" x14ac:dyDescent="0.4">
      <c r="A38">
        <v>6</v>
      </c>
      <c r="B38" t="s">
        <v>17</v>
      </c>
      <c r="C38" s="1" t="s">
        <v>4</v>
      </c>
      <c r="D38" s="2">
        <v>30470</v>
      </c>
      <c r="E38" s="2">
        <v>21329</v>
      </c>
      <c r="G38" s="2">
        <v>9141</v>
      </c>
      <c r="H38" s="2">
        <f t="shared" si="1"/>
        <v>1280</v>
      </c>
    </row>
    <row r="39" spans="1:8" x14ac:dyDescent="0.4">
      <c r="A39">
        <v>2</v>
      </c>
      <c r="B39" t="s">
        <v>12</v>
      </c>
      <c r="C39" s="1" t="s">
        <v>4</v>
      </c>
      <c r="D39" s="2">
        <v>10370</v>
      </c>
      <c r="E39" s="2">
        <v>7259</v>
      </c>
      <c r="G39" s="2">
        <v>3111</v>
      </c>
      <c r="H39" s="2">
        <f t="shared" si="1"/>
        <v>1280</v>
      </c>
    </row>
    <row r="40" spans="1:8" x14ac:dyDescent="0.4">
      <c r="A40">
        <v>8</v>
      </c>
      <c r="B40" t="s">
        <v>14</v>
      </c>
      <c r="C40" s="1" t="s">
        <v>4</v>
      </c>
      <c r="D40" s="2">
        <v>11740</v>
      </c>
      <c r="E40" s="2">
        <v>8218</v>
      </c>
      <c r="F40" s="2">
        <v>2550</v>
      </c>
      <c r="G40" s="2">
        <v>972</v>
      </c>
      <c r="H40" s="2">
        <f t="shared" si="1"/>
        <v>900</v>
      </c>
    </row>
    <row r="41" spans="1:8" x14ac:dyDescent="0.4">
      <c r="A41">
        <v>8</v>
      </c>
      <c r="B41" t="s">
        <v>14</v>
      </c>
      <c r="C41" s="1" t="s">
        <v>4</v>
      </c>
      <c r="D41" s="2">
        <v>837590</v>
      </c>
      <c r="E41" s="2">
        <v>793190</v>
      </c>
      <c r="G41" s="2">
        <v>44400</v>
      </c>
      <c r="H41" s="2">
        <f t="shared" si="1"/>
        <v>900</v>
      </c>
    </row>
    <row r="42" spans="1:8" x14ac:dyDescent="0.4">
      <c r="B42" t="s">
        <v>14</v>
      </c>
      <c r="C42" s="1" t="s">
        <v>4</v>
      </c>
      <c r="D42" s="2">
        <v>5120</v>
      </c>
      <c r="E42" s="2">
        <v>1440</v>
      </c>
      <c r="G42" s="2">
        <v>3680</v>
      </c>
      <c r="H42" s="2" t="str">
        <f t="shared" si="1"/>
        <v/>
      </c>
    </row>
    <row r="43" spans="1:8" x14ac:dyDescent="0.4">
      <c r="A43">
        <v>6</v>
      </c>
      <c r="B43" t="s">
        <v>17</v>
      </c>
      <c r="C43" s="1" t="s">
        <v>4</v>
      </c>
      <c r="D43" s="2">
        <v>8700</v>
      </c>
      <c r="E43" s="2">
        <v>6090</v>
      </c>
      <c r="G43" s="2">
        <v>2610</v>
      </c>
      <c r="H43" s="2">
        <f t="shared" si="1"/>
        <v>1280</v>
      </c>
    </row>
    <row r="44" spans="1:8" x14ac:dyDescent="0.4">
      <c r="B44" t="s">
        <v>18</v>
      </c>
      <c r="C44" s="1" t="s">
        <v>4</v>
      </c>
      <c r="D44" s="2">
        <v>24920</v>
      </c>
      <c r="E44" s="2">
        <v>17444</v>
      </c>
      <c r="G44" s="2">
        <v>7476</v>
      </c>
      <c r="H44" s="2" t="str">
        <f t="shared" si="1"/>
        <v/>
      </c>
    </row>
    <row r="45" spans="1:8" x14ac:dyDescent="0.4">
      <c r="A45">
        <v>4</v>
      </c>
      <c r="B45" t="s">
        <v>15</v>
      </c>
      <c r="C45" s="1" t="s">
        <v>4</v>
      </c>
      <c r="D45" s="2">
        <v>4790</v>
      </c>
      <c r="E45" s="2">
        <v>3353</v>
      </c>
      <c r="F45" s="2">
        <v>958</v>
      </c>
      <c r="G45" s="2">
        <v>479</v>
      </c>
      <c r="H45" s="2">
        <f t="shared" si="1"/>
        <v>1200</v>
      </c>
    </row>
    <row r="46" spans="1:8" x14ac:dyDescent="0.4">
      <c r="B46" t="s">
        <v>16</v>
      </c>
      <c r="C46" s="1" t="s">
        <v>4</v>
      </c>
      <c r="D46" s="2">
        <v>4860</v>
      </c>
      <c r="E46" s="2">
        <v>3402</v>
      </c>
      <c r="F46" s="2">
        <v>972</v>
      </c>
      <c r="G46" s="2">
        <v>486</v>
      </c>
      <c r="H46" s="2" t="str">
        <f t="shared" si="1"/>
        <v/>
      </c>
    </row>
    <row r="47" spans="1:8" x14ac:dyDescent="0.4">
      <c r="A47">
        <v>6</v>
      </c>
      <c r="B47" t="s">
        <v>17</v>
      </c>
      <c r="C47" s="1" t="s">
        <v>5</v>
      </c>
      <c r="D47" s="2">
        <v>63480</v>
      </c>
      <c r="E47" s="2">
        <v>44436</v>
      </c>
      <c r="G47" s="2">
        <v>19044</v>
      </c>
      <c r="H47" s="2">
        <f t="shared" si="1"/>
        <v>1280</v>
      </c>
    </row>
    <row r="48" spans="1:8" x14ac:dyDescent="0.4">
      <c r="A48">
        <v>2</v>
      </c>
      <c r="B48" s="3" t="s">
        <v>12</v>
      </c>
      <c r="C48" s="4" t="s">
        <v>21</v>
      </c>
      <c r="D48" s="5">
        <v>8870</v>
      </c>
      <c r="E48" s="5">
        <v>6209</v>
      </c>
      <c r="F48" s="5"/>
      <c r="G48" s="5">
        <v>2661</v>
      </c>
      <c r="H48" s="2">
        <f t="shared" si="1"/>
        <v>1280</v>
      </c>
    </row>
    <row r="49" spans="1:8" x14ac:dyDescent="0.4">
      <c r="A49">
        <v>8</v>
      </c>
      <c r="B49" t="s">
        <v>14</v>
      </c>
      <c r="C49" s="1" t="s">
        <v>21</v>
      </c>
      <c r="D49" s="2">
        <v>15900</v>
      </c>
      <c r="E49" s="2">
        <v>11130</v>
      </c>
      <c r="F49" s="2">
        <v>4650</v>
      </c>
      <c r="G49" s="2">
        <v>120</v>
      </c>
      <c r="H49" s="2">
        <f t="shared" si="1"/>
        <v>900</v>
      </c>
    </row>
    <row r="50" spans="1:8" x14ac:dyDescent="0.4">
      <c r="A50">
        <v>8</v>
      </c>
      <c r="B50" t="s">
        <v>14</v>
      </c>
      <c r="C50" s="1" t="s">
        <v>21</v>
      </c>
      <c r="D50" s="2">
        <v>1618080</v>
      </c>
      <c r="E50" s="2">
        <v>1573680</v>
      </c>
      <c r="G50" s="2">
        <v>44400</v>
      </c>
      <c r="H50" s="2">
        <f t="shared" si="1"/>
        <v>900</v>
      </c>
    </row>
    <row r="51" spans="1:8" x14ac:dyDescent="0.4">
      <c r="B51" t="s">
        <v>14</v>
      </c>
      <c r="C51" s="1" t="s">
        <v>21</v>
      </c>
      <c r="D51" s="2">
        <v>8320</v>
      </c>
      <c r="E51" s="2">
        <v>2340</v>
      </c>
      <c r="G51" s="2">
        <v>5980</v>
      </c>
      <c r="H51" s="2" t="str">
        <f t="shared" si="1"/>
        <v/>
      </c>
    </row>
    <row r="52" spans="1:8" x14ac:dyDescent="0.4">
      <c r="A52">
        <v>4</v>
      </c>
      <c r="B52" t="s">
        <v>15</v>
      </c>
      <c r="C52" s="1" t="s">
        <v>21</v>
      </c>
      <c r="D52" s="2">
        <v>4810</v>
      </c>
      <c r="E52" s="2">
        <v>3367</v>
      </c>
      <c r="F52" s="2">
        <v>962</v>
      </c>
      <c r="G52" s="2">
        <v>481</v>
      </c>
      <c r="H52" s="2">
        <f t="shared" si="1"/>
        <v>1200</v>
      </c>
    </row>
    <row r="53" spans="1:8" x14ac:dyDescent="0.4">
      <c r="B53" t="s">
        <v>16</v>
      </c>
      <c r="C53" s="1" t="s">
        <v>21</v>
      </c>
      <c r="D53" s="2">
        <v>4860</v>
      </c>
      <c r="E53" s="2">
        <v>3402</v>
      </c>
      <c r="F53" s="2">
        <v>972</v>
      </c>
      <c r="G53" s="2">
        <v>486</v>
      </c>
      <c r="H53" s="2" t="str">
        <f t="shared" ref="H53:H84" si="2">IF(ISERROR(VLOOKUP(A53,$A$100:$C$116,3,FALSE)),"",VLOOKUP(A53,$A$100:$C$116,3,FALSE))</f>
        <v/>
      </c>
    </row>
    <row r="54" spans="1:8" x14ac:dyDescent="0.4">
      <c r="A54">
        <v>6</v>
      </c>
      <c r="B54" t="s">
        <v>17</v>
      </c>
      <c r="C54" s="1" t="s">
        <v>6</v>
      </c>
      <c r="D54" s="2">
        <v>3580</v>
      </c>
      <c r="E54" s="2">
        <v>2506</v>
      </c>
      <c r="G54" s="2">
        <v>1074</v>
      </c>
      <c r="H54" s="2">
        <f t="shared" si="2"/>
        <v>1280</v>
      </c>
    </row>
    <row r="55" spans="1:8" x14ac:dyDescent="0.4">
      <c r="A55">
        <v>8</v>
      </c>
      <c r="B55" t="s">
        <v>14</v>
      </c>
      <c r="C55" s="1" t="s">
        <v>6</v>
      </c>
      <c r="D55" s="2">
        <v>835630</v>
      </c>
      <c r="E55" s="2">
        <v>791230</v>
      </c>
      <c r="G55" s="2">
        <v>44400</v>
      </c>
      <c r="H55" s="2">
        <f t="shared" si="2"/>
        <v>900</v>
      </c>
    </row>
    <row r="56" spans="1:8" x14ac:dyDescent="0.4">
      <c r="B56" t="s">
        <v>14</v>
      </c>
      <c r="C56" s="1" t="s">
        <v>6</v>
      </c>
      <c r="D56" s="2">
        <v>5120</v>
      </c>
      <c r="E56" s="2">
        <v>3440</v>
      </c>
      <c r="G56" s="2">
        <v>1680</v>
      </c>
      <c r="H56" s="2" t="str">
        <f t="shared" si="2"/>
        <v/>
      </c>
    </row>
    <row r="57" spans="1:8" x14ac:dyDescent="0.4">
      <c r="A57">
        <v>6</v>
      </c>
      <c r="B57" t="s">
        <v>17</v>
      </c>
      <c r="C57" s="1" t="s">
        <v>6</v>
      </c>
      <c r="D57" s="2">
        <v>4990</v>
      </c>
      <c r="E57" s="2">
        <v>3493</v>
      </c>
      <c r="G57" s="2">
        <v>1497</v>
      </c>
      <c r="H57" s="2">
        <f t="shared" si="2"/>
        <v>1280</v>
      </c>
    </row>
    <row r="58" spans="1:8" x14ac:dyDescent="0.4">
      <c r="B58" t="s">
        <v>18</v>
      </c>
      <c r="C58" s="1" t="s">
        <v>6</v>
      </c>
      <c r="D58" s="2">
        <v>12000</v>
      </c>
      <c r="E58" s="2">
        <v>8400</v>
      </c>
      <c r="G58" s="2">
        <v>3600</v>
      </c>
      <c r="H58" s="2" t="str">
        <f t="shared" si="2"/>
        <v/>
      </c>
    </row>
    <row r="59" spans="1:8" x14ac:dyDescent="0.4">
      <c r="A59">
        <v>4</v>
      </c>
      <c r="B59" t="s">
        <v>15</v>
      </c>
      <c r="C59" s="1" t="s">
        <v>6</v>
      </c>
      <c r="D59" s="2">
        <v>4810</v>
      </c>
      <c r="E59" s="2">
        <v>3367</v>
      </c>
      <c r="F59" s="2">
        <v>962</v>
      </c>
      <c r="G59" s="2">
        <v>481</v>
      </c>
      <c r="H59" s="2">
        <f t="shared" si="2"/>
        <v>1200</v>
      </c>
    </row>
    <row r="60" spans="1:8" x14ac:dyDescent="0.4">
      <c r="B60" t="s">
        <v>16</v>
      </c>
      <c r="C60" s="1" t="s">
        <v>6</v>
      </c>
      <c r="D60" s="2">
        <v>4860</v>
      </c>
      <c r="E60" s="2">
        <v>3402</v>
      </c>
      <c r="F60" s="2">
        <v>972</v>
      </c>
      <c r="G60" s="2">
        <v>486</v>
      </c>
      <c r="H60" s="2" t="str">
        <f t="shared" si="2"/>
        <v/>
      </c>
    </row>
    <row r="61" spans="1:8" x14ac:dyDescent="0.4">
      <c r="A61">
        <v>2</v>
      </c>
      <c r="B61" t="s">
        <v>12</v>
      </c>
      <c r="C61" s="1" t="s">
        <v>7</v>
      </c>
      <c r="D61" s="2">
        <v>8870</v>
      </c>
      <c r="E61" s="2">
        <v>6209</v>
      </c>
      <c r="G61" s="2">
        <v>2661</v>
      </c>
      <c r="H61" s="2">
        <f t="shared" si="2"/>
        <v>1280</v>
      </c>
    </row>
    <row r="62" spans="1:8" x14ac:dyDescent="0.4">
      <c r="A62">
        <v>8</v>
      </c>
      <c r="B62" s="3" t="s">
        <v>22</v>
      </c>
      <c r="C62" s="4" t="s">
        <v>7</v>
      </c>
      <c r="D62" s="5">
        <v>1570100</v>
      </c>
      <c r="E62" s="5">
        <v>1525700</v>
      </c>
      <c r="F62" s="5"/>
      <c r="G62" s="5">
        <v>44400</v>
      </c>
      <c r="H62" s="2">
        <f t="shared" si="2"/>
        <v>900</v>
      </c>
    </row>
    <row r="63" spans="1:8" x14ac:dyDescent="0.4">
      <c r="B63" s="6" t="s">
        <v>23</v>
      </c>
      <c r="C63" s="1" t="s">
        <v>7</v>
      </c>
      <c r="D63" s="2">
        <v>6400</v>
      </c>
      <c r="E63" s="2">
        <v>1800</v>
      </c>
      <c r="G63" s="2">
        <v>4600</v>
      </c>
      <c r="H63" s="2" t="str">
        <f t="shared" si="2"/>
        <v/>
      </c>
    </row>
    <row r="64" spans="1:8" x14ac:dyDescent="0.4">
      <c r="A64">
        <v>6</v>
      </c>
      <c r="B64" t="s">
        <v>17</v>
      </c>
      <c r="C64" s="1" t="s">
        <v>7</v>
      </c>
      <c r="D64" s="2">
        <v>4530</v>
      </c>
      <c r="E64" s="2">
        <v>3171</v>
      </c>
      <c r="G64" s="2">
        <v>1359</v>
      </c>
      <c r="H64" s="2">
        <f t="shared" si="2"/>
        <v>1280</v>
      </c>
    </row>
    <row r="65" spans="1:8" x14ac:dyDescent="0.4">
      <c r="B65" t="s">
        <v>18</v>
      </c>
      <c r="C65" s="1" t="s">
        <v>7</v>
      </c>
      <c r="D65" s="2">
        <v>6790</v>
      </c>
      <c r="E65" s="2">
        <v>4753</v>
      </c>
      <c r="G65" s="2">
        <v>2037</v>
      </c>
      <c r="H65" s="2" t="str">
        <f t="shared" si="2"/>
        <v/>
      </c>
    </row>
    <row r="66" spans="1:8" x14ac:dyDescent="0.4">
      <c r="A66">
        <v>6</v>
      </c>
      <c r="B66" t="s">
        <v>17</v>
      </c>
      <c r="C66" s="1" t="s">
        <v>7</v>
      </c>
      <c r="D66" s="2">
        <v>4470</v>
      </c>
      <c r="E66" s="2">
        <v>3129</v>
      </c>
      <c r="G66" s="2">
        <v>1341</v>
      </c>
      <c r="H66" s="2">
        <f t="shared" si="2"/>
        <v>1280</v>
      </c>
    </row>
    <row r="67" spans="1:8" x14ac:dyDescent="0.4">
      <c r="B67" t="s">
        <v>18</v>
      </c>
      <c r="C67" s="1" t="s">
        <v>7</v>
      </c>
      <c r="D67" s="2">
        <v>11960</v>
      </c>
      <c r="E67" s="2">
        <v>8372</v>
      </c>
      <c r="G67" s="2">
        <v>3588</v>
      </c>
      <c r="H67" s="2" t="str">
        <f t="shared" si="2"/>
        <v/>
      </c>
    </row>
    <row r="68" spans="1:8" x14ac:dyDescent="0.4">
      <c r="A68">
        <v>4</v>
      </c>
      <c r="B68" t="s">
        <v>15</v>
      </c>
      <c r="C68" s="1" t="s">
        <v>7</v>
      </c>
      <c r="D68" s="2">
        <v>4830</v>
      </c>
      <c r="E68" s="2">
        <v>3381</v>
      </c>
      <c r="F68" s="2">
        <v>966</v>
      </c>
      <c r="G68" s="2">
        <v>483</v>
      </c>
      <c r="H68" s="2">
        <f t="shared" si="2"/>
        <v>1200</v>
      </c>
    </row>
    <row r="69" spans="1:8" x14ac:dyDescent="0.4">
      <c r="B69" t="s">
        <v>16</v>
      </c>
      <c r="C69" s="1" t="s">
        <v>7</v>
      </c>
      <c r="D69" s="2">
        <v>4860</v>
      </c>
      <c r="E69" s="2">
        <v>3402</v>
      </c>
      <c r="F69" s="2">
        <v>972</v>
      </c>
      <c r="G69" s="2">
        <v>486</v>
      </c>
      <c r="H69" s="2" t="str">
        <f t="shared" si="2"/>
        <v/>
      </c>
    </row>
    <row r="70" spans="1:8" x14ac:dyDescent="0.4">
      <c r="A70">
        <v>2</v>
      </c>
      <c r="B70" t="s">
        <v>12</v>
      </c>
      <c r="C70" s="1" t="s">
        <v>8</v>
      </c>
      <c r="D70" s="2">
        <v>11170</v>
      </c>
      <c r="E70" s="2">
        <v>7819</v>
      </c>
      <c r="G70" s="2">
        <v>3351</v>
      </c>
      <c r="H70" s="2">
        <f t="shared" si="2"/>
        <v>1280</v>
      </c>
    </row>
    <row r="71" spans="1:8" x14ac:dyDescent="0.4">
      <c r="A71">
        <v>8</v>
      </c>
      <c r="B71" t="s">
        <v>14</v>
      </c>
      <c r="C71" s="1" t="s">
        <v>8</v>
      </c>
      <c r="D71" s="2">
        <v>374610</v>
      </c>
      <c r="E71" s="2">
        <v>330210</v>
      </c>
      <c r="G71" s="2">
        <v>44400</v>
      </c>
      <c r="H71" s="2">
        <f t="shared" si="2"/>
        <v>900</v>
      </c>
    </row>
    <row r="72" spans="1:8" x14ac:dyDescent="0.4">
      <c r="B72" t="s">
        <v>14</v>
      </c>
      <c r="C72" s="1" t="s">
        <v>8</v>
      </c>
      <c r="D72" s="2">
        <v>5120</v>
      </c>
      <c r="E72" s="2">
        <v>1440</v>
      </c>
      <c r="G72" s="2">
        <v>3680</v>
      </c>
      <c r="H72" s="2" t="str">
        <f t="shared" si="2"/>
        <v/>
      </c>
    </row>
    <row r="73" spans="1:8" x14ac:dyDescent="0.4">
      <c r="A73">
        <v>4</v>
      </c>
      <c r="B73" t="s">
        <v>15</v>
      </c>
      <c r="C73" s="1" t="s">
        <v>8</v>
      </c>
      <c r="D73" s="2">
        <v>4830</v>
      </c>
      <c r="E73" s="2">
        <v>3381</v>
      </c>
      <c r="F73" s="2">
        <v>966</v>
      </c>
      <c r="G73" s="2">
        <v>483</v>
      </c>
      <c r="H73" s="2">
        <f t="shared" si="2"/>
        <v>1200</v>
      </c>
    </row>
    <row r="74" spans="1:8" x14ac:dyDescent="0.4">
      <c r="B74" t="s">
        <v>16</v>
      </c>
      <c r="C74" s="1" t="s">
        <v>8</v>
      </c>
      <c r="D74" s="2">
        <v>4860</v>
      </c>
      <c r="E74" s="2">
        <v>3402</v>
      </c>
      <c r="F74" s="2">
        <v>972</v>
      </c>
      <c r="G74" s="2">
        <v>486</v>
      </c>
      <c r="H74" s="2" t="str">
        <f t="shared" si="2"/>
        <v/>
      </c>
    </row>
    <row r="75" spans="1:8" x14ac:dyDescent="0.4">
      <c r="A75">
        <v>6</v>
      </c>
      <c r="B75" t="s">
        <v>17</v>
      </c>
      <c r="C75" s="1" t="s">
        <v>8</v>
      </c>
      <c r="D75" s="2">
        <v>4470</v>
      </c>
      <c r="E75" s="2">
        <v>3129</v>
      </c>
      <c r="G75" s="2">
        <v>1341</v>
      </c>
      <c r="H75" s="2">
        <f t="shared" si="2"/>
        <v>1280</v>
      </c>
    </row>
    <row r="76" spans="1:8" x14ac:dyDescent="0.4">
      <c r="B76" s="3" t="s">
        <v>18</v>
      </c>
      <c r="C76" s="4" t="s">
        <v>8</v>
      </c>
      <c r="D76" s="5">
        <v>16220</v>
      </c>
      <c r="E76" s="5">
        <v>11354</v>
      </c>
      <c r="F76" s="5"/>
      <c r="G76" s="5">
        <v>4866</v>
      </c>
      <c r="H76" s="2" t="str">
        <f t="shared" si="2"/>
        <v/>
      </c>
    </row>
    <row r="77" spans="1:8" x14ac:dyDescent="0.4">
      <c r="A77">
        <v>8</v>
      </c>
      <c r="B77" s="6" t="s">
        <v>14</v>
      </c>
      <c r="C77" s="1" t="s">
        <v>9</v>
      </c>
      <c r="D77" s="2">
        <v>1620480</v>
      </c>
      <c r="E77" s="2">
        <v>1576080</v>
      </c>
      <c r="G77" s="2">
        <v>44400</v>
      </c>
      <c r="H77" s="2">
        <f t="shared" si="2"/>
        <v>900</v>
      </c>
    </row>
    <row r="78" spans="1:8" x14ac:dyDescent="0.4">
      <c r="B78" s="6" t="s">
        <v>14</v>
      </c>
      <c r="C78" s="1" t="s">
        <v>9</v>
      </c>
      <c r="D78" s="2">
        <v>8320</v>
      </c>
      <c r="E78" s="2">
        <v>2340</v>
      </c>
      <c r="G78" s="2">
        <v>5980</v>
      </c>
      <c r="H78" s="2" t="str">
        <f t="shared" si="2"/>
        <v/>
      </c>
    </row>
    <row r="79" spans="1:8" x14ac:dyDescent="0.4">
      <c r="B79" t="s">
        <v>16</v>
      </c>
      <c r="C79" s="1" t="s">
        <v>9</v>
      </c>
      <c r="D79" s="2">
        <v>4860</v>
      </c>
      <c r="E79" s="2">
        <v>3402</v>
      </c>
      <c r="F79" s="2">
        <v>972</v>
      </c>
      <c r="G79" s="2">
        <v>486</v>
      </c>
      <c r="H79" s="2" t="str">
        <f t="shared" si="2"/>
        <v/>
      </c>
    </row>
    <row r="80" spans="1:8" x14ac:dyDescent="0.4">
      <c r="A80">
        <v>4</v>
      </c>
      <c r="B80" t="s">
        <v>15</v>
      </c>
      <c r="C80" s="1" t="s">
        <v>9</v>
      </c>
      <c r="D80" s="2">
        <v>5330</v>
      </c>
      <c r="E80" s="2">
        <v>3731</v>
      </c>
      <c r="F80" s="2">
        <v>1066</v>
      </c>
      <c r="G80" s="2">
        <v>533</v>
      </c>
      <c r="H80" s="2">
        <f t="shared" si="2"/>
        <v>1200</v>
      </c>
    </row>
    <row r="81" spans="1:8" x14ac:dyDescent="0.4">
      <c r="A81">
        <v>6</v>
      </c>
      <c r="B81" t="s">
        <v>17</v>
      </c>
      <c r="C81" s="1" t="s">
        <v>9</v>
      </c>
      <c r="D81" s="2">
        <v>4970</v>
      </c>
      <c r="E81" s="2">
        <v>3479</v>
      </c>
      <c r="G81" s="2">
        <v>1491</v>
      </c>
      <c r="H81" s="2">
        <f t="shared" si="2"/>
        <v>1280</v>
      </c>
    </row>
    <row r="82" spans="1:8" x14ac:dyDescent="0.4">
      <c r="B82" t="s">
        <v>18</v>
      </c>
      <c r="C82" s="1" t="s">
        <v>9</v>
      </c>
      <c r="D82" s="2">
        <v>12360</v>
      </c>
      <c r="E82" s="2">
        <v>8652</v>
      </c>
      <c r="G82" s="2">
        <v>3708</v>
      </c>
      <c r="H82" s="2" t="str">
        <f t="shared" si="2"/>
        <v/>
      </c>
    </row>
    <row r="83" spans="1:8" x14ac:dyDescent="0.4">
      <c r="A83">
        <v>2</v>
      </c>
      <c r="B83" t="s">
        <v>12</v>
      </c>
      <c r="C83" s="1" t="s">
        <v>10</v>
      </c>
      <c r="D83" s="2">
        <v>11170</v>
      </c>
      <c r="E83" s="2">
        <v>7819</v>
      </c>
      <c r="G83" s="2">
        <v>3351</v>
      </c>
      <c r="H83" s="2">
        <f t="shared" si="2"/>
        <v>1280</v>
      </c>
    </row>
    <row r="84" spans="1:8" x14ac:dyDescent="0.4">
      <c r="A84">
        <v>8</v>
      </c>
      <c r="B84" t="s">
        <v>14</v>
      </c>
      <c r="C84" s="1" t="s">
        <v>10</v>
      </c>
      <c r="D84" s="2">
        <v>44120</v>
      </c>
      <c r="E84" s="2">
        <v>30884</v>
      </c>
      <c r="G84" s="2">
        <v>13236</v>
      </c>
      <c r="H84" s="2">
        <f t="shared" si="2"/>
        <v>900</v>
      </c>
    </row>
    <row r="85" spans="1:8" x14ac:dyDescent="0.4">
      <c r="A85">
        <v>8</v>
      </c>
      <c r="B85" t="s">
        <v>14</v>
      </c>
      <c r="C85" s="1" t="s">
        <v>10</v>
      </c>
      <c r="D85" s="2">
        <v>1018080</v>
      </c>
      <c r="E85" s="2">
        <v>973680</v>
      </c>
      <c r="G85" s="2">
        <v>44400</v>
      </c>
      <c r="H85" s="2">
        <f t="shared" ref="H85:H96" si="3">IF(ISERROR(VLOOKUP(A85,$A$100:$C$116,3,FALSE)),"",VLOOKUP(A85,$A$100:$C$116,3,FALSE))</f>
        <v>900</v>
      </c>
    </row>
    <row r="86" spans="1:8" x14ac:dyDescent="0.4">
      <c r="B86" t="s">
        <v>14</v>
      </c>
      <c r="C86" s="1" t="s">
        <v>10</v>
      </c>
      <c r="D86" s="2">
        <v>12800</v>
      </c>
      <c r="E86" s="2">
        <v>3600</v>
      </c>
      <c r="G86" s="2">
        <v>9200</v>
      </c>
      <c r="H86" s="2" t="str">
        <f t="shared" si="3"/>
        <v/>
      </c>
    </row>
    <row r="87" spans="1:8" x14ac:dyDescent="0.4">
      <c r="A87">
        <v>6</v>
      </c>
      <c r="B87" t="s">
        <v>17</v>
      </c>
      <c r="C87" s="1" t="s">
        <v>10</v>
      </c>
      <c r="D87" s="2">
        <v>4470</v>
      </c>
      <c r="E87" s="2">
        <v>3129</v>
      </c>
      <c r="G87" s="2">
        <v>1341</v>
      </c>
      <c r="H87" s="2">
        <f t="shared" si="3"/>
        <v>1280</v>
      </c>
    </row>
    <row r="88" spans="1:8" x14ac:dyDescent="0.4">
      <c r="B88" t="s">
        <v>18</v>
      </c>
      <c r="C88" s="1" t="s">
        <v>10</v>
      </c>
      <c r="D88" s="2">
        <v>8960</v>
      </c>
      <c r="E88" s="2">
        <v>6272</v>
      </c>
      <c r="G88" s="2">
        <v>2688</v>
      </c>
      <c r="H88" s="2" t="str">
        <f t="shared" si="3"/>
        <v/>
      </c>
    </row>
    <row r="89" spans="1:8" x14ac:dyDescent="0.4">
      <c r="A89">
        <v>4</v>
      </c>
      <c r="B89" t="s">
        <v>15</v>
      </c>
      <c r="C89" s="1" t="s">
        <v>10</v>
      </c>
      <c r="D89" s="2">
        <v>4830</v>
      </c>
      <c r="E89" s="2">
        <v>3381</v>
      </c>
      <c r="F89" s="2">
        <v>966</v>
      </c>
      <c r="G89" s="2">
        <v>483</v>
      </c>
      <c r="H89" s="2">
        <f t="shared" si="3"/>
        <v>1200</v>
      </c>
    </row>
    <row r="90" spans="1:8" x14ac:dyDescent="0.4">
      <c r="B90" s="3" t="s">
        <v>16</v>
      </c>
      <c r="C90" s="4" t="s">
        <v>10</v>
      </c>
      <c r="D90" s="5">
        <v>4860</v>
      </c>
      <c r="E90" s="5">
        <v>3402</v>
      </c>
      <c r="F90" s="5">
        <v>972</v>
      </c>
      <c r="G90" s="5">
        <v>486</v>
      </c>
      <c r="H90" s="2" t="str">
        <f t="shared" si="3"/>
        <v/>
      </c>
    </row>
    <row r="91" spans="1:8" x14ac:dyDescent="0.4">
      <c r="A91">
        <v>2</v>
      </c>
      <c r="B91" s="6" t="s">
        <v>12</v>
      </c>
      <c r="C91" s="1" t="s">
        <v>11</v>
      </c>
      <c r="D91" s="2">
        <v>11170</v>
      </c>
      <c r="E91" s="2">
        <v>7819</v>
      </c>
      <c r="G91" s="2">
        <v>3351</v>
      </c>
      <c r="H91" s="2">
        <f t="shared" si="3"/>
        <v>1280</v>
      </c>
    </row>
    <row r="92" spans="1:8" x14ac:dyDescent="0.4">
      <c r="B92" s="6" t="s">
        <v>19</v>
      </c>
      <c r="C92" s="1" t="s">
        <v>11</v>
      </c>
      <c r="D92" s="2">
        <v>25200</v>
      </c>
      <c r="E92" s="2">
        <v>17640</v>
      </c>
      <c r="G92" s="2">
        <v>7560</v>
      </c>
      <c r="H92" s="2" t="str">
        <f t="shared" si="3"/>
        <v/>
      </c>
    </row>
    <row r="93" spans="1:8" x14ac:dyDescent="0.4">
      <c r="B93" s="6" t="s">
        <v>18</v>
      </c>
      <c r="C93" s="1" t="s">
        <v>11</v>
      </c>
      <c r="D93" s="2">
        <v>8960</v>
      </c>
      <c r="E93" s="2">
        <v>6272</v>
      </c>
      <c r="G93" s="2">
        <v>2688</v>
      </c>
      <c r="H93" s="2" t="str">
        <f t="shared" si="3"/>
        <v/>
      </c>
    </row>
    <row r="94" spans="1:8" x14ac:dyDescent="0.4">
      <c r="A94">
        <v>6</v>
      </c>
      <c r="B94" s="6" t="s">
        <v>17</v>
      </c>
      <c r="C94" s="1" t="s">
        <v>11</v>
      </c>
      <c r="D94" s="2">
        <v>11670</v>
      </c>
      <c r="E94" s="2">
        <v>8169</v>
      </c>
      <c r="G94" s="2">
        <v>3501</v>
      </c>
      <c r="H94" s="2">
        <f t="shared" si="3"/>
        <v>1280</v>
      </c>
    </row>
    <row r="95" spans="1:8" x14ac:dyDescent="0.4">
      <c r="A95">
        <v>4</v>
      </c>
      <c r="B95" s="6" t="s">
        <v>15</v>
      </c>
      <c r="C95" s="1" t="s">
        <v>11</v>
      </c>
      <c r="D95" s="2">
        <v>4830</v>
      </c>
      <c r="E95" s="2">
        <v>3381</v>
      </c>
      <c r="F95" s="2">
        <v>966</v>
      </c>
      <c r="G95" s="2">
        <v>483</v>
      </c>
      <c r="H95" s="2">
        <f t="shared" si="3"/>
        <v>1200</v>
      </c>
    </row>
    <row r="96" spans="1:8" x14ac:dyDescent="0.4">
      <c r="B96" s="6" t="s">
        <v>16</v>
      </c>
      <c r="C96" s="1" t="s">
        <v>11</v>
      </c>
      <c r="D96" s="2">
        <v>4860</v>
      </c>
      <c r="E96" s="2">
        <v>3402</v>
      </c>
      <c r="F96" s="2">
        <v>972</v>
      </c>
      <c r="G96" s="2">
        <v>486</v>
      </c>
      <c r="H96" s="2" t="str">
        <f t="shared" si="3"/>
        <v/>
      </c>
    </row>
    <row r="98" spans="1:13" x14ac:dyDescent="0.4">
      <c r="C98" s="10" t="s">
        <v>45</v>
      </c>
      <c r="D98" s="2">
        <f>SUM(D21:D96)</f>
        <v>12273080</v>
      </c>
      <c r="E98" s="2">
        <f>SUM(E21:E96)</f>
        <v>11604652</v>
      </c>
      <c r="F98" s="2">
        <f>SUM(F21:F96)</f>
        <v>33398</v>
      </c>
      <c r="G98" s="2">
        <f>SUM(G21:G96)</f>
        <v>635030</v>
      </c>
    </row>
    <row r="99" spans="1:13" x14ac:dyDescent="0.4">
      <c r="I99" s="10"/>
      <c r="J99" s="2"/>
      <c r="K99" s="2"/>
      <c r="L99" s="2"/>
      <c r="M99" s="2"/>
    </row>
    <row r="100" spans="1:13" x14ac:dyDescent="0.4">
      <c r="A100" s="13" t="s">
        <v>43</v>
      </c>
      <c r="B100" s="12"/>
      <c r="C100" s="12"/>
      <c r="D100" s="12"/>
      <c r="E100" s="12"/>
      <c r="F100" s="12"/>
      <c r="G100" s="12"/>
    </row>
    <row r="101" spans="1:13" x14ac:dyDescent="0.4">
      <c r="A101" s="11" t="s">
        <v>24</v>
      </c>
      <c r="B101" s="9" t="s">
        <v>25</v>
      </c>
      <c r="C101" s="14" t="s">
        <v>32</v>
      </c>
      <c r="D101" s="15" t="s">
        <v>33</v>
      </c>
    </row>
    <row r="102" spans="1:13" x14ac:dyDescent="0.4">
      <c r="A102" s="9">
        <v>1</v>
      </c>
      <c r="B102" s="9" t="s">
        <v>35</v>
      </c>
      <c r="C102" s="2">
        <f>190*2</f>
        <v>380</v>
      </c>
      <c r="D102" s="15" t="s">
        <v>64</v>
      </c>
    </row>
    <row r="103" spans="1:13" x14ac:dyDescent="0.4">
      <c r="A103" s="9">
        <v>3</v>
      </c>
      <c r="B103" s="9" t="s">
        <v>36</v>
      </c>
      <c r="C103" s="2">
        <f>190*2</f>
        <v>380</v>
      </c>
      <c r="D103" s="15" t="s">
        <v>65</v>
      </c>
    </row>
    <row r="104" spans="1:13" x14ac:dyDescent="0.4">
      <c r="A104" s="9">
        <v>5</v>
      </c>
      <c r="B104" s="9" t="s">
        <v>39</v>
      </c>
      <c r="C104" s="2">
        <f>(190+190)*2</f>
        <v>760</v>
      </c>
      <c r="D104" s="15" t="s">
        <v>66</v>
      </c>
    </row>
    <row r="105" spans="1:13" x14ac:dyDescent="0.4">
      <c r="A105" s="9">
        <v>7</v>
      </c>
      <c r="B105" s="9" t="s">
        <v>41</v>
      </c>
      <c r="C105" s="2">
        <f>(240+150)*2</f>
        <v>780</v>
      </c>
      <c r="D105" s="15" t="s">
        <v>67</v>
      </c>
    </row>
    <row r="106" spans="1:13" x14ac:dyDescent="0.4">
      <c r="A106" s="9"/>
      <c r="B106" s="9"/>
      <c r="C106" s="2"/>
      <c r="E106"/>
    </row>
    <row r="107" spans="1:13" x14ac:dyDescent="0.4">
      <c r="A107" s="13" t="s">
        <v>44</v>
      </c>
      <c r="B107" s="9"/>
      <c r="C107" s="2"/>
      <c r="E107"/>
    </row>
    <row r="108" spans="1:13" x14ac:dyDescent="0.4">
      <c r="A108" s="11" t="s">
        <v>24</v>
      </c>
      <c r="B108" s="9" t="s">
        <v>25</v>
      </c>
      <c r="C108" s="16" t="s">
        <v>32</v>
      </c>
      <c r="D108" s="15" t="s">
        <v>33</v>
      </c>
    </row>
    <row r="109" spans="1:13" x14ac:dyDescent="0.4">
      <c r="A109" s="9">
        <v>2</v>
      </c>
      <c r="B109" s="9" t="s">
        <v>34</v>
      </c>
      <c r="C109" s="2">
        <f>(450+190)*2</f>
        <v>1280</v>
      </c>
      <c r="D109" s="15" t="s">
        <v>71</v>
      </c>
    </row>
    <row r="110" spans="1:13" x14ac:dyDescent="0.4">
      <c r="A110" s="9">
        <v>4</v>
      </c>
      <c r="B110" s="9" t="s">
        <v>37</v>
      </c>
      <c r="C110" s="2">
        <f>(450+150)*2</f>
        <v>1200</v>
      </c>
      <c r="D110" s="15" t="s">
        <v>70</v>
      </c>
    </row>
    <row r="111" spans="1:13" x14ac:dyDescent="0.4">
      <c r="A111" s="9">
        <v>6</v>
      </c>
      <c r="B111" s="9" t="s">
        <v>40</v>
      </c>
      <c r="C111" s="2">
        <f>(450+190)*2</f>
        <v>1280</v>
      </c>
      <c r="D111" s="15" t="s">
        <v>69</v>
      </c>
    </row>
    <row r="112" spans="1:13" x14ac:dyDescent="0.4">
      <c r="A112" s="9">
        <v>8</v>
      </c>
      <c r="B112" s="9" t="s">
        <v>42</v>
      </c>
      <c r="C112" s="2">
        <f>450*2</f>
        <v>900</v>
      </c>
      <c r="D112" s="15" t="s">
        <v>68</v>
      </c>
    </row>
    <row r="113" spans="1:5" x14ac:dyDescent="0.4">
      <c r="A113" s="9"/>
      <c r="B113" s="9"/>
      <c r="C113"/>
      <c r="E113"/>
    </row>
    <row r="114" spans="1:5" x14ac:dyDescent="0.4">
      <c r="A114" s="9"/>
      <c r="B114" s="9"/>
      <c r="C114"/>
      <c r="E114"/>
    </row>
    <row r="115" spans="1:5" x14ac:dyDescent="0.4">
      <c r="A115" s="9"/>
      <c r="B115" s="9"/>
      <c r="C115"/>
      <c r="D115"/>
      <c r="E115"/>
    </row>
    <row r="116" spans="1:5" x14ac:dyDescent="0.4">
      <c r="A116" s="9"/>
      <c r="B116" s="9"/>
      <c r="C116"/>
      <c r="D116"/>
      <c r="E116"/>
    </row>
  </sheetData>
  <autoFilter ref="A1:H96"/>
  <phoneticPr fontId="2"/>
  <pageMargins left="0.70866141732283472" right="0.70866141732283472" top="0.74803149606299213" bottom="0.74803149606299213" header="0.31496062992125984" footer="0.31496062992125984"/>
  <pageSetup paperSize="9" scale="74" fitToHeight="0" orientation="portrait" r:id="rId1"/>
  <rowBreaks count="2" manualBreakCount="2">
    <brk id="48" max="16383" man="1"/>
    <brk id="98" max="16383" man="1"/>
  </rowBreaks>
  <ignoredErrors>
    <ignoredError sqref="C1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0"/>
  <sheetViews>
    <sheetView tabSelected="1" zoomScaleNormal="100" zoomScaleSheetLayoutView="100" workbookViewId="0">
      <pane ySplit="1" topLeftCell="A138" activePane="bottomLeft" state="frozen"/>
      <selection pane="bottomLeft" activeCell="D2" sqref="D2:D150"/>
    </sheetView>
  </sheetViews>
  <sheetFormatPr defaultRowHeight="18.75" x14ac:dyDescent="0.4"/>
  <cols>
    <col min="1" max="1" width="3.5" style="17" bestFit="1" customWidth="1"/>
    <col min="2" max="2" width="42" style="17" bestFit="1" customWidth="1"/>
    <col min="3" max="3" width="12.25" style="18" bestFit="1" customWidth="1"/>
    <col min="4" max="4" width="15" style="8" bestFit="1" customWidth="1"/>
    <col min="5" max="5" width="9" style="8"/>
    <col min="6" max="6" width="11" style="20" customWidth="1"/>
    <col min="7" max="7" width="16.5" style="17" customWidth="1"/>
    <col min="8" max="8" width="10.5" style="17" bestFit="1" customWidth="1"/>
    <col min="9" max="9" width="7" style="17" bestFit="1" customWidth="1"/>
    <col min="10" max="10" width="8" style="17" bestFit="1" customWidth="1"/>
    <col min="11" max="16384" width="9" style="17"/>
  </cols>
  <sheetData>
    <row r="1" spans="1:14" s="20" customFormat="1" ht="33.75" thickBot="1" x14ac:dyDescent="0.45">
      <c r="A1" s="17" t="s">
        <v>24</v>
      </c>
      <c r="B1" s="17" t="s">
        <v>25</v>
      </c>
      <c r="C1" s="18" t="s">
        <v>26</v>
      </c>
      <c r="D1" s="19" t="s">
        <v>30</v>
      </c>
      <c r="E1" s="22" t="s">
        <v>58</v>
      </c>
      <c r="F1" s="22" t="s">
        <v>59</v>
      </c>
      <c r="G1" s="22" t="s">
        <v>60</v>
      </c>
      <c r="H1" s="22" t="s">
        <v>61</v>
      </c>
      <c r="I1" s="17"/>
      <c r="J1" s="17"/>
      <c r="K1" s="17"/>
      <c r="L1" s="17"/>
      <c r="M1" s="17"/>
      <c r="N1" s="17"/>
    </row>
    <row r="2" spans="1:14" s="20" customFormat="1" ht="20.25" thickTop="1" x14ac:dyDescent="0.4">
      <c r="A2" s="17">
        <v>1</v>
      </c>
      <c r="B2" s="23" t="s">
        <v>72</v>
      </c>
      <c r="C2" s="18" t="s">
        <v>46</v>
      </c>
      <c r="D2" s="24">
        <v>864</v>
      </c>
      <c r="E2" s="20" t="s">
        <v>63</v>
      </c>
      <c r="G2" s="17"/>
      <c r="H2" s="17"/>
      <c r="I2" s="17"/>
      <c r="J2" s="17"/>
      <c r="K2" s="17"/>
      <c r="L2" s="17"/>
      <c r="M2" s="17"/>
    </row>
    <row r="3" spans="1:14" s="20" customFormat="1" ht="19.5" x14ac:dyDescent="0.4">
      <c r="A3" s="17"/>
      <c r="B3" s="25" t="s">
        <v>73</v>
      </c>
      <c r="C3" s="18" t="s">
        <v>46</v>
      </c>
      <c r="D3" s="26">
        <f>IF(ISERROR(VLOOKUP(A2,$A$154:$C$170,3,FALSE)),"",VLOOKUP(A2,$A$154:$C$170,3,FALSE))</f>
        <v>380</v>
      </c>
      <c r="E3" s="8"/>
      <c r="G3" s="17"/>
      <c r="H3" s="17" t="s">
        <v>62</v>
      </c>
      <c r="I3" s="17"/>
      <c r="J3" s="17"/>
      <c r="K3" s="17"/>
      <c r="L3" s="17"/>
      <c r="M3" s="17"/>
    </row>
    <row r="4" spans="1:14" s="20" customFormat="1" ht="19.5" x14ac:dyDescent="0.4">
      <c r="A4" s="17"/>
      <c r="B4" s="23" t="s">
        <v>74</v>
      </c>
      <c r="C4" s="18" t="s">
        <v>46</v>
      </c>
      <c r="D4" s="24">
        <v>5904</v>
      </c>
      <c r="E4" s="20" t="s">
        <v>63</v>
      </c>
      <c r="G4" s="17"/>
      <c r="H4" s="17"/>
      <c r="I4" s="17"/>
      <c r="J4" s="17"/>
      <c r="K4" s="17"/>
      <c r="L4" s="17"/>
      <c r="M4" s="17"/>
    </row>
    <row r="5" spans="1:14" s="20" customFormat="1" ht="19.5" x14ac:dyDescent="0.4">
      <c r="A5" s="17"/>
      <c r="B5" s="25" t="s">
        <v>73</v>
      </c>
      <c r="C5" s="18" t="s">
        <v>46</v>
      </c>
      <c r="D5" s="26">
        <f>(170+220)*2</f>
        <v>780</v>
      </c>
      <c r="E5" s="8"/>
      <c r="G5" s="17"/>
      <c r="H5" s="17" t="s">
        <v>62</v>
      </c>
      <c r="I5" s="17"/>
      <c r="J5" s="17"/>
      <c r="K5" s="17"/>
      <c r="L5" s="17"/>
      <c r="M5" s="17"/>
    </row>
    <row r="6" spans="1:14" ht="19.5" x14ac:dyDescent="0.4">
      <c r="A6" s="17">
        <v>7</v>
      </c>
      <c r="B6" s="23" t="s">
        <v>75</v>
      </c>
      <c r="C6" s="18" t="s">
        <v>46</v>
      </c>
      <c r="D6" s="24">
        <v>0</v>
      </c>
      <c r="E6" s="20" t="s">
        <v>63</v>
      </c>
    </row>
    <row r="7" spans="1:14" ht="19.5" x14ac:dyDescent="0.4">
      <c r="B7" s="25" t="s">
        <v>85</v>
      </c>
      <c r="C7" s="18" t="s">
        <v>46</v>
      </c>
      <c r="D7" s="26">
        <v>2650</v>
      </c>
      <c r="H7" s="17" t="s">
        <v>62</v>
      </c>
    </row>
    <row r="8" spans="1:14" s="20" customFormat="1" ht="19.5" x14ac:dyDescent="0.4">
      <c r="A8" s="17">
        <v>1</v>
      </c>
      <c r="B8" s="23" t="s">
        <v>72</v>
      </c>
      <c r="C8" s="18" t="s">
        <v>46</v>
      </c>
      <c r="D8" s="24">
        <v>3111</v>
      </c>
      <c r="E8" s="20" t="s">
        <v>63</v>
      </c>
      <c r="G8" s="17"/>
      <c r="H8" s="17"/>
      <c r="I8" s="17"/>
      <c r="J8" s="17"/>
      <c r="K8" s="17"/>
      <c r="L8" s="17"/>
      <c r="M8" s="17"/>
    </row>
    <row r="9" spans="1:14" s="20" customFormat="1" ht="19.5" x14ac:dyDescent="0.4">
      <c r="A9" s="17"/>
      <c r="B9" s="25" t="s">
        <v>85</v>
      </c>
      <c r="C9" s="18" t="s">
        <v>46</v>
      </c>
      <c r="D9" s="26">
        <v>880</v>
      </c>
      <c r="E9" s="8"/>
      <c r="G9" s="17"/>
      <c r="H9" s="17" t="s">
        <v>62</v>
      </c>
      <c r="I9" s="17"/>
      <c r="J9" s="17"/>
      <c r="K9" s="17"/>
      <c r="L9" s="17"/>
      <c r="M9" s="17"/>
    </row>
    <row r="10" spans="1:14" s="20" customFormat="1" ht="19.5" x14ac:dyDescent="0.4">
      <c r="A10" s="17">
        <v>3</v>
      </c>
      <c r="B10" s="23" t="s">
        <v>76</v>
      </c>
      <c r="C10" s="18" t="s">
        <v>46</v>
      </c>
      <c r="D10" s="24">
        <v>479</v>
      </c>
      <c r="E10" s="20" t="s">
        <v>63</v>
      </c>
      <c r="G10" s="17"/>
      <c r="H10" s="17"/>
      <c r="I10" s="17"/>
      <c r="J10" s="17"/>
      <c r="K10" s="17"/>
      <c r="L10" s="17"/>
      <c r="M10" s="17"/>
    </row>
    <row r="11" spans="1:14" s="20" customFormat="1" ht="19.5" x14ac:dyDescent="0.4">
      <c r="A11" s="17"/>
      <c r="B11" s="23" t="s">
        <v>77</v>
      </c>
      <c r="C11" s="18" t="s">
        <v>46</v>
      </c>
      <c r="D11" s="24">
        <v>486</v>
      </c>
      <c r="E11" s="8"/>
      <c r="F11" s="20" t="s">
        <v>63</v>
      </c>
      <c r="G11" s="17"/>
      <c r="H11" s="17"/>
      <c r="I11" s="17"/>
      <c r="J11" s="17"/>
      <c r="K11" s="17"/>
      <c r="L11" s="17"/>
      <c r="M11" s="17"/>
    </row>
    <row r="12" spans="1:14" s="20" customFormat="1" ht="19.5" x14ac:dyDescent="0.4">
      <c r="A12" s="17"/>
      <c r="B12" s="25" t="s">
        <v>73</v>
      </c>
      <c r="C12" s="18" t="s">
        <v>46</v>
      </c>
      <c r="D12" s="26">
        <f>IF(ISERROR(VLOOKUP(A10,$A$154:$C$170,3,FALSE)),"",VLOOKUP(A10,$A$154:$C$170,3,FALSE))</f>
        <v>380</v>
      </c>
      <c r="E12" s="8"/>
      <c r="G12" s="17"/>
      <c r="H12" s="17" t="s">
        <v>62</v>
      </c>
      <c r="I12" s="17"/>
      <c r="J12" s="17"/>
      <c r="K12" s="17"/>
      <c r="L12" s="17"/>
      <c r="M12" s="17"/>
    </row>
    <row r="13" spans="1:14" s="20" customFormat="1" ht="19.5" x14ac:dyDescent="0.4">
      <c r="A13" s="17">
        <v>5</v>
      </c>
      <c r="B13" s="23" t="s">
        <v>78</v>
      </c>
      <c r="C13" s="18" t="s">
        <v>46</v>
      </c>
      <c r="D13" s="24">
        <v>1635</v>
      </c>
      <c r="E13" s="20" t="s">
        <v>63</v>
      </c>
      <c r="G13" s="17"/>
      <c r="H13" s="17"/>
      <c r="I13" s="17"/>
      <c r="J13" s="17"/>
      <c r="K13" s="17"/>
      <c r="L13" s="17"/>
      <c r="M13" s="17"/>
    </row>
    <row r="14" spans="1:14" s="20" customFormat="1" ht="19.5" x14ac:dyDescent="0.4">
      <c r="A14" s="17"/>
      <c r="B14" s="23" t="s">
        <v>79</v>
      </c>
      <c r="C14" s="18" t="s">
        <v>46</v>
      </c>
      <c r="D14" s="24">
        <v>2898</v>
      </c>
      <c r="E14" s="8"/>
      <c r="F14" s="20" t="s">
        <v>63</v>
      </c>
      <c r="G14" s="17"/>
      <c r="H14" s="17"/>
      <c r="I14" s="17"/>
      <c r="J14" s="17"/>
      <c r="K14" s="17"/>
      <c r="L14" s="17"/>
      <c r="M14" s="17"/>
    </row>
    <row r="15" spans="1:14" s="20" customFormat="1" ht="19.5" x14ac:dyDescent="0.4">
      <c r="A15" s="17"/>
      <c r="B15" s="25" t="s">
        <v>73</v>
      </c>
      <c r="C15" s="18" t="s">
        <v>46</v>
      </c>
      <c r="D15" s="26">
        <f>IF(ISERROR(VLOOKUP(A13,$A$154:$C$170,3,FALSE)),"",VLOOKUP(A13,$A$154:$C$170,3,FALSE))</f>
        <v>760</v>
      </c>
      <c r="E15" s="8"/>
      <c r="G15" s="17"/>
      <c r="H15" s="17" t="s">
        <v>62</v>
      </c>
      <c r="I15" s="17"/>
      <c r="J15" s="17"/>
      <c r="K15" s="17"/>
      <c r="L15" s="17"/>
      <c r="M15" s="17"/>
    </row>
    <row r="16" spans="1:14" s="20" customFormat="1" ht="19.5" x14ac:dyDescent="0.4">
      <c r="A16" s="17">
        <v>7</v>
      </c>
      <c r="B16" s="23" t="s">
        <v>75</v>
      </c>
      <c r="C16" s="18" t="s">
        <v>47</v>
      </c>
      <c r="D16" s="24">
        <v>120</v>
      </c>
      <c r="E16" s="20" t="s">
        <v>63</v>
      </c>
      <c r="G16" s="17"/>
      <c r="H16" s="17"/>
      <c r="I16" s="17"/>
      <c r="J16" s="17"/>
      <c r="K16" s="17"/>
      <c r="L16" s="17"/>
      <c r="M16" s="17"/>
    </row>
    <row r="17" spans="1:13" s="20" customFormat="1" ht="19.5" x14ac:dyDescent="0.4">
      <c r="A17" s="17"/>
      <c r="B17" s="25" t="s">
        <v>73</v>
      </c>
      <c r="C17" s="18" t="s">
        <v>47</v>
      </c>
      <c r="D17" s="26">
        <f>IF(ISERROR(VLOOKUP(A16,$A$154:$C$170,3,FALSE)),"",VLOOKUP(A16,$A$154:$C$170,3,FALSE))</f>
        <v>780</v>
      </c>
      <c r="E17" s="8"/>
      <c r="G17" s="17"/>
      <c r="H17" s="17" t="s">
        <v>62</v>
      </c>
      <c r="I17" s="17"/>
      <c r="J17" s="17"/>
      <c r="K17" s="17"/>
      <c r="L17" s="17"/>
      <c r="M17" s="17"/>
    </row>
    <row r="18" spans="1:13" s="20" customFormat="1" ht="19.5" x14ac:dyDescent="0.4">
      <c r="A18" s="17">
        <v>1</v>
      </c>
      <c r="B18" s="23" t="s">
        <v>72</v>
      </c>
      <c r="C18" s="18" t="s">
        <v>47</v>
      </c>
      <c r="D18" s="24">
        <v>3111</v>
      </c>
      <c r="E18" s="20" t="s">
        <v>63</v>
      </c>
      <c r="G18" s="17"/>
      <c r="H18" s="17"/>
      <c r="I18" s="17"/>
      <c r="J18" s="17"/>
      <c r="K18" s="17"/>
      <c r="L18" s="17"/>
      <c r="M18" s="17"/>
    </row>
    <row r="19" spans="1:13" s="20" customFormat="1" ht="19.5" x14ac:dyDescent="0.4">
      <c r="A19" s="17"/>
      <c r="B19" s="25" t="s">
        <v>85</v>
      </c>
      <c r="C19" s="18" t="s">
        <v>47</v>
      </c>
      <c r="D19" s="26">
        <v>940</v>
      </c>
      <c r="E19" s="8"/>
      <c r="G19" s="17"/>
      <c r="H19" s="17" t="s">
        <v>62</v>
      </c>
      <c r="I19" s="17"/>
      <c r="J19" s="17"/>
      <c r="K19" s="17"/>
      <c r="L19" s="17"/>
      <c r="M19" s="17"/>
    </row>
    <row r="20" spans="1:13" s="20" customFormat="1" ht="19.5" x14ac:dyDescent="0.4">
      <c r="A20" s="17">
        <v>7</v>
      </c>
      <c r="B20" s="23" t="s">
        <v>75</v>
      </c>
      <c r="C20" s="18" t="s">
        <v>47</v>
      </c>
      <c r="D20" s="24">
        <v>44400</v>
      </c>
      <c r="E20" s="20" t="s">
        <v>63</v>
      </c>
      <c r="G20" s="17"/>
      <c r="H20" s="17"/>
      <c r="I20" s="17"/>
      <c r="J20" s="17"/>
      <c r="K20" s="17"/>
      <c r="L20" s="17"/>
      <c r="M20" s="17"/>
    </row>
    <row r="21" spans="1:13" s="20" customFormat="1" ht="19.5" x14ac:dyDescent="0.4">
      <c r="A21" s="17"/>
      <c r="B21" s="23" t="s">
        <v>75</v>
      </c>
      <c r="C21" s="18" t="s">
        <v>47</v>
      </c>
      <c r="D21" s="24">
        <v>2300</v>
      </c>
      <c r="E21" s="20" t="s">
        <v>63</v>
      </c>
      <c r="G21" s="17"/>
      <c r="H21" s="17"/>
      <c r="I21" s="17"/>
      <c r="J21" s="17"/>
      <c r="K21" s="17"/>
      <c r="L21" s="17"/>
      <c r="M21" s="17"/>
    </row>
    <row r="22" spans="1:13" s="20" customFormat="1" ht="19.5" x14ac:dyDescent="0.4">
      <c r="A22" s="17"/>
      <c r="B22" s="25" t="s">
        <v>85</v>
      </c>
      <c r="C22" s="18" t="s">
        <v>47</v>
      </c>
      <c r="D22" s="26">
        <v>4080</v>
      </c>
      <c r="E22" s="8"/>
      <c r="G22" s="17"/>
      <c r="H22" s="17" t="s">
        <v>62</v>
      </c>
      <c r="I22" s="17"/>
      <c r="J22" s="17"/>
      <c r="K22" s="17"/>
      <c r="L22" s="17"/>
      <c r="M22" s="17"/>
    </row>
    <row r="23" spans="1:13" s="20" customFormat="1" ht="19.5" x14ac:dyDescent="0.4">
      <c r="A23" s="17">
        <v>5</v>
      </c>
      <c r="B23" s="23" t="s">
        <v>78</v>
      </c>
      <c r="C23" s="18" t="s">
        <v>47</v>
      </c>
      <c r="D23" s="24">
        <v>1479</v>
      </c>
      <c r="E23" s="20" t="s">
        <v>63</v>
      </c>
      <c r="G23" s="17"/>
      <c r="H23" s="17"/>
      <c r="I23" s="17"/>
      <c r="J23" s="17"/>
      <c r="K23" s="17"/>
      <c r="L23" s="17"/>
      <c r="M23" s="17"/>
    </row>
    <row r="24" spans="1:13" s="20" customFormat="1" ht="19.5" x14ac:dyDescent="0.4">
      <c r="A24" s="17"/>
      <c r="B24" s="23" t="s">
        <v>79</v>
      </c>
      <c r="C24" s="18" t="s">
        <v>47</v>
      </c>
      <c r="D24" s="24">
        <v>5571</v>
      </c>
      <c r="E24" s="8"/>
      <c r="F24" s="20" t="s">
        <v>63</v>
      </c>
      <c r="G24" s="17"/>
      <c r="H24" s="17"/>
      <c r="I24" s="17"/>
      <c r="J24" s="17"/>
      <c r="K24" s="17"/>
      <c r="L24" s="17"/>
      <c r="M24" s="17"/>
    </row>
    <row r="25" spans="1:13" s="20" customFormat="1" ht="19.5" x14ac:dyDescent="0.4">
      <c r="A25" s="17"/>
      <c r="B25" s="25" t="s">
        <v>73</v>
      </c>
      <c r="C25" s="18" t="s">
        <v>47</v>
      </c>
      <c r="D25" s="26">
        <f>IF(ISERROR(VLOOKUP(A23,$A$154:$C$170,3,FALSE)),"",VLOOKUP(A23,$A$154:$C$170,3,FALSE))</f>
        <v>760</v>
      </c>
      <c r="E25" s="8"/>
      <c r="G25" s="17"/>
      <c r="H25" s="17" t="s">
        <v>62</v>
      </c>
      <c r="I25" s="17"/>
      <c r="J25" s="17"/>
      <c r="K25" s="17"/>
      <c r="L25" s="17"/>
      <c r="M25" s="17"/>
    </row>
    <row r="26" spans="1:13" s="20" customFormat="1" ht="19.5" x14ac:dyDescent="0.4">
      <c r="A26" s="17">
        <v>3</v>
      </c>
      <c r="B26" s="23" t="s">
        <v>76</v>
      </c>
      <c r="C26" s="18" t="s">
        <v>47</v>
      </c>
      <c r="D26" s="24">
        <v>479</v>
      </c>
      <c r="E26" s="20" t="s">
        <v>63</v>
      </c>
      <c r="G26" s="17"/>
      <c r="H26" s="17"/>
      <c r="I26" s="17"/>
      <c r="J26" s="17"/>
      <c r="K26" s="17"/>
      <c r="L26" s="17"/>
      <c r="M26" s="17"/>
    </row>
    <row r="27" spans="1:13" ht="19.5" x14ac:dyDescent="0.4">
      <c r="B27" s="23" t="s">
        <v>77</v>
      </c>
      <c r="C27" s="18" t="s">
        <v>47</v>
      </c>
      <c r="D27" s="24">
        <v>526</v>
      </c>
      <c r="F27" s="20" t="s">
        <v>63</v>
      </c>
      <c r="G27" s="20"/>
    </row>
    <row r="28" spans="1:13" ht="19.5" x14ac:dyDescent="0.4">
      <c r="B28" s="25" t="s">
        <v>73</v>
      </c>
      <c r="C28" s="18" t="s">
        <v>47</v>
      </c>
      <c r="D28" s="26">
        <f>IF(ISERROR(VLOOKUP(A26,$A$154:$C$170,3,FALSE)),"",VLOOKUP(A26,$A$154:$C$170,3,FALSE))</f>
        <v>380</v>
      </c>
      <c r="G28" s="20"/>
      <c r="H28" s="17" t="s">
        <v>62</v>
      </c>
    </row>
    <row r="29" spans="1:13" ht="19.5" x14ac:dyDescent="0.4">
      <c r="A29" s="17">
        <v>7</v>
      </c>
      <c r="B29" s="23" t="s">
        <v>75</v>
      </c>
      <c r="C29" s="18" t="s">
        <v>46</v>
      </c>
      <c r="D29" s="24">
        <v>44400</v>
      </c>
      <c r="E29" s="20" t="s">
        <v>63</v>
      </c>
    </row>
    <row r="30" spans="1:13" ht="19.5" x14ac:dyDescent="0.4">
      <c r="B30" s="23" t="s">
        <v>75</v>
      </c>
      <c r="C30" s="18" t="s">
        <v>46</v>
      </c>
      <c r="D30" s="24">
        <v>4600</v>
      </c>
      <c r="E30" s="20" t="s">
        <v>63</v>
      </c>
    </row>
    <row r="31" spans="1:13" ht="19.5" x14ac:dyDescent="0.4">
      <c r="B31" s="25" t="s">
        <v>85</v>
      </c>
      <c r="C31" s="18" t="s">
        <v>46</v>
      </c>
      <c r="D31" s="26">
        <v>4380</v>
      </c>
      <c r="H31" s="17" t="s">
        <v>62</v>
      </c>
    </row>
    <row r="32" spans="1:13" ht="19.5" x14ac:dyDescent="0.4">
      <c r="A32" s="17">
        <v>7</v>
      </c>
      <c r="B32" s="23" t="s">
        <v>75</v>
      </c>
      <c r="C32" s="18" t="s">
        <v>48</v>
      </c>
      <c r="D32" s="24">
        <v>120</v>
      </c>
      <c r="E32" s="20" t="s">
        <v>63</v>
      </c>
    </row>
    <row r="33" spans="1:13" ht="19.5" x14ac:dyDescent="0.4">
      <c r="B33" s="25" t="s">
        <v>73</v>
      </c>
      <c r="C33" s="18" t="s">
        <v>48</v>
      </c>
      <c r="D33" s="26">
        <f>IF(ISERROR(VLOOKUP(A32,$A$154:$C$170,3,FALSE)),"",VLOOKUP(A32,$A$154:$C$170,3,FALSE))</f>
        <v>780</v>
      </c>
      <c r="H33" s="17" t="s">
        <v>62</v>
      </c>
    </row>
    <row r="34" spans="1:13" ht="19.5" x14ac:dyDescent="0.4">
      <c r="A34" s="17">
        <v>7</v>
      </c>
      <c r="B34" s="23" t="s">
        <v>75</v>
      </c>
      <c r="C34" s="18" t="s">
        <v>48</v>
      </c>
      <c r="D34" s="24">
        <v>44400</v>
      </c>
      <c r="E34" s="20" t="s">
        <v>63</v>
      </c>
    </row>
    <row r="35" spans="1:13" ht="19.5" x14ac:dyDescent="0.4">
      <c r="B35" s="23" t="s">
        <v>75</v>
      </c>
      <c r="C35" s="18" t="s">
        <v>48</v>
      </c>
      <c r="D35" s="24">
        <v>2300</v>
      </c>
      <c r="E35" s="20" t="s">
        <v>63</v>
      </c>
    </row>
    <row r="36" spans="1:13" ht="19.5" x14ac:dyDescent="0.4">
      <c r="B36" s="25" t="s">
        <v>73</v>
      </c>
      <c r="C36" s="18" t="s">
        <v>48</v>
      </c>
      <c r="D36" s="26">
        <f>IF(ISERROR(VLOOKUP(A34,$A$154:$C$170,3,FALSE)),"",VLOOKUP(A34,$A$154:$C$170,3,FALSE))</f>
        <v>780</v>
      </c>
      <c r="H36" s="17" t="s">
        <v>62</v>
      </c>
    </row>
    <row r="37" spans="1:13" ht="19.5" x14ac:dyDescent="0.4">
      <c r="A37" s="17">
        <v>5</v>
      </c>
      <c r="B37" s="23" t="s">
        <v>78</v>
      </c>
      <c r="C37" s="18" t="s">
        <v>48</v>
      </c>
      <c r="D37" s="24">
        <v>1479</v>
      </c>
      <c r="E37" s="20" t="s">
        <v>63</v>
      </c>
    </row>
    <row r="38" spans="1:13" ht="19.5" x14ac:dyDescent="0.4">
      <c r="B38" s="23" t="s">
        <v>79</v>
      </c>
      <c r="C38" s="18" t="s">
        <v>48</v>
      </c>
      <c r="D38" s="24">
        <v>6471</v>
      </c>
      <c r="F38" s="20" t="s">
        <v>63</v>
      </c>
    </row>
    <row r="39" spans="1:13" ht="19.5" x14ac:dyDescent="0.4">
      <c r="B39" s="25" t="s">
        <v>73</v>
      </c>
      <c r="C39" s="18" t="s">
        <v>48</v>
      </c>
      <c r="D39" s="26">
        <f>IF(ISERROR(VLOOKUP(A37,$A$154:$C$170,3,FALSE)),"",VLOOKUP(A37,$A$154:$C$170,3,FALSE))</f>
        <v>760</v>
      </c>
      <c r="H39" s="17" t="s">
        <v>62</v>
      </c>
    </row>
    <row r="40" spans="1:13" ht="19.5" x14ac:dyDescent="0.4">
      <c r="A40" s="17">
        <v>3</v>
      </c>
      <c r="B40" s="23" t="s">
        <v>76</v>
      </c>
      <c r="C40" s="18" t="s">
        <v>48</v>
      </c>
      <c r="D40" s="24">
        <v>479</v>
      </c>
      <c r="E40" s="20" t="s">
        <v>63</v>
      </c>
    </row>
    <row r="41" spans="1:13" ht="19.5" x14ac:dyDescent="0.4">
      <c r="B41" s="23" t="s">
        <v>77</v>
      </c>
      <c r="C41" s="18" t="s">
        <v>48</v>
      </c>
      <c r="D41" s="24">
        <v>486</v>
      </c>
      <c r="F41" s="20" t="s">
        <v>63</v>
      </c>
    </row>
    <row r="42" spans="1:13" ht="19.5" x14ac:dyDescent="0.4">
      <c r="B42" s="25" t="s">
        <v>73</v>
      </c>
      <c r="C42" s="18" t="s">
        <v>48</v>
      </c>
      <c r="D42" s="26">
        <f>IF(ISERROR(VLOOKUP(A40,$A$154:$C$170,3,FALSE)),"",VLOOKUP(A40,$A$154:$C$170,3,FALSE))</f>
        <v>380</v>
      </c>
      <c r="H42" s="17" t="s">
        <v>62</v>
      </c>
    </row>
    <row r="43" spans="1:13" ht="19.5" x14ac:dyDescent="0.4">
      <c r="A43" s="17">
        <v>8</v>
      </c>
      <c r="B43" s="23" t="s">
        <v>75</v>
      </c>
      <c r="C43" s="18" t="s">
        <v>49</v>
      </c>
      <c r="D43" s="24">
        <v>0</v>
      </c>
      <c r="E43" s="20" t="s">
        <v>63</v>
      </c>
    </row>
    <row r="44" spans="1:13" ht="19.5" x14ac:dyDescent="0.4">
      <c r="B44" s="25" t="s">
        <v>73</v>
      </c>
      <c r="C44" s="18" t="s">
        <v>49</v>
      </c>
      <c r="D44" s="26">
        <f>IF(ISERROR(VLOOKUP(A43,$A$154:$C$170,3,FALSE)),"",VLOOKUP(A43,$A$154:$C$170,3,FALSE))</f>
        <v>800</v>
      </c>
      <c r="H44" s="17" t="s">
        <v>62</v>
      </c>
    </row>
    <row r="45" spans="1:13" ht="19.5" x14ac:dyDescent="0.4">
      <c r="A45" s="17">
        <v>2</v>
      </c>
      <c r="B45" s="23" t="s">
        <v>72</v>
      </c>
      <c r="C45" s="18" t="s">
        <v>49</v>
      </c>
      <c r="D45" s="24">
        <v>3111</v>
      </c>
      <c r="E45" s="20" t="s">
        <v>63</v>
      </c>
    </row>
    <row r="46" spans="1:13" ht="19.5" x14ac:dyDescent="0.4">
      <c r="B46" s="25" t="s">
        <v>73</v>
      </c>
      <c r="C46" s="18" t="s">
        <v>49</v>
      </c>
      <c r="D46" s="26">
        <f>IF(ISERROR(VLOOKUP(A45,$A$154:$C$170,3,FALSE)),"",VLOOKUP(A45,$A$154:$C$170,3,FALSE))</f>
        <v>1280</v>
      </c>
      <c r="H46" s="17" t="s">
        <v>62</v>
      </c>
    </row>
    <row r="47" spans="1:13" ht="19.5" x14ac:dyDescent="0.4">
      <c r="A47" s="17">
        <v>8</v>
      </c>
      <c r="B47" s="23" t="s">
        <v>75</v>
      </c>
      <c r="C47" s="18" t="s">
        <v>49</v>
      </c>
      <c r="D47" s="24">
        <v>44400</v>
      </c>
      <c r="E47" s="20" t="s">
        <v>63</v>
      </c>
    </row>
    <row r="48" spans="1:13" s="20" customFormat="1" ht="19.5" x14ac:dyDescent="0.4">
      <c r="A48" s="17"/>
      <c r="B48" s="23" t="s">
        <v>75</v>
      </c>
      <c r="C48" s="18" t="s">
        <v>49</v>
      </c>
      <c r="D48" s="24">
        <v>5980</v>
      </c>
      <c r="E48" s="20" t="s">
        <v>63</v>
      </c>
      <c r="G48" s="17"/>
      <c r="H48" s="17"/>
      <c r="I48" s="17"/>
      <c r="J48" s="17"/>
      <c r="K48" s="17"/>
      <c r="L48" s="17"/>
      <c r="M48" s="17"/>
    </row>
    <row r="49" spans="1:13" s="20" customFormat="1" ht="19.5" x14ac:dyDescent="0.4">
      <c r="A49" s="17"/>
      <c r="B49" s="25" t="s">
        <v>85</v>
      </c>
      <c r="C49" s="18" t="s">
        <v>49</v>
      </c>
      <c r="D49" s="26">
        <v>4210</v>
      </c>
      <c r="E49" s="8"/>
      <c r="G49" s="17"/>
      <c r="H49" s="17" t="s">
        <v>62</v>
      </c>
      <c r="I49" s="17"/>
      <c r="J49" s="17"/>
      <c r="K49" s="17"/>
      <c r="L49" s="17"/>
      <c r="M49" s="17"/>
    </row>
    <row r="50" spans="1:13" s="20" customFormat="1" ht="19.5" x14ac:dyDescent="0.4">
      <c r="A50" s="17">
        <v>6</v>
      </c>
      <c r="B50" s="23" t="s">
        <v>78</v>
      </c>
      <c r="C50" s="18" t="s">
        <v>49</v>
      </c>
      <c r="D50" s="24">
        <v>1329</v>
      </c>
      <c r="E50" s="20" t="s">
        <v>63</v>
      </c>
      <c r="G50" s="17"/>
      <c r="H50" s="17"/>
      <c r="I50" s="17"/>
      <c r="J50" s="17"/>
      <c r="K50" s="17"/>
      <c r="L50" s="17"/>
      <c r="M50" s="17"/>
    </row>
    <row r="51" spans="1:13" s="20" customFormat="1" ht="19.5" x14ac:dyDescent="0.4">
      <c r="A51" s="17"/>
      <c r="B51" s="23" t="s">
        <v>79</v>
      </c>
      <c r="C51" s="18" t="s">
        <v>49</v>
      </c>
      <c r="D51" s="24">
        <v>6351</v>
      </c>
      <c r="E51" s="8"/>
      <c r="F51" s="20" t="s">
        <v>63</v>
      </c>
      <c r="G51" s="17"/>
      <c r="H51" s="17"/>
      <c r="I51" s="17"/>
      <c r="J51" s="17"/>
      <c r="K51" s="17"/>
      <c r="L51" s="17"/>
      <c r="M51" s="17"/>
    </row>
    <row r="52" spans="1:13" s="20" customFormat="1" ht="19.5" x14ac:dyDescent="0.4">
      <c r="A52" s="17"/>
      <c r="B52" s="25" t="s">
        <v>73</v>
      </c>
      <c r="C52" s="18" t="s">
        <v>49</v>
      </c>
      <c r="D52" s="26">
        <f>IF(ISERROR(VLOOKUP(A50,$A$154:$C$170,3,FALSE)),"",VLOOKUP(A50,$A$154:$C$170,3,FALSE))</f>
        <v>1180</v>
      </c>
      <c r="E52" s="8"/>
      <c r="G52" s="17"/>
      <c r="H52" s="17" t="s">
        <v>62</v>
      </c>
      <c r="I52" s="17"/>
      <c r="J52" s="17"/>
      <c r="K52" s="17"/>
      <c r="L52" s="17"/>
      <c r="M52" s="17"/>
    </row>
    <row r="53" spans="1:13" s="20" customFormat="1" ht="19.5" x14ac:dyDescent="0.4">
      <c r="A53" s="17">
        <v>4</v>
      </c>
      <c r="B53" s="23" t="s">
        <v>76</v>
      </c>
      <c r="C53" s="18" t="s">
        <v>49</v>
      </c>
      <c r="D53" s="24">
        <v>479</v>
      </c>
      <c r="E53" s="20" t="s">
        <v>63</v>
      </c>
      <c r="G53" s="17"/>
      <c r="H53" s="17"/>
      <c r="I53" s="17"/>
      <c r="J53" s="17"/>
      <c r="K53" s="17"/>
      <c r="L53" s="17"/>
      <c r="M53" s="17"/>
    </row>
    <row r="54" spans="1:13" s="20" customFormat="1" ht="19.5" x14ac:dyDescent="0.4">
      <c r="A54" s="17"/>
      <c r="B54" s="23" t="s">
        <v>77</v>
      </c>
      <c r="C54" s="18" t="s">
        <v>49</v>
      </c>
      <c r="D54" s="24">
        <v>486</v>
      </c>
      <c r="E54" s="8"/>
      <c r="F54" s="20" t="s">
        <v>63</v>
      </c>
      <c r="G54" s="17"/>
      <c r="H54" s="17"/>
      <c r="I54" s="17"/>
      <c r="J54" s="17"/>
      <c r="K54" s="17"/>
      <c r="L54" s="17"/>
      <c r="M54" s="17"/>
    </row>
    <row r="55" spans="1:13" s="20" customFormat="1" ht="19.5" x14ac:dyDescent="0.4">
      <c r="A55" s="17"/>
      <c r="B55" s="25" t="s">
        <v>73</v>
      </c>
      <c r="C55" s="18" t="s">
        <v>49</v>
      </c>
      <c r="D55" s="26">
        <f>IF(ISERROR(VLOOKUP(A53,$A$154:$C$170,3,FALSE)),"",VLOOKUP(A53,$A$154:$C$170,3,FALSE))</f>
        <v>1100</v>
      </c>
      <c r="E55" s="8"/>
      <c r="G55" s="17"/>
      <c r="H55" s="17" t="s">
        <v>62</v>
      </c>
      <c r="I55" s="17"/>
      <c r="J55" s="17"/>
      <c r="K55" s="17"/>
      <c r="L55" s="17"/>
      <c r="M55" s="17"/>
    </row>
    <row r="56" spans="1:13" s="20" customFormat="1" ht="19.5" x14ac:dyDescent="0.4">
      <c r="A56" s="17">
        <v>6</v>
      </c>
      <c r="B56" s="23" t="s">
        <v>78</v>
      </c>
      <c r="C56" s="18" t="s">
        <v>50</v>
      </c>
      <c r="D56" s="24">
        <v>9141</v>
      </c>
      <c r="E56" s="20" t="s">
        <v>63</v>
      </c>
      <c r="G56" s="17"/>
      <c r="H56" s="17"/>
      <c r="I56" s="17"/>
      <c r="J56" s="17"/>
      <c r="K56" s="17"/>
      <c r="L56" s="17"/>
      <c r="M56" s="17"/>
    </row>
    <row r="57" spans="1:13" s="20" customFormat="1" ht="19.5" x14ac:dyDescent="0.4">
      <c r="A57" s="17"/>
      <c r="B57" s="25" t="s">
        <v>73</v>
      </c>
      <c r="C57" s="18" t="s">
        <v>50</v>
      </c>
      <c r="D57" s="26">
        <f>IF(ISERROR(VLOOKUP(A56,$A$154:$C$170,3,FALSE)),"",VLOOKUP(A56,$A$154:$C$170,3,FALSE))</f>
        <v>1180</v>
      </c>
      <c r="E57" s="8"/>
      <c r="G57" s="17"/>
      <c r="H57" s="17" t="s">
        <v>62</v>
      </c>
      <c r="I57" s="17"/>
      <c r="J57" s="17"/>
      <c r="K57" s="17"/>
      <c r="L57" s="17"/>
      <c r="M57" s="17"/>
    </row>
    <row r="58" spans="1:13" s="20" customFormat="1" ht="19.5" x14ac:dyDescent="0.4">
      <c r="A58" s="17">
        <v>2</v>
      </c>
      <c r="B58" s="23" t="s">
        <v>72</v>
      </c>
      <c r="C58" s="18" t="s">
        <v>50</v>
      </c>
      <c r="D58" s="24">
        <v>3111</v>
      </c>
      <c r="E58" s="20" t="s">
        <v>63</v>
      </c>
      <c r="G58" s="17"/>
      <c r="H58" s="17"/>
      <c r="I58" s="17"/>
      <c r="J58" s="17"/>
      <c r="K58" s="17"/>
      <c r="L58" s="17"/>
      <c r="M58" s="17"/>
    </row>
    <row r="59" spans="1:13" s="20" customFormat="1" ht="19.5" x14ac:dyDescent="0.4">
      <c r="A59" s="17"/>
      <c r="B59" s="25" t="s">
        <v>73</v>
      </c>
      <c r="C59" s="18" t="s">
        <v>50</v>
      </c>
      <c r="D59" s="26">
        <f>IF(ISERROR(VLOOKUP(A58,$A$154:$C$170,3,FALSE)),"",VLOOKUP(A58,$A$154:$C$170,3,FALSE))</f>
        <v>1280</v>
      </c>
      <c r="E59" s="8"/>
      <c r="G59" s="17"/>
      <c r="H59" s="17" t="s">
        <v>62</v>
      </c>
      <c r="I59" s="17"/>
      <c r="J59" s="17"/>
      <c r="K59" s="17"/>
      <c r="L59" s="17"/>
      <c r="M59" s="17"/>
    </row>
    <row r="60" spans="1:13" s="20" customFormat="1" ht="19.5" x14ac:dyDescent="0.4">
      <c r="A60" s="17">
        <v>8</v>
      </c>
      <c r="B60" s="23" t="s">
        <v>75</v>
      </c>
      <c r="C60" s="18" t="s">
        <v>50</v>
      </c>
      <c r="D60" s="24">
        <v>972</v>
      </c>
      <c r="E60" s="20" t="s">
        <v>63</v>
      </c>
      <c r="G60" s="17"/>
      <c r="H60" s="17"/>
      <c r="I60" s="17"/>
      <c r="J60" s="17"/>
      <c r="K60" s="17"/>
      <c r="L60" s="17"/>
      <c r="M60" s="17"/>
    </row>
    <row r="61" spans="1:13" s="20" customFormat="1" ht="19.5" x14ac:dyDescent="0.4">
      <c r="A61" s="17"/>
      <c r="B61" s="25" t="s">
        <v>73</v>
      </c>
      <c r="C61" s="18" t="s">
        <v>50</v>
      </c>
      <c r="D61" s="26">
        <f>IF(ISERROR(VLOOKUP(A60,$A$154:$C$170,3,FALSE)),"",VLOOKUP(A60,$A$154:$C$170,3,FALSE))</f>
        <v>800</v>
      </c>
      <c r="E61" s="8"/>
      <c r="G61" s="17"/>
      <c r="H61" s="17" t="s">
        <v>62</v>
      </c>
      <c r="I61" s="17"/>
      <c r="J61" s="17"/>
      <c r="K61" s="17"/>
      <c r="L61" s="17"/>
      <c r="M61" s="17"/>
    </row>
    <row r="62" spans="1:13" s="20" customFormat="1" ht="19.5" x14ac:dyDescent="0.4">
      <c r="A62" s="17">
        <v>8</v>
      </c>
      <c r="B62" s="23" t="s">
        <v>75</v>
      </c>
      <c r="C62" s="18" t="s">
        <v>50</v>
      </c>
      <c r="D62" s="24">
        <v>44400</v>
      </c>
      <c r="E62" s="20" t="s">
        <v>63</v>
      </c>
      <c r="G62" s="17"/>
      <c r="H62" s="17"/>
      <c r="I62" s="17"/>
      <c r="J62" s="17"/>
      <c r="K62" s="17"/>
      <c r="L62" s="17"/>
      <c r="M62" s="17"/>
    </row>
    <row r="63" spans="1:13" s="20" customFormat="1" ht="19.5" x14ac:dyDescent="0.4">
      <c r="A63" s="17"/>
      <c r="B63" s="23" t="s">
        <v>75</v>
      </c>
      <c r="C63" s="18" t="s">
        <v>50</v>
      </c>
      <c r="D63" s="24">
        <v>3680</v>
      </c>
      <c r="E63" s="20" t="s">
        <v>63</v>
      </c>
      <c r="G63" s="17"/>
      <c r="H63" s="17"/>
      <c r="I63" s="17"/>
      <c r="J63" s="17"/>
      <c r="K63" s="17"/>
      <c r="L63" s="17"/>
      <c r="M63" s="17"/>
    </row>
    <row r="64" spans="1:13" s="20" customFormat="1" ht="19.5" x14ac:dyDescent="0.4">
      <c r="A64" s="17"/>
      <c r="B64" s="25" t="s">
        <v>85</v>
      </c>
      <c r="C64" s="18" t="s">
        <v>50</v>
      </c>
      <c r="D64" s="26">
        <v>1390</v>
      </c>
      <c r="E64" s="8"/>
      <c r="G64" s="17"/>
      <c r="H64" s="17" t="s">
        <v>62</v>
      </c>
      <c r="I64" s="17"/>
      <c r="J64" s="17"/>
      <c r="K64" s="17"/>
      <c r="L64" s="17"/>
      <c r="M64" s="17"/>
    </row>
    <row r="65" spans="1:13" s="20" customFormat="1" ht="19.5" x14ac:dyDescent="0.4">
      <c r="A65" s="17">
        <v>6</v>
      </c>
      <c r="B65" s="23" t="s">
        <v>78</v>
      </c>
      <c r="C65" s="18" t="s">
        <v>50</v>
      </c>
      <c r="D65" s="24">
        <v>2610</v>
      </c>
      <c r="E65" s="20" t="s">
        <v>63</v>
      </c>
      <c r="G65" s="17"/>
      <c r="H65" s="17"/>
      <c r="I65" s="17"/>
      <c r="J65" s="17"/>
      <c r="K65" s="17"/>
      <c r="L65" s="17"/>
      <c r="M65" s="17"/>
    </row>
    <row r="66" spans="1:13" s="20" customFormat="1" ht="19.5" x14ac:dyDescent="0.4">
      <c r="A66" s="17"/>
      <c r="B66" s="23" t="s">
        <v>79</v>
      </c>
      <c r="C66" s="18" t="s">
        <v>50</v>
      </c>
      <c r="D66" s="24">
        <v>7476</v>
      </c>
      <c r="E66" s="8"/>
      <c r="F66" s="20" t="s">
        <v>63</v>
      </c>
      <c r="G66" s="17"/>
      <c r="H66" s="17"/>
      <c r="I66" s="17"/>
      <c r="J66" s="17"/>
      <c r="K66" s="17"/>
      <c r="L66" s="17"/>
      <c r="M66" s="17"/>
    </row>
    <row r="67" spans="1:13" s="20" customFormat="1" ht="19.5" x14ac:dyDescent="0.4">
      <c r="A67" s="17"/>
      <c r="B67" s="25" t="s">
        <v>73</v>
      </c>
      <c r="C67" s="18" t="s">
        <v>50</v>
      </c>
      <c r="D67" s="26">
        <f>IF(ISERROR(VLOOKUP(A65,$A$154:$C$170,3,FALSE)),"",VLOOKUP(A65,$A$154:$C$170,3,FALSE))</f>
        <v>1180</v>
      </c>
      <c r="E67" s="8"/>
      <c r="G67" s="17"/>
      <c r="H67" s="17" t="s">
        <v>62</v>
      </c>
      <c r="I67" s="17"/>
      <c r="J67" s="17"/>
      <c r="K67" s="17"/>
      <c r="L67" s="17"/>
      <c r="M67" s="17"/>
    </row>
    <row r="68" spans="1:13" s="20" customFormat="1" ht="19.5" x14ac:dyDescent="0.4">
      <c r="A68" s="17">
        <v>4</v>
      </c>
      <c r="B68" s="23" t="s">
        <v>76</v>
      </c>
      <c r="C68" s="18" t="s">
        <v>50</v>
      </c>
      <c r="D68" s="24">
        <v>479</v>
      </c>
      <c r="E68" s="20" t="s">
        <v>63</v>
      </c>
      <c r="G68" s="17"/>
      <c r="H68" s="17"/>
      <c r="I68" s="17"/>
      <c r="J68" s="17"/>
      <c r="K68" s="17"/>
      <c r="L68" s="17"/>
      <c r="M68" s="17"/>
    </row>
    <row r="69" spans="1:13" s="20" customFormat="1" ht="19.5" x14ac:dyDescent="0.4">
      <c r="A69" s="17"/>
      <c r="B69" s="23" t="s">
        <v>77</v>
      </c>
      <c r="C69" s="18" t="s">
        <v>50</v>
      </c>
      <c r="D69" s="24">
        <v>486</v>
      </c>
      <c r="E69" s="8"/>
      <c r="F69" s="20" t="s">
        <v>63</v>
      </c>
      <c r="G69" s="17"/>
      <c r="H69" s="17"/>
      <c r="I69" s="17"/>
      <c r="J69" s="17"/>
      <c r="K69" s="17"/>
      <c r="L69" s="17"/>
      <c r="M69" s="17"/>
    </row>
    <row r="70" spans="1:13" s="20" customFormat="1" ht="19.5" x14ac:dyDescent="0.4">
      <c r="A70" s="17"/>
      <c r="B70" s="25" t="s">
        <v>73</v>
      </c>
      <c r="C70" s="18" t="s">
        <v>50</v>
      </c>
      <c r="D70" s="26">
        <f>IF(ISERROR(VLOOKUP(A68,$A$154:$C$170,3,FALSE)),"",VLOOKUP(A68,$A$154:$C$170,3,FALSE))</f>
        <v>1100</v>
      </c>
      <c r="E70" s="8"/>
      <c r="G70" s="17"/>
      <c r="H70" s="17" t="s">
        <v>62</v>
      </c>
      <c r="I70" s="17"/>
      <c r="J70" s="17"/>
      <c r="K70" s="17"/>
      <c r="L70" s="17"/>
      <c r="M70" s="17"/>
    </row>
    <row r="71" spans="1:13" s="20" customFormat="1" ht="19.5" x14ac:dyDescent="0.4">
      <c r="A71" s="17">
        <v>6</v>
      </c>
      <c r="B71" s="23" t="s">
        <v>78</v>
      </c>
      <c r="C71" s="18" t="s">
        <v>51</v>
      </c>
      <c r="D71" s="24">
        <v>19044</v>
      </c>
      <c r="E71" s="20" t="s">
        <v>63</v>
      </c>
      <c r="G71" s="17"/>
      <c r="H71" s="17"/>
      <c r="I71" s="17"/>
      <c r="J71" s="17"/>
      <c r="K71" s="17"/>
      <c r="L71" s="17"/>
      <c r="M71" s="17"/>
    </row>
    <row r="72" spans="1:13" s="20" customFormat="1" ht="19.5" x14ac:dyDescent="0.4">
      <c r="A72" s="17"/>
      <c r="B72" s="25" t="s">
        <v>73</v>
      </c>
      <c r="C72" s="18" t="s">
        <v>51</v>
      </c>
      <c r="D72" s="26">
        <f>IF(ISERROR(VLOOKUP(A71,$A$154:$C$170,3,FALSE)),"",VLOOKUP(A71,$A$154:$C$170,3,FALSE))</f>
        <v>1180</v>
      </c>
      <c r="E72" s="8"/>
      <c r="G72" s="17"/>
      <c r="H72" s="17" t="s">
        <v>62</v>
      </c>
      <c r="I72" s="17"/>
      <c r="J72" s="17"/>
      <c r="K72" s="17"/>
      <c r="L72" s="17"/>
      <c r="M72" s="17"/>
    </row>
    <row r="73" spans="1:13" s="20" customFormat="1" ht="19.5" x14ac:dyDescent="0.4">
      <c r="A73" s="17">
        <v>2</v>
      </c>
      <c r="B73" s="23" t="s">
        <v>72</v>
      </c>
      <c r="C73" s="18" t="s">
        <v>51</v>
      </c>
      <c r="D73" s="24">
        <v>2661</v>
      </c>
      <c r="E73" s="20" t="s">
        <v>63</v>
      </c>
      <c r="G73" s="17"/>
      <c r="H73" s="17"/>
      <c r="I73" s="17"/>
      <c r="J73" s="17"/>
      <c r="K73" s="17"/>
      <c r="L73" s="17"/>
      <c r="M73" s="17"/>
    </row>
    <row r="74" spans="1:13" s="20" customFormat="1" ht="19.5" x14ac:dyDescent="0.4">
      <c r="A74" s="17"/>
      <c r="B74" s="25" t="s">
        <v>73</v>
      </c>
      <c r="C74" s="18" t="s">
        <v>51</v>
      </c>
      <c r="D74" s="26">
        <f>IF(ISERROR(VLOOKUP(A73,$A$154:$C$170,3,FALSE)),"",VLOOKUP(A73,$A$154:$C$170,3,FALSE))</f>
        <v>1280</v>
      </c>
      <c r="E74" s="8"/>
      <c r="G74" s="17"/>
      <c r="H74" s="17" t="s">
        <v>62</v>
      </c>
      <c r="I74" s="17"/>
      <c r="J74" s="17"/>
      <c r="K74" s="17"/>
      <c r="L74" s="17"/>
      <c r="M74" s="17"/>
    </row>
    <row r="75" spans="1:13" s="20" customFormat="1" ht="19.5" x14ac:dyDescent="0.4">
      <c r="A75" s="17">
        <v>8</v>
      </c>
      <c r="B75" s="23" t="s">
        <v>75</v>
      </c>
      <c r="C75" s="18" t="s">
        <v>51</v>
      </c>
      <c r="D75" s="24">
        <v>120</v>
      </c>
      <c r="E75" s="20" t="s">
        <v>63</v>
      </c>
      <c r="G75" s="17"/>
      <c r="H75" s="17"/>
      <c r="I75" s="17"/>
      <c r="J75" s="17"/>
      <c r="K75" s="17"/>
      <c r="L75" s="17"/>
      <c r="M75" s="17"/>
    </row>
    <row r="76" spans="1:13" s="20" customFormat="1" ht="19.5" x14ac:dyDescent="0.4">
      <c r="A76" s="17"/>
      <c r="B76" s="25" t="s">
        <v>85</v>
      </c>
      <c r="C76" s="18" t="s">
        <v>51</v>
      </c>
      <c r="D76" s="26">
        <v>2400</v>
      </c>
      <c r="E76" s="8"/>
      <c r="G76" s="17"/>
      <c r="H76" s="17" t="s">
        <v>62</v>
      </c>
      <c r="I76" s="17"/>
      <c r="J76" s="17"/>
      <c r="K76" s="17"/>
      <c r="L76" s="17"/>
      <c r="M76" s="17"/>
    </row>
    <row r="77" spans="1:13" s="20" customFormat="1" ht="19.5" x14ac:dyDescent="0.4">
      <c r="A77" s="17">
        <v>8</v>
      </c>
      <c r="B77" s="23" t="s">
        <v>75</v>
      </c>
      <c r="C77" s="18" t="s">
        <v>51</v>
      </c>
      <c r="D77" s="24">
        <v>44400</v>
      </c>
      <c r="E77" s="20" t="s">
        <v>63</v>
      </c>
      <c r="G77" s="17"/>
      <c r="H77" s="17"/>
      <c r="I77" s="17"/>
      <c r="J77" s="17"/>
      <c r="K77" s="17"/>
      <c r="L77" s="17"/>
      <c r="M77" s="17"/>
    </row>
    <row r="78" spans="1:13" s="20" customFormat="1" ht="19.5" x14ac:dyDescent="0.4">
      <c r="A78" s="17"/>
      <c r="B78" s="23" t="s">
        <v>75</v>
      </c>
      <c r="C78" s="18" t="s">
        <v>51</v>
      </c>
      <c r="D78" s="24">
        <v>5980</v>
      </c>
      <c r="E78" s="20" t="s">
        <v>63</v>
      </c>
      <c r="G78" s="17"/>
      <c r="H78" s="17"/>
      <c r="I78" s="17"/>
      <c r="J78" s="17"/>
      <c r="K78" s="17"/>
      <c r="L78" s="17"/>
      <c r="M78" s="17"/>
    </row>
    <row r="79" spans="1:13" s="20" customFormat="1" ht="19.5" x14ac:dyDescent="0.4">
      <c r="A79" s="17"/>
      <c r="B79" s="25" t="s">
        <v>85</v>
      </c>
      <c r="C79" s="18" t="s">
        <v>51</v>
      </c>
      <c r="D79" s="26">
        <v>1450</v>
      </c>
      <c r="E79" s="8"/>
      <c r="G79" s="17"/>
      <c r="H79" s="17" t="s">
        <v>62</v>
      </c>
      <c r="I79" s="17"/>
      <c r="J79" s="17"/>
      <c r="K79" s="17"/>
      <c r="L79" s="17"/>
      <c r="M79" s="17"/>
    </row>
    <row r="80" spans="1:13" s="20" customFormat="1" ht="19.5" x14ac:dyDescent="0.4">
      <c r="A80" s="17">
        <v>4</v>
      </c>
      <c r="B80" s="23" t="s">
        <v>76</v>
      </c>
      <c r="C80" s="18" t="s">
        <v>51</v>
      </c>
      <c r="D80" s="24">
        <v>481</v>
      </c>
      <c r="E80" s="20" t="s">
        <v>63</v>
      </c>
      <c r="G80" s="17"/>
      <c r="H80" s="17"/>
      <c r="I80" s="17"/>
      <c r="J80" s="17"/>
      <c r="K80" s="17"/>
      <c r="L80" s="17"/>
      <c r="M80" s="17"/>
    </row>
    <row r="81" spans="1:13" s="20" customFormat="1" ht="19.5" x14ac:dyDescent="0.4">
      <c r="A81" s="17"/>
      <c r="B81" s="23" t="s">
        <v>77</v>
      </c>
      <c r="C81" s="18" t="s">
        <v>51</v>
      </c>
      <c r="D81" s="24">
        <v>486</v>
      </c>
      <c r="E81" s="8" t="str">
        <f>IF(ISERROR(VLOOKUP(A81,$A$154:$C$170,3,FALSE)),"",VLOOKUP(A81,$A$154:$C$170,3,FALSE))</f>
        <v/>
      </c>
      <c r="F81" s="20" t="s">
        <v>63</v>
      </c>
      <c r="G81" s="17"/>
      <c r="H81" s="17"/>
      <c r="I81" s="17"/>
      <c r="J81" s="17"/>
      <c r="K81" s="17"/>
      <c r="L81" s="17"/>
      <c r="M81" s="17"/>
    </row>
    <row r="82" spans="1:13" s="20" customFormat="1" ht="19.5" x14ac:dyDescent="0.4">
      <c r="A82" s="17"/>
      <c r="B82" s="25" t="s">
        <v>73</v>
      </c>
      <c r="C82" s="18" t="s">
        <v>51</v>
      </c>
      <c r="D82" s="26">
        <f>IF(ISERROR(VLOOKUP(A80,$A$154:$C$170,3,FALSE)),"",VLOOKUP(A80,$A$154:$C$170,3,FALSE))</f>
        <v>1100</v>
      </c>
      <c r="E82" s="8"/>
      <c r="G82" s="17"/>
      <c r="H82" s="17" t="s">
        <v>62</v>
      </c>
      <c r="I82" s="17"/>
      <c r="J82" s="17"/>
      <c r="K82" s="17"/>
      <c r="L82" s="17"/>
      <c r="M82" s="17"/>
    </row>
    <row r="83" spans="1:13" s="20" customFormat="1" ht="19.5" x14ac:dyDescent="0.4">
      <c r="A83" s="17">
        <v>6</v>
      </c>
      <c r="B83" s="23" t="s">
        <v>78</v>
      </c>
      <c r="C83" s="18" t="s">
        <v>52</v>
      </c>
      <c r="D83" s="24">
        <v>1074</v>
      </c>
      <c r="E83" s="20" t="s">
        <v>63</v>
      </c>
      <c r="G83" s="17"/>
      <c r="H83" s="17"/>
      <c r="I83" s="17"/>
      <c r="J83" s="17"/>
      <c r="K83" s="17"/>
      <c r="L83" s="17"/>
      <c r="M83" s="17"/>
    </row>
    <row r="84" spans="1:13" s="20" customFormat="1" ht="19.5" x14ac:dyDescent="0.4">
      <c r="A84" s="17"/>
      <c r="B84" s="25" t="s">
        <v>73</v>
      </c>
      <c r="C84" s="18" t="s">
        <v>52</v>
      </c>
      <c r="D84" s="26">
        <f>IF(ISERROR(VLOOKUP(A83,$A$154:$C$170,3,FALSE)),"",VLOOKUP(A83,$A$154:$C$170,3,FALSE))</f>
        <v>1180</v>
      </c>
      <c r="E84" s="8"/>
      <c r="G84" s="17"/>
      <c r="H84" s="17" t="s">
        <v>62</v>
      </c>
      <c r="I84" s="17"/>
      <c r="J84" s="17"/>
      <c r="K84" s="17"/>
      <c r="L84" s="17"/>
      <c r="M84" s="17"/>
    </row>
    <row r="85" spans="1:13" s="20" customFormat="1" ht="19.5" x14ac:dyDescent="0.4">
      <c r="A85" s="17">
        <v>8</v>
      </c>
      <c r="B85" s="23" t="s">
        <v>75</v>
      </c>
      <c r="C85" s="18" t="s">
        <v>52</v>
      </c>
      <c r="D85" s="24">
        <v>44400</v>
      </c>
      <c r="E85" s="20" t="s">
        <v>63</v>
      </c>
      <c r="G85" s="17"/>
      <c r="H85" s="17"/>
      <c r="I85" s="17"/>
      <c r="J85" s="17"/>
      <c r="K85" s="17"/>
      <c r="L85" s="17"/>
      <c r="M85" s="17"/>
    </row>
    <row r="86" spans="1:13" s="20" customFormat="1" ht="19.5" x14ac:dyDescent="0.4">
      <c r="A86" s="17"/>
      <c r="B86" s="23" t="s">
        <v>75</v>
      </c>
      <c r="C86" s="18" t="s">
        <v>52</v>
      </c>
      <c r="D86" s="24">
        <v>1680</v>
      </c>
      <c r="E86" s="20" t="s">
        <v>63</v>
      </c>
      <c r="G86" s="17"/>
      <c r="H86" s="17"/>
      <c r="I86" s="17"/>
      <c r="J86" s="17"/>
      <c r="K86" s="17"/>
      <c r="L86" s="17"/>
      <c r="M86" s="17"/>
    </row>
    <row r="87" spans="1:13" s="20" customFormat="1" ht="19.5" x14ac:dyDescent="0.4">
      <c r="A87" s="17"/>
      <c r="B87" s="25" t="s">
        <v>85</v>
      </c>
      <c r="C87" s="18" t="s">
        <v>52</v>
      </c>
      <c r="D87" s="26">
        <v>1350</v>
      </c>
      <c r="E87" s="8"/>
      <c r="G87" s="17"/>
      <c r="H87" s="17" t="s">
        <v>62</v>
      </c>
      <c r="I87" s="17"/>
      <c r="J87" s="17"/>
      <c r="K87" s="17"/>
      <c r="L87" s="17"/>
      <c r="M87" s="17"/>
    </row>
    <row r="88" spans="1:13" s="20" customFormat="1" ht="19.5" x14ac:dyDescent="0.4">
      <c r="A88" s="17">
        <v>6</v>
      </c>
      <c r="B88" s="23" t="s">
        <v>78</v>
      </c>
      <c r="C88" s="18" t="s">
        <v>52</v>
      </c>
      <c r="D88" s="24">
        <v>1497</v>
      </c>
      <c r="E88" s="20" t="s">
        <v>63</v>
      </c>
      <c r="G88" s="17"/>
      <c r="H88" s="17"/>
      <c r="I88" s="17"/>
      <c r="J88" s="17"/>
      <c r="K88" s="17"/>
      <c r="L88" s="17"/>
      <c r="M88" s="17"/>
    </row>
    <row r="89" spans="1:13" s="20" customFormat="1" ht="19.5" x14ac:dyDescent="0.4">
      <c r="A89" s="17"/>
      <c r="B89" s="23" t="s">
        <v>79</v>
      </c>
      <c r="C89" s="18" t="s">
        <v>52</v>
      </c>
      <c r="D89" s="24">
        <v>3600</v>
      </c>
      <c r="E89" s="8" t="str">
        <f>IF(ISERROR(VLOOKUP(A89,$A$154:$C$170,3,FALSE)),"",VLOOKUP(A89,$A$154:$C$170,3,FALSE))</f>
        <v/>
      </c>
      <c r="F89" s="20" t="s">
        <v>63</v>
      </c>
      <c r="G89" s="17"/>
      <c r="H89" s="17"/>
      <c r="I89" s="17"/>
      <c r="J89" s="17"/>
      <c r="K89" s="17"/>
      <c r="L89" s="17"/>
      <c r="M89" s="17"/>
    </row>
    <row r="90" spans="1:13" s="20" customFormat="1" ht="19.5" x14ac:dyDescent="0.4">
      <c r="A90" s="17"/>
      <c r="B90" s="25" t="s">
        <v>73</v>
      </c>
      <c r="C90" s="18" t="s">
        <v>52</v>
      </c>
      <c r="D90" s="26">
        <f>IF(ISERROR(VLOOKUP(A88,$A$154:$C$170,3,FALSE)),"",VLOOKUP(A88,$A$154:$C$170,3,FALSE))</f>
        <v>1180</v>
      </c>
      <c r="E90" s="8"/>
      <c r="G90" s="17"/>
      <c r="H90" s="17" t="s">
        <v>62</v>
      </c>
      <c r="I90" s="17"/>
      <c r="J90" s="17"/>
      <c r="K90" s="17"/>
      <c r="L90" s="17"/>
      <c r="M90" s="17"/>
    </row>
    <row r="91" spans="1:13" s="20" customFormat="1" ht="19.5" x14ac:dyDescent="0.4">
      <c r="A91" s="17">
        <v>4</v>
      </c>
      <c r="B91" s="23" t="s">
        <v>76</v>
      </c>
      <c r="C91" s="18" t="s">
        <v>52</v>
      </c>
      <c r="D91" s="24">
        <v>481</v>
      </c>
      <c r="E91" s="20" t="s">
        <v>63</v>
      </c>
      <c r="G91" s="17"/>
      <c r="H91" s="17"/>
      <c r="I91" s="17"/>
      <c r="J91" s="17"/>
      <c r="K91" s="17"/>
      <c r="L91" s="17"/>
      <c r="M91" s="17"/>
    </row>
    <row r="92" spans="1:13" s="20" customFormat="1" ht="19.5" x14ac:dyDescent="0.4">
      <c r="A92" s="17"/>
      <c r="B92" s="23" t="s">
        <v>77</v>
      </c>
      <c r="C92" s="18" t="s">
        <v>52</v>
      </c>
      <c r="D92" s="24">
        <v>486</v>
      </c>
      <c r="E92" s="8" t="str">
        <f>IF(ISERROR(VLOOKUP(A92,$A$154:$C$170,3,FALSE)),"",VLOOKUP(A92,$A$154:$C$170,3,FALSE))</f>
        <v/>
      </c>
      <c r="F92" s="20" t="s">
        <v>63</v>
      </c>
      <c r="G92" s="17"/>
      <c r="H92" s="17"/>
      <c r="I92" s="17"/>
      <c r="J92" s="17"/>
      <c r="K92" s="17"/>
      <c r="L92" s="17"/>
      <c r="M92" s="17"/>
    </row>
    <row r="93" spans="1:13" s="20" customFormat="1" ht="19.5" x14ac:dyDescent="0.4">
      <c r="A93" s="17"/>
      <c r="B93" s="25" t="s">
        <v>73</v>
      </c>
      <c r="C93" s="18" t="s">
        <v>52</v>
      </c>
      <c r="D93" s="26">
        <f>IF(ISERROR(VLOOKUP(A91,$A$154:$C$170,3,FALSE)),"",VLOOKUP(A91,$A$154:$C$170,3,FALSE))</f>
        <v>1100</v>
      </c>
      <c r="E93" s="8"/>
      <c r="G93" s="17"/>
      <c r="H93" s="17" t="s">
        <v>62</v>
      </c>
      <c r="I93" s="17"/>
      <c r="J93" s="17"/>
      <c r="K93" s="17"/>
      <c r="L93" s="17"/>
      <c r="M93" s="17"/>
    </row>
    <row r="94" spans="1:13" s="20" customFormat="1" ht="19.5" x14ac:dyDescent="0.4">
      <c r="A94" s="17">
        <v>2</v>
      </c>
      <c r="B94" s="23" t="s">
        <v>72</v>
      </c>
      <c r="C94" s="18" t="s">
        <v>53</v>
      </c>
      <c r="D94" s="24">
        <v>2661</v>
      </c>
      <c r="E94" s="20" t="s">
        <v>63</v>
      </c>
      <c r="G94" s="17"/>
      <c r="H94" s="17"/>
      <c r="I94" s="17"/>
      <c r="J94" s="17"/>
      <c r="K94" s="17"/>
      <c r="L94" s="17"/>
      <c r="M94" s="17"/>
    </row>
    <row r="95" spans="1:13" s="20" customFormat="1" ht="19.5" x14ac:dyDescent="0.4">
      <c r="A95" s="17"/>
      <c r="B95" s="25" t="s">
        <v>85</v>
      </c>
      <c r="C95" s="18" t="s">
        <v>53</v>
      </c>
      <c r="D95" s="26">
        <v>1760</v>
      </c>
      <c r="E95" s="8"/>
      <c r="G95" s="17"/>
      <c r="H95" s="17" t="s">
        <v>62</v>
      </c>
      <c r="I95" s="17"/>
      <c r="J95" s="17"/>
      <c r="K95" s="17"/>
      <c r="L95" s="17"/>
      <c r="M95" s="17"/>
    </row>
    <row r="96" spans="1:13" s="20" customFormat="1" ht="19.5" x14ac:dyDescent="0.4">
      <c r="A96" s="17">
        <v>8</v>
      </c>
      <c r="B96" s="23" t="s">
        <v>75</v>
      </c>
      <c r="C96" s="18" t="s">
        <v>53</v>
      </c>
      <c r="D96" s="24">
        <v>44400</v>
      </c>
      <c r="E96" s="20" t="s">
        <v>63</v>
      </c>
      <c r="G96" s="17"/>
      <c r="H96" s="17"/>
      <c r="I96" s="17"/>
      <c r="J96" s="17"/>
      <c r="K96" s="17"/>
      <c r="L96" s="17"/>
      <c r="M96" s="17"/>
    </row>
    <row r="97" spans="1:13" s="20" customFormat="1" ht="19.5" x14ac:dyDescent="0.4">
      <c r="A97" s="17"/>
      <c r="B97" s="23" t="s">
        <v>75</v>
      </c>
      <c r="C97" s="18" t="s">
        <v>53</v>
      </c>
      <c r="D97" s="24">
        <v>4600</v>
      </c>
      <c r="E97" s="20" t="s">
        <v>63</v>
      </c>
      <c r="G97" s="17"/>
      <c r="H97" s="17"/>
      <c r="I97" s="17"/>
      <c r="J97" s="17"/>
      <c r="K97" s="17"/>
      <c r="L97" s="17"/>
      <c r="M97" s="17"/>
    </row>
    <row r="98" spans="1:13" s="20" customFormat="1" ht="19.5" x14ac:dyDescent="0.4">
      <c r="A98" s="17"/>
      <c r="B98" s="25" t="s">
        <v>85</v>
      </c>
      <c r="C98" s="18" t="s">
        <v>53</v>
      </c>
      <c r="D98" s="26">
        <v>1510</v>
      </c>
      <c r="E98" s="8"/>
      <c r="G98" s="17"/>
      <c r="H98" s="17" t="s">
        <v>62</v>
      </c>
      <c r="I98" s="17"/>
      <c r="J98" s="17"/>
      <c r="K98" s="17"/>
      <c r="L98" s="17"/>
      <c r="M98" s="17"/>
    </row>
    <row r="99" spans="1:13" s="20" customFormat="1" ht="19.5" x14ac:dyDescent="0.4">
      <c r="A99" s="17">
        <v>6</v>
      </c>
      <c r="B99" s="23" t="s">
        <v>78</v>
      </c>
      <c r="C99" s="18" t="s">
        <v>53</v>
      </c>
      <c r="D99" s="24">
        <v>1359</v>
      </c>
      <c r="E99" s="20" t="s">
        <v>63</v>
      </c>
      <c r="G99" s="17"/>
      <c r="H99" s="17"/>
      <c r="I99" s="17"/>
      <c r="J99" s="17"/>
      <c r="K99" s="17"/>
      <c r="L99" s="17"/>
      <c r="M99" s="17"/>
    </row>
    <row r="100" spans="1:13" s="20" customFormat="1" ht="19.5" x14ac:dyDescent="0.4">
      <c r="A100" s="17"/>
      <c r="B100" s="23" t="s">
        <v>79</v>
      </c>
      <c r="C100" s="18" t="s">
        <v>53</v>
      </c>
      <c r="D100" s="24">
        <v>2037</v>
      </c>
      <c r="E100" s="8" t="str">
        <f>IF(ISERROR(VLOOKUP(A100,$A$154:$C$170,3,FALSE)),"",VLOOKUP(A100,$A$154:$C$170,3,FALSE))</f>
        <v/>
      </c>
      <c r="F100" s="20" t="s">
        <v>63</v>
      </c>
      <c r="G100" s="17"/>
      <c r="H100" s="17"/>
      <c r="I100" s="17"/>
      <c r="J100" s="17"/>
      <c r="K100" s="17"/>
      <c r="L100" s="17"/>
      <c r="M100" s="17"/>
    </row>
    <row r="101" spans="1:13" s="20" customFormat="1" ht="19.5" x14ac:dyDescent="0.4">
      <c r="A101" s="17"/>
      <c r="B101" s="25" t="s">
        <v>85</v>
      </c>
      <c r="C101" s="18" t="s">
        <v>53</v>
      </c>
      <c r="D101" s="26">
        <v>3340</v>
      </c>
      <c r="E101" s="8"/>
      <c r="G101" s="17"/>
      <c r="H101" s="17" t="s">
        <v>62</v>
      </c>
      <c r="I101" s="17"/>
      <c r="J101" s="17"/>
      <c r="K101" s="17"/>
      <c r="L101" s="17"/>
      <c r="M101" s="17"/>
    </row>
    <row r="102" spans="1:13" s="20" customFormat="1" ht="19.5" x14ac:dyDescent="0.4">
      <c r="A102" s="17">
        <v>6</v>
      </c>
      <c r="B102" s="23" t="s">
        <v>78</v>
      </c>
      <c r="C102" s="18" t="s">
        <v>53</v>
      </c>
      <c r="D102" s="24">
        <v>1341</v>
      </c>
      <c r="E102" s="20" t="s">
        <v>63</v>
      </c>
      <c r="G102" s="17"/>
      <c r="H102" s="17"/>
      <c r="I102" s="17"/>
      <c r="J102" s="17"/>
      <c r="K102" s="17"/>
      <c r="L102" s="17"/>
      <c r="M102" s="17"/>
    </row>
    <row r="103" spans="1:13" s="20" customFormat="1" ht="19.5" x14ac:dyDescent="0.4">
      <c r="A103" s="17"/>
      <c r="B103" s="23" t="s">
        <v>79</v>
      </c>
      <c r="C103" s="18" t="s">
        <v>53</v>
      </c>
      <c r="D103" s="24">
        <v>3588</v>
      </c>
      <c r="E103" s="8" t="str">
        <f>IF(ISERROR(VLOOKUP(A103,$A$154:$C$170,3,FALSE)),"",VLOOKUP(A103,$A$154:$C$170,3,FALSE))</f>
        <v/>
      </c>
      <c r="F103" s="20" t="s">
        <v>63</v>
      </c>
      <c r="G103" s="17"/>
      <c r="H103" s="17"/>
      <c r="I103" s="17"/>
      <c r="J103" s="17"/>
      <c r="K103" s="17"/>
      <c r="L103" s="17"/>
      <c r="M103" s="17"/>
    </row>
    <row r="104" spans="1:13" s="20" customFormat="1" ht="19.5" x14ac:dyDescent="0.4">
      <c r="A104" s="17"/>
      <c r="B104" s="25" t="s">
        <v>85</v>
      </c>
      <c r="C104" s="18" t="s">
        <v>53</v>
      </c>
      <c r="D104" s="26">
        <v>1780</v>
      </c>
      <c r="E104" s="8"/>
      <c r="G104" s="17"/>
      <c r="H104" s="17" t="s">
        <v>62</v>
      </c>
      <c r="I104" s="17"/>
      <c r="J104" s="17"/>
      <c r="K104" s="17"/>
      <c r="L104" s="17"/>
      <c r="M104" s="17"/>
    </row>
    <row r="105" spans="1:13" s="20" customFormat="1" ht="19.5" x14ac:dyDescent="0.4">
      <c r="A105" s="17">
        <v>4</v>
      </c>
      <c r="B105" s="23" t="s">
        <v>76</v>
      </c>
      <c r="C105" s="18" t="s">
        <v>53</v>
      </c>
      <c r="D105" s="24">
        <v>483</v>
      </c>
      <c r="E105" s="20" t="s">
        <v>63</v>
      </c>
      <c r="G105" s="17"/>
      <c r="H105" s="17"/>
      <c r="I105" s="17"/>
      <c r="J105" s="17"/>
      <c r="K105" s="17"/>
      <c r="L105" s="17"/>
      <c r="M105" s="17"/>
    </row>
    <row r="106" spans="1:13" s="20" customFormat="1" ht="19.5" x14ac:dyDescent="0.4">
      <c r="A106" s="17"/>
      <c r="B106" s="23" t="s">
        <v>77</v>
      </c>
      <c r="C106" s="18" t="s">
        <v>53</v>
      </c>
      <c r="D106" s="24">
        <v>486</v>
      </c>
      <c r="E106" s="8" t="str">
        <f>IF(ISERROR(VLOOKUP(A106,$A$154:$C$170,3,FALSE)),"",VLOOKUP(A106,$A$154:$C$170,3,FALSE))</f>
        <v/>
      </c>
      <c r="F106" s="20" t="s">
        <v>63</v>
      </c>
      <c r="G106" s="17"/>
      <c r="H106" s="17"/>
      <c r="I106" s="17"/>
      <c r="J106" s="17"/>
      <c r="K106" s="17"/>
      <c r="L106" s="17"/>
      <c r="M106" s="17"/>
    </row>
    <row r="107" spans="1:13" s="20" customFormat="1" ht="19.5" x14ac:dyDescent="0.4">
      <c r="A107" s="17"/>
      <c r="B107" s="25" t="s">
        <v>85</v>
      </c>
      <c r="C107" s="18" t="s">
        <v>53</v>
      </c>
      <c r="D107" s="26">
        <v>1940</v>
      </c>
      <c r="E107" s="8"/>
      <c r="G107" s="17"/>
      <c r="H107" s="17" t="s">
        <v>62</v>
      </c>
      <c r="I107" s="17"/>
      <c r="J107" s="17"/>
      <c r="K107" s="17"/>
      <c r="L107" s="17"/>
      <c r="M107" s="17"/>
    </row>
    <row r="108" spans="1:13" s="20" customFormat="1" ht="19.5" x14ac:dyDescent="0.4">
      <c r="A108" s="17">
        <v>2</v>
      </c>
      <c r="B108" s="23" t="s">
        <v>72</v>
      </c>
      <c r="C108" s="18" t="s">
        <v>54</v>
      </c>
      <c r="D108" s="24">
        <v>3351</v>
      </c>
      <c r="E108" s="20" t="s">
        <v>63</v>
      </c>
      <c r="G108" s="17"/>
      <c r="H108" s="17"/>
      <c r="I108" s="17"/>
      <c r="J108" s="17"/>
      <c r="K108" s="17"/>
      <c r="L108" s="17"/>
      <c r="M108" s="17"/>
    </row>
    <row r="109" spans="1:13" s="20" customFormat="1" ht="19.5" x14ac:dyDescent="0.4">
      <c r="A109" s="17"/>
      <c r="B109" s="25" t="s">
        <v>73</v>
      </c>
      <c r="C109" s="18" t="s">
        <v>54</v>
      </c>
      <c r="D109" s="26">
        <f>IF(ISERROR(VLOOKUP(A108,$A$154:$C$170,3,FALSE)),"",VLOOKUP(A108,$A$154:$C$170,3,FALSE))</f>
        <v>1280</v>
      </c>
      <c r="E109" s="8"/>
      <c r="G109" s="17"/>
      <c r="H109" s="17" t="s">
        <v>62</v>
      </c>
      <c r="I109" s="17"/>
      <c r="J109" s="17"/>
      <c r="K109" s="17"/>
      <c r="L109" s="17"/>
      <c r="M109" s="17"/>
    </row>
    <row r="110" spans="1:13" s="20" customFormat="1" ht="19.5" x14ac:dyDescent="0.4">
      <c r="A110" s="17">
        <v>8</v>
      </c>
      <c r="B110" s="23" t="s">
        <v>75</v>
      </c>
      <c r="C110" s="18" t="s">
        <v>54</v>
      </c>
      <c r="D110" s="24">
        <v>44400</v>
      </c>
      <c r="E110" s="20" t="s">
        <v>63</v>
      </c>
      <c r="G110" s="17"/>
      <c r="H110" s="17"/>
      <c r="I110" s="17"/>
      <c r="J110" s="17"/>
      <c r="K110" s="17"/>
      <c r="L110" s="17"/>
      <c r="M110" s="17"/>
    </row>
    <row r="111" spans="1:13" s="20" customFormat="1" ht="19.5" x14ac:dyDescent="0.4">
      <c r="A111" s="17"/>
      <c r="B111" s="23" t="s">
        <v>75</v>
      </c>
      <c r="C111" s="18" t="s">
        <v>54</v>
      </c>
      <c r="D111" s="24">
        <v>3680</v>
      </c>
      <c r="E111" s="20" t="s">
        <v>63</v>
      </c>
      <c r="G111" s="17"/>
      <c r="H111" s="17"/>
      <c r="I111" s="17"/>
      <c r="J111" s="17"/>
      <c r="K111" s="17"/>
      <c r="L111" s="17"/>
      <c r="M111" s="17"/>
    </row>
    <row r="112" spans="1:13" s="20" customFormat="1" ht="19.5" x14ac:dyDescent="0.4">
      <c r="A112" s="17"/>
      <c r="B112" s="25" t="s">
        <v>85</v>
      </c>
      <c r="C112" s="18" t="s">
        <v>54</v>
      </c>
      <c r="D112" s="26">
        <v>1450</v>
      </c>
      <c r="E112" s="8"/>
      <c r="G112" s="17"/>
      <c r="H112" s="17" t="s">
        <v>62</v>
      </c>
      <c r="I112" s="17"/>
      <c r="J112" s="17"/>
      <c r="K112" s="17"/>
      <c r="L112" s="17"/>
      <c r="M112" s="17"/>
    </row>
    <row r="113" spans="1:13" s="20" customFormat="1" ht="19.5" x14ac:dyDescent="0.4">
      <c r="A113" s="17">
        <v>4</v>
      </c>
      <c r="B113" s="23" t="s">
        <v>76</v>
      </c>
      <c r="C113" s="18" t="s">
        <v>54</v>
      </c>
      <c r="D113" s="24">
        <v>483</v>
      </c>
      <c r="E113" s="20" t="s">
        <v>63</v>
      </c>
      <c r="G113" s="17"/>
      <c r="H113" s="17"/>
      <c r="I113" s="17"/>
      <c r="J113" s="17"/>
      <c r="K113" s="17"/>
      <c r="L113" s="17"/>
      <c r="M113" s="17"/>
    </row>
    <row r="114" spans="1:13" s="20" customFormat="1" ht="19.5" x14ac:dyDescent="0.4">
      <c r="A114" s="17"/>
      <c r="B114" s="23" t="s">
        <v>77</v>
      </c>
      <c r="C114" s="18" t="s">
        <v>54</v>
      </c>
      <c r="D114" s="24">
        <v>486</v>
      </c>
      <c r="E114" s="8" t="str">
        <f>IF(ISERROR(VLOOKUP(A114,$A$154:$C$170,3,FALSE)),"",VLOOKUP(A114,$A$154:$C$170,3,FALSE))</f>
        <v/>
      </c>
      <c r="F114" s="20" t="s">
        <v>63</v>
      </c>
      <c r="G114" s="17"/>
      <c r="H114" s="17"/>
      <c r="I114" s="17"/>
      <c r="J114" s="17"/>
      <c r="K114" s="17"/>
      <c r="L114" s="17"/>
      <c r="M114" s="17"/>
    </row>
    <row r="115" spans="1:13" s="20" customFormat="1" ht="19.5" x14ac:dyDescent="0.4">
      <c r="A115" s="17"/>
      <c r="B115" s="25" t="s">
        <v>73</v>
      </c>
      <c r="C115" s="18" t="s">
        <v>54</v>
      </c>
      <c r="D115" s="26">
        <f>IF(ISERROR(VLOOKUP(A113,$A$154:$C$170,3,FALSE)),"",VLOOKUP(A113,$A$154:$C$170,3,FALSE))</f>
        <v>1100</v>
      </c>
      <c r="E115" s="8"/>
      <c r="G115" s="17"/>
      <c r="H115" s="17" t="s">
        <v>62</v>
      </c>
      <c r="I115" s="17"/>
      <c r="J115" s="17"/>
      <c r="K115" s="17"/>
      <c r="L115" s="17"/>
      <c r="M115" s="17"/>
    </row>
    <row r="116" spans="1:13" s="20" customFormat="1" ht="19.5" x14ac:dyDescent="0.4">
      <c r="A116" s="17">
        <v>6</v>
      </c>
      <c r="B116" s="23" t="s">
        <v>78</v>
      </c>
      <c r="C116" s="18" t="s">
        <v>54</v>
      </c>
      <c r="D116" s="24">
        <v>1341</v>
      </c>
      <c r="E116" s="20" t="s">
        <v>63</v>
      </c>
      <c r="G116" s="17"/>
      <c r="H116" s="17"/>
      <c r="I116" s="17"/>
      <c r="J116" s="17"/>
      <c r="K116" s="17"/>
      <c r="L116" s="17"/>
      <c r="M116" s="17"/>
    </row>
    <row r="117" spans="1:13" s="20" customFormat="1" ht="19.5" x14ac:dyDescent="0.4">
      <c r="A117" s="17"/>
      <c r="B117" s="23" t="s">
        <v>79</v>
      </c>
      <c r="C117" s="18" t="s">
        <v>54</v>
      </c>
      <c r="D117" s="24">
        <v>4866</v>
      </c>
      <c r="E117" s="8" t="str">
        <f>IF(ISERROR(VLOOKUP(A117,$A$154:$C$170,3,FALSE)),"",VLOOKUP(A117,$A$154:$C$170,3,FALSE))</f>
        <v/>
      </c>
      <c r="F117" s="20" t="s">
        <v>63</v>
      </c>
      <c r="G117" s="17"/>
      <c r="H117" s="17"/>
      <c r="I117" s="17"/>
      <c r="J117" s="17"/>
      <c r="K117" s="17"/>
      <c r="L117" s="17"/>
      <c r="M117" s="17"/>
    </row>
    <row r="118" spans="1:13" s="20" customFormat="1" ht="19.5" x14ac:dyDescent="0.4">
      <c r="A118" s="17"/>
      <c r="B118" s="25" t="s">
        <v>73</v>
      </c>
      <c r="C118" s="18" t="s">
        <v>54</v>
      </c>
      <c r="D118" s="26">
        <f>IF(ISERROR(VLOOKUP(A116,$A$154:$C$170,3,FALSE)),"",VLOOKUP(A116,$A$154:$C$170,3,FALSE))</f>
        <v>1180</v>
      </c>
      <c r="E118" s="8"/>
      <c r="G118" s="17"/>
      <c r="H118" s="17" t="s">
        <v>62</v>
      </c>
      <c r="I118" s="17"/>
      <c r="J118" s="17"/>
      <c r="K118" s="17"/>
      <c r="L118" s="17"/>
      <c r="M118" s="17"/>
    </row>
    <row r="119" spans="1:13" s="20" customFormat="1" ht="19.5" x14ac:dyDescent="0.4">
      <c r="A119" s="17">
        <v>8</v>
      </c>
      <c r="B119" s="23" t="s">
        <v>75</v>
      </c>
      <c r="C119" s="18" t="s">
        <v>55</v>
      </c>
      <c r="D119" s="24">
        <v>44400</v>
      </c>
      <c r="E119" s="20" t="s">
        <v>63</v>
      </c>
      <c r="G119" s="17"/>
      <c r="H119" s="17"/>
      <c r="I119" s="17"/>
      <c r="J119" s="17"/>
      <c r="K119" s="17"/>
      <c r="L119" s="17"/>
      <c r="M119" s="17"/>
    </row>
    <row r="120" spans="1:13" s="20" customFormat="1" ht="19.5" x14ac:dyDescent="0.4">
      <c r="A120" s="17"/>
      <c r="B120" s="23" t="s">
        <v>75</v>
      </c>
      <c r="C120" s="18" t="s">
        <v>55</v>
      </c>
      <c r="D120" s="24">
        <v>5980</v>
      </c>
      <c r="E120" s="20" t="s">
        <v>63</v>
      </c>
      <c r="G120" s="17"/>
      <c r="H120" s="17"/>
      <c r="I120" s="17"/>
      <c r="J120" s="17"/>
      <c r="K120" s="17"/>
      <c r="L120" s="17"/>
      <c r="M120" s="17"/>
    </row>
    <row r="121" spans="1:13" s="20" customFormat="1" ht="19.5" x14ac:dyDescent="0.4">
      <c r="A121" s="17"/>
      <c r="B121" s="25" t="s">
        <v>85</v>
      </c>
      <c r="C121" s="18" t="s">
        <v>55</v>
      </c>
      <c r="D121" s="26">
        <v>2260</v>
      </c>
      <c r="E121" s="8"/>
      <c r="G121" s="17"/>
      <c r="H121" s="17" t="s">
        <v>62</v>
      </c>
      <c r="I121" s="17"/>
      <c r="J121" s="17"/>
      <c r="K121" s="17"/>
      <c r="L121" s="17"/>
      <c r="M121" s="17"/>
    </row>
    <row r="122" spans="1:13" s="20" customFormat="1" ht="19.5" x14ac:dyDescent="0.4">
      <c r="A122" s="17">
        <v>4</v>
      </c>
      <c r="B122" s="23" t="s">
        <v>76</v>
      </c>
      <c r="C122" s="18" t="s">
        <v>55</v>
      </c>
      <c r="D122" s="24">
        <v>533</v>
      </c>
      <c r="E122" s="20" t="s">
        <v>63</v>
      </c>
      <c r="G122" s="17"/>
      <c r="H122" s="17"/>
      <c r="I122" s="17"/>
      <c r="J122" s="17"/>
      <c r="K122" s="17"/>
      <c r="L122" s="17"/>
      <c r="M122" s="17"/>
    </row>
    <row r="123" spans="1:13" s="20" customFormat="1" ht="19.5" x14ac:dyDescent="0.4">
      <c r="A123" s="17"/>
      <c r="B123" s="23" t="s">
        <v>77</v>
      </c>
      <c r="C123" s="18" t="s">
        <v>55</v>
      </c>
      <c r="D123" s="24">
        <v>486</v>
      </c>
      <c r="E123" s="8" t="str">
        <f>IF(ISERROR(VLOOKUP(A123,$A$154:$C$170,3,FALSE)),"",VLOOKUP(A123,$A$154:$C$170,3,FALSE))</f>
        <v/>
      </c>
      <c r="F123" s="20" t="s">
        <v>63</v>
      </c>
      <c r="G123" s="17"/>
      <c r="H123" s="17"/>
      <c r="I123" s="17"/>
      <c r="J123" s="17"/>
      <c r="K123" s="17"/>
      <c r="L123" s="17"/>
      <c r="M123" s="17"/>
    </row>
    <row r="124" spans="1:13" s="20" customFormat="1" ht="19.5" x14ac:dyDescent="0.4">
      <c r="A124" s="17"/>
      <c r="B124" s="25" t="s">
        <v>73</v>
      </c>
      <c r="C124" s="18" t="s">
        <v>55</v>
      </c>
      <c r="D124" s="26">
        <f>IF(ISERROR(VLOOKUP(A122,$A$154:$C$170,3,FALSE)),"",VLOOKUP(A122,$A$154:$C$170,3,FALSE))</f>
        <v>1100</v>
      </c>
      <c r="E124" s="8"/>
      <c r="G124" s="17"/>
      <c r="H124" s="17" t="s">
        <v>62</v>
      </c>
      <c r="I124" s="17"/>
      <c r="J124" s="17"/>
      <c r="K124" s="17"/>
      <c r="L124" s="17"/>
      <c r="M124" s="17"/>
    </row>
    <row r="125" spans="1:13" s="20" customFormat="1" ht="19.5" x14ac:dyDescent="0.4">
      <c r="A125" s="17">
        <v>6</v>
      </c>
      <c r="B125" s="23" t="s">
        <v>78</v>
      </c>
      <c r="C125" s="18" t="s">
        <v>55</v>
      </c>
      <c r="D125" s="24">
        <v>1491</v>
      </c>
      <c r="E125" s="20" t="s">
        <v>63</v>
      </c>
      <c r="G125" s="17"/>
      <c r="H125" s="17"/>
      <c r="I125" s="17"/>
      <c r="J125" s="17"/>
      <c r="K125" s="17"/>
      <c r="L125" s="17"/>
      <c r="M125" s="17"/>
    </row>
    <row r="126" spans="1:13" s="20" customFormat="1" ht="19.5" x14ac:dyDescent="0.4">
      <c r="A126" s="17"/>
      <c r="B126" s="23" t="s">
        <v>79</v>
      </c>
      <c r="C126" s="18" t="s">
        <v>55</v>
      </c>
      <c r="D126" s="24">
        <v>3708</v>
      </c>
      <c r="E126" s="8" t="str">
        <f>IF(ISERROR(VLOOKUP(A126,$A$154:$C$170,3,FALSE)),"",VLOOKUP(A126,$A$154:$C$170,3,FALSE))</f>
        <v/>
      </c>
      <c r="F126" s="20" t="s">
        <v>63</v>
      </c>
      <c r="G126" s="17"/>
      <c r="H126" s="17"/>
      <c r="I126" s="17"/>
      <c r="J126" s="17"/>
      <c r="K126" s="17"/>
      <c r="L126" s="17"/>
      <c r="M126" s="17"/>
    </row>
    <row r="127" spans="1:13" s="20" customFormat="1" ht="19.5" x14ac:dyDescent="0.4">
      <c r="A127" s="17"/>
      <c r="B127" s="25" t="s">
        <v>73</v>
      </c>
      <c r="C127" s="18" t="s">
        <v>55</v>
      </c>
      <c r="D127" s="26">
        <f>IF(ISERROR(VLOOKUP(A125,$A$154:$C$170,3,FALSE)),"",VLOOKUP(A125,$A$154:$C$170,3,FALSE))</f>
        <v>1180</v>
      </c>
      <c r="E127" s="8"/>
      <c r="G127" s="17"/>
      <c r="H127" s="17" t="s">
        <v>62</v>
      </c>
      <c r="I127" s="17"/>
      <c r="J127" s="17"/>
      <c r="K127" s="17"/>
      <c r="L127" s="17"/>
      <c r="M127" s="17"/>
    </row>
    <row r="128" spans="1:13" s="20" customFormat="1" ht="19.5" x14ac:dyDescent="0.4">
      <c r="A128" s="17">
        <v>2</v>
      </c>
      <c r="B128" s="23" t="s">
        <v>72</v>
      </c>
      <c r="C128" s="18" t="s">
        <v>56</v>
      </c>
      <c r="D128" s="24">
        <v>3351</v>
      </c>
      <c r="E128" s="20" t="s">
        <v>63</v>
      </c>
      <c r="G128" s="17"/>
      <c r="H128" s="17"/>
      <c r="I128" s="17"/>
      <c r="J128" s="17"/>
      <c r="K128" s="17"/>
      <c r="L128" s="17"/>
      <c r="M128" s="17"/>
    </row>
    <row r="129" spans="1:13" s="20" customFormat="1" ht="19.5" x14ac:dyDescent="0.4">
      <c r="A129" s="17"/>
      <c r="B129" s="25" t="s">
        <v>73</v>
      </c>
      <c r="C129" s="18" t="s">
        <v>56</v>
      </c>
      <c r="D129" s="26">
        <f>IF(ISERROR(VLOOKUP(A128,$A$154:$C$170,3,FALSE)),"",VLOOKUP(A128,$A$154:$C$170,3,FALSE))</f>
        <v>1280</v>
      </c>
      <c r="E129" s="8"/>
      <c r="G129" s="17"/>
      <c r="H129" s="17" t="s">
        <v>62</v>
      </c>
      <c r="I129" s="17"/>
      <c r="J129" s="17"/>
      <c r="K129" s="17"/>
      <c r="L129" s="17"/>
      <c r="M129" s="17"/>
    </row>
    <row r="130" spans="1:13" s="20" customFormat="1" ht="19.5" x14ac:dyDescent="0.4">
      <c r="A130" s="17">
        <v>8</v>
      </c>
      <c r="B130" s="23" t="s">
        <v>75</v>
      </c>
      <c r="C130" s="18" t="s">
        <v>56</v>
      </c>
      <c r="D130" s="24">
        <v>13236</v>
      </c>
      <c r="E130" s="20" t="s">
        <v>63</v>
      </c>
      <c r="G130" s="17"/>
      <c r="H130" s="17"/>
      <c r="I130" s="17"/>
      <c r="J130" s="17"/>
      <c r="K130" s="17"/>
      <c r="L130" s="17"/>
      <c r="M130" s="17"/>
    </row>
    <row r="131" spans="1:13" s="20" customFormat="1" ht="19.5" x14ac:dyDescent="0.4">
      <c r="A131" s="17"/>
      <c r="B131" s="25" t="s">
        <v>73</v>
      </c>
      <c r="C131" s="18" t="s">
        <v>56</v>
      </c>
      <c r="D131" s="26">
        <f>IF(ISERROR(VLOOKUP(A130,$A$154:$C$170,3,FALSE)),"",VLOOKUP(A130,$A$154:$C$170,3,FALSE))</f>
        <v>800</v>
      </c>
      <c r="E131" s="8"/>
      <c r="G131" s="17"/>
      <c r="H131" s="17" t="s">
        <v>62</v>
      </c>
      <c r="I131" s="17"/>
      <c r="J131" s="17"/>
      <c r="K131" s="17"/>
      <c r="L131" s="17"/>
      <c r="M131" s="17"/>
    </row>
    <row r="132" spans="1:13" s="20" customFormat="1" ht="19.5" x14ac:dyDescent="0.4">
      <c r="A132" s="17">
        <v>8</v>
      </c>
      <c r="B132" s="23" t="s">
        <v>75</v>
      </c>
      <c r="C132" s="18" t="s">
        <v>56</v>
      </c>
      <c r="D132" s="24">
        <v>44400</v>
      </c>
      <c r="E132" s="20" t="s">
        <v>63</v>
      </c>
      <c r="G132" s="17"/>
      <c r="H132" s="17"/>
      <c r="I132" s="17"/>
      <c r="J132" s="17"/>
      <c r="K132" s="17"/>
      <c r="L132" s="17"/>
      <c r="M132" s="17"/>
    </row>
    <row r="133" spans="1:13" s="20" customFormat="1" ht="19.5" x14ac:dyDescent="0.4">
      <c r="A133" s="17"/>
      <c r="B133" s="23" t="s">
        <v>75</v>
      </c>
      <c r="C133" s="18" t="s">
        <v>56</v>
      </c>
      <c r="D133" s="24">
        <v>9200</v>
      </c>
      <c r="E133" s="20" t="s">
        <v>63</v>
      </c>
      <c r="G133" s="17"/>
      <c r="H133" s="17"/>
      <c r="I133" s="17"/>
      <c r="J133" s="17"/>
      <c r="K133" s="17"/>
      <c r="L133" s="17"/>
      <c r="M133" s="17"/>
    </row>
    <row r="134" spans="1:13" s="20" customFormat="1" ht="19.5" x14ac:dyDescent="0.4">
      <c r="A134" s="17"/>
      <c r="B134" s="25" t="s">
        <v>85</v>
      </c>
      <c r="C134" s="18" t="s">
        <v>56</v>
      </c>
      <c r="D134" s="26">
        <v>1690</v>
      </c>
      <c r="E134" s="8"/>
      <c r="G134" s="17"/>
      <c r="H134" s="17" t="s">
        <v>62</v>
      </c>
      <c r="I134" s="17"/>
      <c r="J134" s="17"/>
      <c r="K134" s="17"/>
      <c r="L134" s="17"/>
      <c r="M134" s="17"/>
    </row>
    <row r="135" spans="1:13" s="20" customFormat="1" ht="19.5" x14ac:dyDescent="0.4">
      <c r="A135" s="17">
        <v>6</v>
      </c>
      <c r="B135" s="23" t="s">
        <v>78</v>
      </c>
      <c r="C135" s="18" t="s">
        <v>56</v>
      </c>
      <c r="D135" s="24">
        <v>1341</v>
      </c>
      <c r="E135" s="20" t="s">
        <v>63</v>
      </c>
      <c r="G135" s="17"/>
      <c r="H135" s="17"/>
      <c r="I135" s="17"/>
      <c r="J135" s="17"/>
      <c r="K135" s="17"/>
      <c r="L135" s="17"/>
      <c r="M135" s="17"/>
    </row>
    <row r="136" spans="1:13" s="20" customFormat="1" ht="19.5" x14ac:dyDescent="0.4">
      <c r="A136" s="17"/>
      <c r="B136" s="23" t="s">
        <v>79</v>
      </c>
      <c r="C136" s="18" t="s">
        <v>56</v>
      </c>
      <c r="D136" s="24">
        <v>2688</v>
      </c>
      <c r="E136" s="8" t="str">
        <f>IF(ISERROR(VLOOKUP(A136,$A$154:$C$170,3,FALSE)),"",VLOOKUP(A136,$A$154:$C$170,3,FALSE))</f>
        <v/>
      </c>
      <c r="F136" s="20" t="s">
        <v>63</v>
      </c>
      <c r="G136" s="17"/>
      <c r="H136" s="17"/>
      <c r="I136" s="17"/>
      <c r="J136" s="17"/>
      <c r="K136" s="17"/>
      <c r="L136" s="17"/>
      <c r="M136" s="17"/>
    </row>
    <row r="137" spans="1:13" s="20" customFormat="1" ht="19.5" x14ac:dyDescent="0.4">
      <c r="A137" s="17"/>
      <c r="B137" s="25" t="s">
        <v>73</v>
      </c>
      <c r="C137" s="18" t="s">
        <v>56</v>
      </c>
      <c r="D137" s="26">
        <f>IF(ISERROR(VLOOKUP(A135,$A$154:$C$170,3,FALSE)),"",VLOOKUP(A135,$A$154:$C$170,3,FALSE))</f>
        <v>1180</v>
      </c>
      <c r="E137" s="8"/>
      <c r="G137" s="17"/>
      <c r="H137" s="17" t="s">
        <v>62</v>
      </c>
      <c r="I137" s="17"/>
      <c r="J137" s="17"/>
      <c r="K137" s="17"/>
      <c r="L137" s="17"/>
      <c r="M137" s="17"/>
    </row>
    <row r="138" spans="1:13" s="20" customFormat="1" ht="19.5" x14ac:dyDescent="0.4">
      <c r="A138" s="17">
        <v>4</v>
      </c>
      <c r="B138" s="23" t="s">
        <v>76</v>
      </c>
      <c r="C138" s="18" t="s">
        <v>56</v>
      </c>
      <c r="D138" s="24">
        <v>483</v>
      </c>
      <c r="E138" s="20" t="s">
        <v>63</v>
      </c>
      <c r="G138" s="17"/>
      <c r="H138" s="17"/>
      <c r="I138" s="17"/>
      <c r="J138" s="17"/>
      <c r="K138" s="17"/>
      <c r="L138" s="17"/>
      <c r="M138" s="17"/>
    </row>
    <row r="139" spans="1:13" s="20" customFormat="1" ht="19.5" x14ac:dyDescent="0.4">
      <c r="A139" s="17"/>
      <c r="B139" s="23" t="s">
        <v>77</v>
      </c>
      <c r="C139" s="18" t="s">
        <v>56</v>
      </c>
      <c r="D139" s="24">
        <v>486</v>
      </c>
      <c r="E139" s="8" t="str">
        <f>IF(ISERROR(VLOOKUP(A139,$A$154:$C$170,3,FALSE)),"",VLOOKUP(A139,$A$154:$C$170,3,FALSE))</f>
        <v/>
      </c>
      <c r="F139" s="20" t="s">
        <v>63</v>
      </c>
      <c r="G139" s="17"/>
      <c r="H139" s="17"/>
      <c r="I139" s="17"/>
      <c r="J139" s="17"/>
      <c r="K139" s="17"/>
      <c r="L139" s="17"/>
      <c r="M139" s="17"/>
    </row>
    <row r="140" spans="1:13" s="20" customFormat="1" ht="19.5" x14ac:dyDescent="0.4">
      <c r="A140" s="17"/>
      <c r="B140" s="25" t="s">
        <v>73</v>
      </c>
      <c r="C140" s="18" t="s">
        <v>56</v>
      </c>
      <c r="D140" s="26">
        <f>IF(ISERROR(VLOOKUP(A138,$A$154:$C$170,3,FALSE)),"",VLOOKUP(A138,$A$154:$C$170,3,FALSE))</f>
        <v>1100</v>
      </c>
      <c r="E140" s="8"/>
      <c r="G140" s="17"/>
      <c r="H140" s="17" t="s">
        <v>62</v>
      </c>
      <c r="I140" s="17"/>
      <c r="J140" s="17"/>
      <c r="K140" s="17"/>
      <c r="L140" s="17"/>
      <c r="M140" s="17"/>
    </row>
    <row r="141" spans="1:13" s="20" customFormat="1" ht="19.5" x14ac:dyDescent="0.4">
      <c r="A141" s="17">
        <v>2</v>
      </c>
      <c r="B141" s="23" t="s">
        <v>72</v>
      </c>
      <c r="C141" s="18" t="s">
        <v>57</v>
      </c>
      <c r="D141" s="24">
        <v>3351</v>
      </c>
      <c r="E141" s="20" t="s">
        <v>63</v>
      </c>
      <c r="G141" s="17"/>
      <c r="H141" s="17"/>
      <c r="I141" s="17"/>
      <c r="J141" s="17"/>
      <c r="K141" s="17"/>
      <c r="L141" s="17"/>
      <c r="M141" s="17"/>
    </row>
    <row r="142" spans="1:13" s="20" customFormat="1" ht="19.5" x14ac:dyDescent="0.4">
      <c r="A142" s="17"/>
      <c r="B142" s="25" t="s">
        <v>73</v>
      </c>
      <c r="C142" s="18" t="s">
        <v>57</v>
      </c>
      <c r="D142" s="26">
        <f>IF(ISERROR(VLOOKUP(A141,$A$154:$C$170,3,FALSE)),"",VLOOKUP(A141,$A$154:$C$170,3,FALSE))</f>
        <v>1280</v>
      </c>
      <c r="E142" s="8"/>
      <c r="G142" s="17"/>
      <c r="H142" s="17" t="s">
        <v>62</v>
      </c>
      <c r="I142" s="17"/>
      <c r="J142" s="17"/>
      <c r="K142" s="17"/>
      <c r="L142" s="17"/>
      <c r="M142" s="17"/>
    </row>
    <row r="143" spans="1:13" s="20" customFormat="1" ht="19.5" x14ac:dyDescent="0.4">
      <c r="A143" s="17"/>
      <c r="B143" s="23" t="s">
        <v>80</v>
      </c>
      <c r="C143" s="18" t="s">
        <v>57</v>
      </c>
      <c r="D143" s="24">
        <v>7560</v>
      </c>
      <c r="E143" s="8" t="str">
        <f>IF(ISERROR(VLOOKUP(A143,$A$154:$C$170,3,FALSE)),"",VLOOKUP(A143,$A$154:$C$170,3,FALSE))</f>
        <v/>
      </c>
      <c r="F143" s="20" t="s">
        <v>63</v>
      </c>
      <c r="G143" s="17"/>
      <c r="H143" s="17"/>
      <c r="I143" s="17"/>
      <c r="J143" s="17"/>
      <c r="K143" s="17"/>
      <c r="L143" s="17"/>
      <c r="M143" s="17"/>
    </row>
    <row r="144" spans="1:13" s="20" customFormat="1" ht="19.5" x14ac:dyDescent="0.4">
      <c r="A144" s="17"/>
      <c r="B144" s="25" t="s">
        <v>73</v>
      </c>
      <c r="C144" s="18" t="s">
        <v>57</v>
      </c>
      <c r="D144" s="26">
        <v>900</v>
      </c>
      <c r="E144" s="8"/>
      <c r="G144" s="17"/>
      <c r="H144" s="17" t="s">
        <v>62</v>
      </c>
      <c r="I144" s="17"/>
      <c r="J144" s="17"/>
      <c r="K144" s="17"/>
      <c r="L144" s="17"/>
      <c r="M144" s="17"/>
    </row>
    <row r="145" spans="1:13" s="20" customFormat="1" ht="19.5" x14ac:dyDescent="0.4">
      <c r="A145" s="17">
        <v>6</v>
      </c>
      <c r="B145" s="23" t="s">
        <v>78</v>
      </c>
      <c r="C145" s="18" t="s">
        <v>57</v>
      </c>
      <c r="D145" s="24">
        <v>3501</v>
      </c>
      <c r="E145" s="20" t="s">
        <v>63</v>
      </c>
      <c r="G145" s="17"/>
      <c r="H145" s="17"/>
      <c r="I145" s="17"/>
      <c r="J145" s="17"/>
      <c r="K145" s="17"/>
      <c r="L145" s="17"/>
      <c r="M145" s="17"/>
    </row>
    <row r="146" spans="1:13" s="20" customFormat="1" ht="19.5" x14ac:dyDescent="0.4">
      <c r="A146" s="17"/>
      <c r="B146" s="23" t="s">
        <v>79</v>
      </c>
      <c r="C146" s="18" t="s">
        <v>57</v>
      </c>
      <c r="D146" s="24">
        <v>2688</v>
      </c>
      <c r="E146" s="8" t="str">
        <f>IF(ISERROR(VLOOKUP(A146,$A$154:$C$170,3,FALSE)),"",VLOOKUP(A146,$A$154:$C$170,3,FALSE))</f>
        <v/>
      </c>
      <c r="F146" s="20" t="s">
        <v>63</v>
      </c>
      <c r="G146" s="17"/>
      <c r="H146" s="17"/>
      <c r="I146" s="17"/>
      <c r="J146" s="17"/>
      <c r="K146" s="17"/>
      <c r="L146" s="17"/>
      <c r="M146" s="17"/>
    </row>
    <row r="147" spans="1:13" s="20" customFormat="1" ht="19.5" x14ac:dyDescent="0.4">
      <c r="A147" s="17"/>
      <c r="B147" s="25" t="s">
        <v>73</v>
      </c>
      <c r="C147" s="18" t="s">
        <v>57</v>
      </c>
      <c r="D147" s="26">
        <f>IF(ISERROR(VLOOKUP(A145,$A$154:$C$170,3,FALSE)),"",VLOOKUP(A145,$A$154:$C$170,3,FALSE))</f>
        <v>1180</v>
      </c>
      <c r="E147" s="8"/>
      <c r="G147" s="17"/>
      <c r="H147" s="17" t="s">
        <v>62</v>
      </c>
      <c r="I147" s="17"/>
      <c r="J147" s="17"/>
      <c r="K147" s="17"/>
      <c r="L147" s="17"/>
      <c r="M147" s="17"/>
    </row>
    <row r="148" spans="1:13" s="20" customFormat="1" ht="19.5" x14ac:dyDescent="0.4">
      <c r="A148" s="17">
        <v>4</v>
      </c>
      <c r="B148" s="23" t="s">
        <v>76</v>
      </c>
      <c r="C148" s="18" t="s">
        <v>57</v>
      </c>
      <c r="D148" s="24">
        <v>483</v>
      </c>
      <c r="E148" s="20" t="s">
        <v>63</v>
      </c>
      <c r="G148" s="17"/>
      <c r="H148" s="17"/>
      <c r="I148" s="17"/>
      <c r="J148" s="17"/>
      <c r="K148" s="17"/>
      <c r="L148" s="17"/>
      <c r="M148" s="17"/>
    </row>
    <row r="149" spans="1:13" s="20" customFormat="1" ht="19.5" x14ac:dyDescent="0.4">
      <c r="A149" s="17"/>
      <c r="B149" s="23" t="s">
        <v>77</v>
      </c>
      <c r="C149" s="18" t="s">
        <v>57</v>
      </c>
      <c r="D149" s="24">
        <v>486</v>
      </c>
      <c r="E149" s="8" t="str">
        <f>IF(ISERROR(VLOOKUP(A149,$A$154:$C$170,3,FALSE)),"",VLOOKUP(A149,$A$154:$C$170,3,FALSE))</f>
        <v/>
      </c>
      <c r="F149" s="20" t="s">
        <v>63</v>
      </c>
      <c r="G149" s="17"/>
      <c r="H149" s="17"/>
      <c r="I149" s="17"/>
      <c r="J149" s="17"/>
      <c r="K149" s="17"/>
      <c r="L149" s="17"/>
      <c r="M149" s="17"/>
    </row>
    <row r="150" spans="1:13" s="20" customFormat="1" ht="19.5" x14ac:dyDescent="0.4">
      <c r="A150" s="17"/>
      <c r="B150" s="25" t="s">
        <v>73</v>
      </c>
      <c r="C150" s="18" t="s">
        <v>57</v>
      </c>
      <c r="D150" s="26">
        <f>IF(ISERROR(VLOOKUP(A148,$A$154:$C$170,3,FALSE)),"",VLOOKUP(A148,$A$154:$C$170,3,FALSE))</f>
        <v>1100</v>
      </c>
      <c r="E150" s="8"/>
      <c r="G150" s="17"/>
      <c r="H150" s="17" t="s">
        <v>62</v>
      </c>
      <c r="I150" s="17"/>
      <c r="J150" s="17"/>
      <c r="K150" s="17"/>
      <c r="L150" s="17"/>
      <c r="M150" s="17"/>
    </row>
    <row r="152" spans="1:13" x14ac:dyDescent="0.4">
      <c r="C152" s="21" t="s">
        <v>45</v>
      </c>
      <c r="D152" s="8">
        <f>SUM(D2:D150)</f>
        <v>786353</v>
      </c>
    </row>
    <row r="153" spans="1:13" x14ac:dyDescent="0.4">
      <c r="F153" s="21"/>
      <c r="G153" s="8"/>
      <c r="H153" s="8"/>
      <c r="I153" s="8"/>
      <c r="J153" s="8"/>
    </row>
    <row r="154" spans="1:13" x14ac:dyDescent="0.4">
      <c r="A154" s="13" t="s">
        <v>43</v>
      </c>
      <c r="B154" s="12"/>
      <c r="C154" s="12"/>
      <c r="D154" s="12"/>
      <c r="E154" s="12"/>
      <c r="F154" s="12"/>
      <c r="G154" s="12"/>
    </row>
    <row r="155" spans="1:13" x14ac:dyDescent="0.4">
      <c r="A155" s="11" t="s">
        <v>24</v>
      </c>
      <c r="B155" s="9" t="s">
        <v>25</v>
      </c>
      <c r="C155" s="14" t="s">
        <v>32</v>
      </c>
      <c r="D155" s="15" t="s">
        <v>33</v>
      </c>
      <c r="E155" s="2"/>
      <c r="F155" s="2"/>
      <c r="G155" s="2"/>
    </row>
    <row r="156" spans="1:13" x14ac:dyDescent="0.4">
      <c r="A156" s="9">
        <v>1</v>
      </c>
      <c r="B156" s="9" t="s">
        <v>35</v>
      </c>
      <c r="C156" s="2">
        <f>190*2</f>
        <v>380</v>
      </c>
      <c r="D156" s="15" t="s">
        <v>64</v>
      </c>
      <c r="E156" s="2"/>
      <c r="F156" s="2"/>
      <c r="G156" s="2"/>
    </row>
    <row r="157" spans="1:13" x14ac:dyDescent="0.4">
      <c r="A157" s="9">
        <v>3</v>
      </c>
      <c r="B157" s="9" t="s">
        <v>36</v>
      </c>
      <c r="C157" s="2">
        <f>190*2</f>
        <v>380</v>
      </c>
      <c r="D157" s="15" t="s">
        <v>65</v>
      </c>
      <c r="E157" s="2"/>
      <c r="F157" s="2"/>
      <c r="G157" s="2"/>
    </row>
    <row r="158" spans="1:13" x14ac:dyDescent="0.4">
      <c r="A158" s="9">
        <v>5</v>
      </c>
      <c r="B158" s="9" t="s">
        <v>39</v>
      </c>
      <c r="C158" s="2">
        <f>(190+190)*2</f>
        <v>760</v>
      </c>
      <c r="D158" s="15" t="s">
        <v>66</v>
      </c>
      <c r="E158" s="2"/>
      <c r="F158" s="2"/>
      <c r="G158" s="2"/>
    </row>
    <row r="159" spans="1:13" x14ac:dyDescent="0.4">
      <c r="A159" s="9">
        <v>7</v>
      </c>
      <c r="B159" s="9" t="s">
        <v>41</v>
      </c>
      <c r="C159" s="2">
        <f>(240+150)*2</f>
        <v>780</v>
      </c>
      <c r="D159" s="15" t="s">
        <v>67</v>
      </c>
      <c r="E159" s="2"/>
      <c r="F159" s="2"/>
      <c r="G159" s="2"/>
    </row>
    <row r="160" spans="1:13" x14ac:dyDescent="0.4">
      <c r="A160" s="9"/>
      <c r="B160" s="9"/>
      <c r="C160" s="2"/>
      <c r="D160" s="2"/>
      <c r="E160"/>
      <c r="F160" s="2"/>
      <c r="G160" s="2"/>
    </row>
    <row r="161" spans="1:7" x14ac:dyDescent="0.4">
      <c r="A161" s="13" t="s">
        <v>44</v>
      </c>
      <c r="B161" s="9"/>
      <c r="C161" s="2"/>
      <c r="D161" s="2"/>
      <c r="E161"/>
      <c r="F161" s="2"/>
      <c r="G161" s="2"/>
    </row>
    <row r="162" spans="1:7" x14ac:dyDescent="0.4">
      <c r="A162" s="11" t="s">
        <v>24</v>
      </c>
      <c r="B162" s="9" t="s">
        <v>25</v>
      </c>
      <c r="C162" s="16" t="s">
        <v>32</v>
      </c>
      <c r="D162" s="15" t="s">
        <v>33</v>
      </c>
      <c r="E162" s="2"/>
      <c r="F162" s="2"/>
      <c r="G162" s="2"/>
    </row>
    <row r="163" spans="1:7" x14ac:dyDescent="0.4">
      <c r="A163" s="9">
        <v>2</v>
      </c>
      <c r="B163" s="9" t="s">
        <v>34</v>
      </c>
      <c r="C163" s="2">
        <f>(400+240)*2</f>
        <v>1280</v>
      </c>
      <c r="D163" s="15" t="s">
        <v>81</v>
      </c>
      <c r="E163" s="2"/>
      <c r="F163" s="2"/>
      <c r="G163" s="2"/>
    </row>
    <row r="164" spans="1:7" x14ac:dyDescent="0.4">
      <c r="A164" s="9">
        <v>4</v>
      </c>
      <c r="B164" s="9" t="s">
        <v>37</v>
      </c>
      <c r="C164" s="2">
        <f>(400+150)*2</f>
        <v>1100</v>
      </c>
      <c r="D164" s="15" t="s">
        <v>82</v>
      </c>
      <c r="E164" s="2"/>
      <c r="F164" s="2"/>
      <c r="G164" s="2"/>
    </row>
    <row r="165" spans="1:7" x14ac:dyDescent="0.4">
      <c r="A165" s="9">
        <v>6</v>
      </c>
      <c r="B165" s="9" t="s">
        <v>40</v>
      </c>
      <c r="C165" s="2">
        <f>(400+190)*2</f>
        <v>1180</v>
      </c>
      <c r="D165" s="15" t="s">
        <v>83</v>
      </c>
      <c r="E165" s="2"/>
      <c r="F165" s="2"/>
      <c r="G165" s="2"/>
    </row>
    <row r="166" spans="1:7" x14ac:dyDescent="0.4">
      <c r="A166" s="9">
        <v>8</v>
      </c>
      <c r="B166" s="9" t="s">
        <v>42</v>
      </c>
      <c r="C166" s="2">
        <f>400*2</f>
        <v>800</v>
      </c>
      <c r="D166" s="15" t="s">
        <v>84</v>
      </c>
      <c r="E166" s="2"/>
      <c r="F166" s="2"/>
      <c r="G166" s="2"/>
    </row>
    <row r="167" spans="1:7" x14ac:dyDescent="0.4">
      <c r="A167" s="20"/>
      <c r="B167" s="20"/>
      <c r="C167" s="17"/>
    </row>
    <row r="168" spans="1:7" x14ac:dyDescent="0.4">
      <c r="A168" s="20"/>
      <c r="B168" s="20"/>
      <c r="C168" s="17"/>
    </row>
    <row r="169" spans="1:7" x14ac:dyDescent="0.4">
      <c r="A169" s="20"/>
      <c r="B169" s="20"/>
      <c r="C169" s="17"/>
    </row>
    <row r="170" spans="1:7" x14ac:dyDescent="0.4">
      <c r="A170" s="20"/>
      <c r="B170" s="20"/>
      <c r="C170" s="17"/>
    </row>
  </sheetData>
  <autoFilter ref="A1:N150"/>
  <phoneticPr fontId="2"/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rowBreaks count="2" manualBreakCount="2">
    <brk id="74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Matsumoto Masamitsu</dc:creator>
  <cp:lastModifiedBy>松本芳子</cp:lastModifiedBy>
  <cp:lastPrinted>2024-03-05T17:25:33Z</cp:lastPrinted>
  <dcterms:created xsi:type="dcterms:W3CDTF">2024-03-01T17:27:03Z</dcterms:created>
  <dcterms:modified xsi:type="dcterms:W3CDTF">2024-03-14T17:07:36Z</dcterms:modified>
</cp:coreProperties>
</file>