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auro\Sunset\src\main\resources\"/>
    </mc:Choice>
  </mc:AlternateContent>
  <xr:revisionPtr revIDLastSave="0" documentId="13_ncr:1_{5C149687-F2DE-43BF-9372-76AF8EABC611}" xr6:coauthVersionLast="47" xr6:coauthVersionMax="47" xr10:uidLastSave="{00000000-0000-0000-0000-000000000000}"/>
  <bookViews>
    <workbookView xWindow="3735" yWindow="1425" windowWidth="21600" windowHeight="14205" xr2:uid="{00000000-000D-0000-FFFF-FFFF00000000}"/>
  </bookViews>
  <sheets>
    <sheet name="Calculatio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F14" i="1" s="1"/>
  <c r="G14" i="1" s="1"/>
  <c r="D13" i="1"/>
  <c r="D12" i="1"/>
  <c r="D11" i="1"/>
  <c r="D10" i="1"/>
  <c r="D9" i="1"/>
  <c r="D8" i="1"/>
  <c r="F8" i="1" s="1"/>
  <c r="G8" i="1" s="1"/>
  <c r="D7" i="1"/>
  <c r="D6" i="1"/>
  <c r="D5" i="1"/>
  <c r="F5" i="1" s="1"/>
  <c r="G5" i="1" s="1"/>
  <c r="D4" i="1"/>
  <c r="F4" i="1" s="1"/>
  <c r="G4" i="1" s="1"/>
  <c r="Q4" i="1" s="1"/>
  <c r="R4" i="1" s="1"/>
  <c r="D3" i="1"/>
  <c r="F3" i="1" s="1"/>
  <c r="G3" i="1" s="1"/>
  <c r="D2" i="1"/>
  <c r="F2" i="1" s="1"/>
  <c r="G2" i="1" s="1"/>
  <c r="I4" i="1" l="1"/>
  <c r="F7" i="1"/>
  <c r="G7" i="1" s="1"/>
  <c r="Q7" i="1" s="1"/>
  <c r="R7" i="1" s="1"/>
  <c r="F11" i="1"/>
  <c r="G11" i="1" s="1"/>
  <c r="I11" i="1" s="1"/>
  <c r="F6" i="1"/>
  <c r="G6" i="1" s="1"/>
  <c r="Q6" i="1" s="1"/>
  <c r="R6" i="1" s="1"/>
  <c r="K5" i="1"/>
  <c r="I5" i="1"/>
  <c r="Q5" i="1"/>
  <c r="R5" i="1" s="1"/>
  <c r="J5" i="1"/>
  <c r="K2" i="1"/>
  <c r="I2" i="1"/>
  <c r="J2" i="1"/>
  <c r="U4" i="1"/>
  <c r="K3" i="1"/>
  <c r="J3" i="1"/>
  <c r="Q3" i="1"/>
  <c r="R3" i="1" s="1"/>
  <c r="I3" i="1"/>
  <c r="K8" i="1"/>
  <c r="I8" i="1"/>
  <c r="Q8" i="1"/>
  <c r="R8" i="1" s="1"/>
  <c r="J8" i="1"/>
  <c r="J11" i="1"/>
  <c r="K14" i="1"/>
  <c r="Q14" i="1"/>
  <c r="R14" i="1" s="1"/>
  <c r="J14" i="1"/>
  <c r="I14" i="1"/>
  <c r="E16" i="1"/>
  <c r="F15" i="1"/>
  <c r="G15" i="1" s="1"/>
  <c r="Q2" i="1"/>
  <c r="R2" i="1" s="1"/>
  <c r="K4" i="1"/>
  <c r="J4" i="1"/>
  <c r="F9" i="1"/>
  <c r="G9" i="1" s="1"/>
  <c r="K7" i="1"/>
  <c r="F12" i="1"/>
  <c r="G12" i="1" s="1"/>
  <c r="F10" i="1"/>
  <c r="G10" i="1" s="1"/>
  <c r="F13" i="1"/>
  <c r="G13" i="1" s="1"/>
  <c r="I7" i="1" l="1"/>
  <c r="Q11" i="1"/>
  <c r="R11" i="1" s="1"/>
  <c r="K11" i="1"/>
  <c r="J7" i="1"/>
  <c r="L7" i="1" s="1"/>
  <c r="N7" i="1" s="1"/>
  <c r="I6" i="1"/>
  <c r="L5" i="1"/>
  <c r="N5" i="1" s="1"/>
  <c r="O5" i="1" s="1"/>
  <c r="J6" i="1"/>
  <c r="K6" i="1"/>
  <c r="L2" i="1"/>
  <c r="U5" i="1"/>
  <c r="V5" i="1" s="1"/>
  <c r="M5" i="1"/>
  <c r="P5" i="1" s="1"/>
  <c r="S5" i="1" s="1"/>
  <c r="K15" i="1"/>
  <c r="J15" i="1"/>
  <c r="Q15" i="1"/>
  <c r="R15" i="1" s="1"/>
  <c r="I15" i="1"/>
  <c r="L3" i="1"/>
  <c r="K13" i="1"/>
  <c r="J13" i="1"/>
  <c r="I13" i="1"/>
  <c r="Q13" i="1"/>
  <c r="R13" i="1" s="1"/>
  <c r="L4" i="1"/>
  <c r="M4" i="1" s="1"/>
  <c r="P4" i="1" s="1"/>
  <c r="E17" i="1"/>
  <c r="F16" i="1"/>
  <c r="G16" i="1" s="1"/>
  <c r="U7" i="1"/>
  <c r="K9" i="1"/>
  <c r="Q9" i="1"/>
  <c r="R9" i="1" s="1"/>
  <c r="I9" i="1"/>
  <c r="J9" i="1"/>
  <c r="L11" i="1"/>
  <c r="M11" i="1" s="1"/>
  <c r="P11" i="1" s="1"/>
  <c r="S11" i="1" s="1"/>
  <c r="L8" i="1"/>
  <c r="K10" i="1"/>
  <c r="I10" i="1"/>
  <c r="J10" i="1"/>
  <c r="Q10" i="1"/>
  <c r="R10" i="1" s="1"/>
  <c r="K12" i="1"/>
  <c r="J12" i="1"/>
  <c r="Q12" i="1"/>
  <c r="R12" i="1" s="1"/>
  <c r="I12" i="1"/>
  <c r="U2" i="1"/>
  <c r="V2" i="1" s="1"/>
  <c r="L14" i="1"/>
  <c r="N14" i="1" s="1"/>
  <c r="U11" i="1"/>
  <c r="V11" i="1" s="1"/>
  <c r="U8" i="1"/>
  <c r="V8" i="1" s="1"/>
  <c r="U6" i="1"/>
  <c r="V6" i="1" s="1"/>
  <c r="U3" i="1"/>
  <c r="V3" i="1" s="1"/>
  <c r="V4" i="1"/>
  <c r="U14" i="1"/>
  <c r="V14" i="1" s="1"/>
  <c r="V7" i="1" l="1"/>
  <c r="O7" i="1"/>
  <c r="M2" i="1"/>
  <c r="P2" i="1" s="1"/>
  <c r="L6" i="1"/>
  <c r="N6" i="1" s="1"/>
  <c r="N2" i="1"/>
  <c r="O2" i="1" s="1"/>
  <c r="N11" i="1"/>
  <c r="O14" i="1"/>
  <c r="N3" i="1"/>
  <c r="O3" i="1" s="1"/>
  <c r="N8" i="1"/>
  <c r="O8" i="1" s="1"/>
  <c r="N4" i="1"/>
  <c r="O4" i="1" s="1"/>
  <c r="AB5" i="1"/>
  <c r="AC5" i="1" s="1"/>
  <c r="X5" i="1"/>
  <c r="T5" i="1"/>
  <c r="W5" i="1" s="1"/>
  <c r="AA5" i="1" s="1"/>
  <c r="X4" i="1"/>
  <c r="AB4" i="1"/>
  <c r="AC4" i="1" s="1"/>
  <c r="X3" i="1"/>
  <c r="AB3" i="1"/>
  <c r="AC3" i="1" s="1"/>
  <c r="M8" i="1"/>
  <c r="P8" i="1" s="1"/>
  <c r="AB6" i="1"/>
  <c r="AC6" i="1" s="1"/>
  <c r="X6" i="1"/>
  <c r="T11" i="1"/>
  <c r="U12" i="1"/>
  <c r="V12" i="1" s="1"/>
  <c r="L10" i="1"/>
  <c r="M3" i="1"/>
  <c r="P3" i="1" s="1"/>
  <c r="O11" i="1"/>
  <c r="M7" i="1"/>
  <c r="P7" i="1" s="1"/>
  <c r="K16" i="1"/>
  <c r="J16" i="1"/>
  <c r="I16" i="1"/>
  <c r="Q16" i="1"/>
  <c r="R16" i="1" s="1"/>
  <c r="L13" i="1"/>
  <c r="N13" i="1" s="1"/>
  <c r="L15" i="1"/>
  <c r="N15" i="1" s="1"/>
  <c r="AB11" i="1"/>
  <c r="AC11" i="1" s="1"/>
  <c r="X11" i="1"/>
  <c r="AB2" i="1"/>
  <c r="AC2" i="1" s="1"/>
  <c r="X2" i="1"/>
  <c r="L12" i="1"/>
  <c r="M12" i="1" s="1"/>
  <c r="P12" i="1" s="1"/>
  <c r="S12" i="1" s="1"/>
  <c r="L9" i="1"/>
  <c r="E18" i="1"/>
  <c r="F17" i="1"/>
  <c r="G17" i="1" s="1"/>
  <c r="AB14" i="1"/>
  <c r="AC14" i="1" s="1"/>
  <c r="X14" i="1"/>
  <c r="M14" i="1"/>
  <c r="P14" i="1" s="1"/>
  <c r="X7" i="1"/>
  <c r="AB7" i="1"/>
  <c r="AC7" i="1" s="1"/>
  <c r="S4" i="1"/>
  <c r="T4" i="1"/>
  <c r="U13" i="1"/>
  <c r="V13" i="1" s="1"/>
  <c r="AB8" i="1"/>
  <c r="AC8" i="1" s="1"/>
  <c r="X8" i="1"/>
  <c r="U10" i="1"/>
  <c r="V10" i="1" s="1"/>
  <c r="U9" i="1"/>
  <c r="V9" i="1" s="1"/>
  <c r="U15" i="1"/>
  <c r="V15" i="1" s="1"/>
  <c r="M6" i="1" l="1"/>
  <c r="P6" i="1" s="1"/>
  <c r="M13" i="1"/>
  <c r="P13" i="1" s="1"/>
  <c r="S13" i="1" s="1"/>
  <c r="S2" i="1"/>
  <c r="T2" i="1"/>
  <c r="W2" i="1" s="1"/>
  <c r="AA2" i="1" s="1"/>
  <c r="N12" i="1"/>
  <c r="O12" i="1" s="1"/>
  <c r="O13" i="1"/>
  <c r="N10" i="1"/>
  <c r="O10" i="1" s="1"/>
  <c r="O15" i="1"/>
  <c r="M15" i="1"/>
  <c r="P15" i="1" s="1"/>
  <c r="M10" i="1"/>
  <c r="P10" i="1" s="1"/>
  <c r="O6" i="1"/>
  <c r="N9" i="1"/>
  <c r="O9" i="1" s="1"/>
  <c r="M9" i="1"/>
  <c r="P9" i="1" s="1"/>
  <c r="Z5" i="1"/>
  <c r="Y5" i="1"/>
  <c r="AD5" i="1"/>
  <c r="AE5" i="1" s="1"/>
  <c r="AF5" i="1" s="1"/>
  <c r="AG5" i="1" s="1"/>
  <c r="S6" i="1"/>
  <c r="T6" i="1"/>
  <c r="W6" i="1" s="1"/>
  <c r="AA6" i="1" s="1"/>
  <c r="X15" i="1"/>
  <c r="AB15" i="1"/>
  <c r="AC15" i="1" s="1"/>
  <c r="W4" i="1"/>
  <c r="AA4" i="1" s="1"/>
  <c r="AD4" i="1"/>
  <c r="AE4" i="1" s="1"/>
  <c r="K17" i="1"/>
  <c r="J17" i="1"/>
  <c r="Q17" i="1"/>
  <c r="R17" i="1" s="1"/>
  <c r="I17" i="1"/>
  <c r="U16" i="1"/>
  <c r="V16" i="1" s="1"/>
  <c r="X10" i="1"/>
  <c r="AB10" i="1"/>
  <c r="AC10" i="1" s="1"/>
  <c r="S14" i="1"/>
  <c r="T14" i="1"/>
  <c r="S7" i="1"/>
  <c r="T7" i="1"/>
  <c r="S8" i="1"/>
  <c r="T8" i="1"/>
  <c r="X13" i="1"/>
  <c r="AB13" i="1"/>
  <c r="AC13" i="1" s="1"/>
  <c r="E19" i="1"/>
  <c r="F18" i="1"/>
  <c r="G18" i="1" s="1"/>
  <c r="L16" i="1"/>
  <c r="N16" i="1" s="1"/>
  <c r="X12" i="1"/>
  <c r="AB12" i="1"/>
  <c r="AC12" i="1" s="1"/>
  <c r="W11" i="1"/>
  <c r="AA11" i="1" s="1"/>
  <c r="AD11" i="1"/>
  <c r="AE11" i="1" s="1"/>
  <c r="AD6" i="1"/>
  <c r="AE6" i="1" s="1"/>
  <c r="X9" i="1"/>
  <c r="AB9" i="1"/>
  <c r="AC9" i="1" s="1"/>
  <c r="T13" i="1"/>
  <c r="S3" i="1"/>
  <c r="T3" i="1"/>
  <c r="T12" i="1"/>
  <c r="Z6" i="1"/>
  <c r="Y6" i="1" l="1"/>
  <c r="Z2" i="1"/>
  <c r="Y2" i="1"/>
  <c r="AH4" i="1"/>
  <c r="Y4" i="1"/>
  <c r="Z4" i="1"/>
  <c r="S15" i="1"/>
  <c r="T15" i="1"/>
  <c r="AD2" i="1"/>
  <c r="O16" i="1"/>
  <c r="S10" i="1"/>
  <c r="T10" i="1"/>
  <c r="W10" i="1" s="1"/>
  <c r="AA10" i="1" s="1"/>
  <c r="AH11" i="1"/>
  <c r="S9" i="1"/>
  <c r="T9" i="1"/>
  <c r="W9" i="1" s="1"/>
  <c r="AA9" i="1" s="1"/>
  <c r="AH5" i="1"/>
  <c r="AF6" i="1"/>
  <c r="AG6" i="1" s="1"/>
  <c r="Z11" i="1"/>
  <c r="E20" i="1"/>
  <c r="F19" i="1"/>
  <c r="G19" i="1" s="1"/>
  <c r="W8" i="1"/>
  <c r="AD8" i="1"/>
  <c r="M16" i="1"/>
  <c r="P16" i="1" s="1"/>
  <c r="AH6" i="1"/>
  <c r="W3" i="1"/>
  <c r="AD3" i="1"/>
  <c r="W13" i="1"/>
  <c r="AA13" i="1" s="1"/>
  <c r="AD13" i="1"/>
  <c r="AE13" i="1" s="1"/>
  <c r="Y11" i="1"/>
  <c r="X16" i="1"/>
  <c r="AB16" i="1"/>
  <c r="AC16" i="1" s="1"/>
  <c r="AF11" i="1"/>
  <c r="AG11" i="1" s="1"/>
  <c r="K18" i="1"/>
  <c r="I18" i="1"/>
  <c r="J18" i="1"/>
  <c r="Q18" i="1"/>
  <c r="R18" i="1" s="1"/>
  <c r="W7" i="1"/>
  <c r="AD7" i="1"/>
  <c r="U17" i="1"/>
  <c r="V17" i="1" s="1"/>
  <c r="AD10" i="1"/>
  <c r="AE10" i="1" s="1"/>
  <c r="W12" i="1"/>
  <c r="AA12" i="1" s="1"/>
  <c r="AD12" i="1"/>
  <c r="AE12" i="1" s="1"/>
  <c r="W14" i="1"/>
  <c r="AD14" i="1"/>
  <c r="L17" i="1"/>
  <c r="AF4" i="1"/>
  <c r="AG4" i="1" s="1"/>
  <c r="Z10" i="1" l="1"/>
  <c r="Y9" i="1"/>
  <c r="AD9" i="1"/>
  <c r="AE9" i="1" s="1"/>
  <c r="AF9" i="1" s="1"/>
  <c r="AG9" i="1" s="1"/>
  <c r="Y10" i="1"/>
  <c r="Z13" i="1"/>
  <c r="AE2" i="1"/>
  <c r="AF2" i="1" s="1"/>
  <c r="AG2" i="1" s="1"/>
  <c r="AH2" i="1"/>
  <c r="AH13" i="1"/>
  <c r="W15" i="1"/>
  <c r="AD15" i="1"/>
  <c r="N17" i="1"/>
  <c r="O17" i="1" s="1"/>
  <c r="Z9" i="1"/>
  <c r="Y13" i="1"/>
  <c r="AF12" i="1"/>
  <c r="AG12" i="1" s="1"/>
  <c r="X17" i="1"/>
  <c r="AB17" i="1"/>
  <c r="AC17" i="1" s="1"/>
  <c r="AA7" i="1"/>
  <c r="Y7" i="1"/>
  <c r="Z7" i="1"/>
  <c r="M17" i="1"/>
  <c r="P17" i="1" s="1"/>
  <c r="AA3" i="1"/>
  <c r="Z3" i="1"/>
  <c r="Y3" i="1"/>
  <c r="S16" i="1"/>
  <c r="T16" i="1"/>
  <c r="K19" i="1"/>
  <c r="Q19" i="1"/>
  <c r="R19" i="1" s="1"/>
  <c r="J19" i="1"/>
  <c r="I19" i="1"/>
  <c r="AH12" i="1"/>
  <c r="Y12" i="1"/>
  <c r="AF13" i="1"/>
  <c r="AG13" i="1" s="1"/>
  <c r="AE8" i="1"/>
  <c r="AH8" i="1"/>
  <c r="AE14" i="1"/>
  <c r="AH14" i="1"/>
  <c r="AF10" i="1"/>
  <c r="AG10" i="1" s="1"/>
  <c r="U18" i="1"/>
  <c r="V18" i="1" s="1"/>
  <c r="Z12" i="1"/>
  <c r="AA8" i="1"/>
  <c r="Y8" i="1"/>
  <c r="Z8" i="1"/>
  <c r="E21" i="1"/>
  <c r="F20" i="1"/>
  <c r="G20" i="1" s="1"/>
  <c r="AA14" i="1"/>
  <c r="Y14" i="1"/>
  <c r="Z14" i="1"/>
  <c r="AE7" i="1"/>
  <c r="AH7" i="1"/>
  <c r="L18" i="1"/>
  <c r="N18" i="1" s="1"/>
  <c r="AH10" i="1"/>
  <c r="AE3" i="1"/>
  <c r="AH3" i="1"/>
  <c r="AH9" i="1" l="1"/>
  <c r="AE15" i="1"/>
  <c r="AF15" i="1" s="1"/>
  <c r="AG15" i="1" s="1"/>
  <c r="AH15" i="1"/>
  <c r="AA15" i="1"/>
  <c r="Z15" i="1"/>
  <c r="Y15" i="1"/>
  <c r="O18" i="1"/>
  <c r="K20" i="1"/>
  <c r="I20" i="1"/>
  <c r="J20" i="1"/>
  <c r="Q20" i="1"/>
  <c r="R20" i="1" s="1"/>
  <c r="U19" i="1"/>
  <c r="V19" i="1" s="1"/>
  <c r="M18" i="1"/>
  <c r="P18" i="1" s="1"/>
  <c r="E22" i="1"/>
  <c r="F21" i="1"/>
  <c r="G21" i="1" s="1"/>
  <c r="X18" i="1"/>
  <c r="AB18" i="1"/>
  <c r="AC18" i="1" s="1"/>
  <c r="AF14" i="1"/>
  <c r="AG14" i="1" s="1"/>
  <c r="W16" i="1"/>
  <c r="AD16" i="1"/>
  <c r="AF3" i="1"/>
  <c r="AG3" i="1" s="1"/>
  <c r="AF7" i="1"/>
  <c r="AG7" i="1" s="1"/>
  <c r="AF8" i="1"/>
  <c r="AG8" i="1" s="1"/>
  <c r="L19" i="1"/>
  <c r="M19" i="1" s="1"/>
  <c r="P19" i="1" s="1"/>
  <c r="S17" i="1"/>
  <c r="T17" i="1"/>
  <c r="N19" i="1" l="1"/>
  <c r="O19" i="1" s="1"/>
  <c r="S19" i="1"/>
  <c r="T19" i="1"/>
  <c r="AA16" i="1"/>
  <c r="Z16" i="1"/>
  <c r="Y16" i="1"/>
  <c r="U20" i="1"/>
  <c r="V20" i="1" s="1"/>
  <c r="W17" i="1"/>
  <c r="AD17" i="1"/>
  <c r="S18" i="1"/>
  <c r="T18" i="1"/>
  <c r="L20" i="1"/>
  <c r="AE16" i="1"/>
  <c r="AH16" i="1"/>
  <c r="K21" i="1"/>
  <c r="J21" i="1"/>
  <c r="I21" i="1"/>
  <c r="Q21" i="1"/>
  <c r="R21" i="1" s="1"/>
  <c r="E23" i="1"/>
  <c r="F22" i="1"/>
  <c r="G22" i="1" s="1"/>
  <c r="X19" i="1"/>
  <c r="AB19" i="1"/>
  <c r="AC19" i="1" s="1"/>
  <c r="N20" i="1" l="1"/>
  <c r="O20" i="1" s="1"/>
  <c r="AE17" i="1"/>
  <c r="AH17" i="1"/>
  <c r="L21" i="1"/>
  <c r="M21" i="1" s="1"/>
  <c r="P21" i="1" s="1"/>
  <c r="K22" i="1"/>
  <c r="Q22" i="1"/>
  <c r="R22" i="1" s="1"/>
  <c r="J22" i="1"/>
  <c r="I22" i="1"/>
  <c r="M20" i="1"/>
  <c r="P20" i="1" s="1"/>
  <c r="AA17" i="1"/>
  <c r="Y17" i="1"/>
  <c r="Z17" i="1"/>
  <c r="E24" i="1"/>
  <c r="F23" i="1"/>
  <c r="G23" i="1" s="1"/>
  <c r="AF16" i="1"/>
  <c r="AG16" i="1" s="1"/>
  <c r="U21" i="1"/>
  <c r="V21" i="1" s="1"/>
  <c r="W18" i="1"/>
  <c r="AD18" i="1"/>
  <c r="X20" i="1"/>
  <c r="AB20" i="1"/>
  <c r="AC20" i="1" s="1"/>
  <c r="W19" i="1"/>
  <c r="AA19" i="1" s="1"/>
  <c r="AD19" i="1"/>
  <c r="AE19" i="1" s="1"/>
  <c r="N21" i="1" l="1"/>
  <c r="O21" i="1" s="1"/>
  <c r="S21" i="1"/>
  <c r="T21" i="1"/>
  <c r="AF19" i="1"/>
  <c r="AG19" i="1" s="1"/>
  <c r="K23" i="1"/>
  <c r="J23" i="1"/>
  <c r="I23" i="1"/>
  <c r="Q23" i="1"/>
  <c r="R23" i="1" s="1"/>
  <c r="S20" i="1"/>
  <c r="T20" i="1"/>
  <c r="Z19" i="1"/>
  <c r="X21" i="1"/>
  <c r="AB21" i="1"/>
  <c r="AC21" i="1" s="1"/>
  <c r="AE18" i="1"/>
  <c r="AH18" i="1"/>
  <c r="F24" i="1"/>
  <c r="G24" i="1" s="1"/>
  <c r="E25" i="1"/>
  <c r="L22" i="1"/>
  <c r="M22" i="1" s="1"/>
  <c r="P22" i="1" s="1"/>
  <c r="AF17" i="1"/>
  <c r="AG17" i="1" s="1"/>
  <c r="AA18" i="1"/>
  <c r="Y18" i="1"/>
  <c r="Z18" i="1"/>
  <c r="AH19" i="1"/>
  <c r="U22" i="1"/>
  <c r="V22" i="1" s="1"/>
  <c r="Y19" i="1"/>
  <c r="N22" i="1" l="1"/>
  <c r="O22" i="1" s="1"/>
  <c r="S22" i="1"/>
  <c r="T22" i="1"/>
  <c r="X22" i="1"/>
  <c r="AB22" i="1"/>
  <c r="AC22" i="1" s="1"/>
  <c r="E26" i="1"/>
  <c r="F25" i="1"/>
  <c r="G25" i="1" s="1"/>
  <c r="K24" i="1"/>
  <c r="Q24" i="1"/>
  <c r="R24" i="1" s="1"/>
  <c r="J24" i="1"/>
  <c r="I24" i="1"/>
  <c r="W20" i="1"/>
  <c r="AD20" i="1"/>
  <c r="L23" i="1"/>
  <c r="M23" i="1" s="1"/>
  <c r="P23" i="1" s="1"/>
  <c r="W21" i="1"/>
  <c r="AA21" i="1" s="1"/>
  <c r="AD21" i="1"/>
  <c r="AE21" i="1" s="1"/>
  <c r="AF18" i="1"/>
  <c r="AG18" i="1" s="1"/>
  <c r="U23" i="1"/>
  <c r="V23" i="1" s="1"/>
  <c r="N23" i="1" l="1"/>
  <c r="O23" i="1" s="1"/>
  <c r="S23" i="1"/>
  <c r="T23" i="1"/>
  <c r="X23" i="1"/>
  <c r="AB23" i="1"/>
  <c r="AC23" i="1" s="1"/>
  <c r="Y21" i="1"/>
  <c r="AE20" i="1"/>
  <c r="AH20" i="1"/>
  <c r="L24" i="1"/>
  <c r="M24" i="1" s="1"/>
  <c r="P24" i="1" s="1"/>
  <c r="AF21" i="1"/>
  <c r="AG21" i="1" s="1"/>
  <c r="Z21" i="1"/>
  <c r="AA20" i="1"/>
  <c r="Y20" i="1"/>
  <c r="Z20" i="1"/>
  <c r="U24" i="1"/>
  <c r="V24" i="1" s="1"/>
  <c r="K25" i="1"/>
  <c r="J25" i="1"/>
  <c r="Q25" i="1"/>
  <c r="R25" i="1" s="1"/>
  <c r="I25" i="1"/>
  <c r="W22" i="1"/>
  <c r="AA22" i="1" s="1"/>
  <c r="AD22" i="1"/>
  <c r="AE22" i="1" s="1"/>
  <c r="AH21" i="1"/>
  <c r="E27" i="1"/>
  <c r="F26" i="1"/>
  <c r="G26" i="1" s="1"/>
  <c r="N24" i="1" l="1"/>
  <c r="O24" i="1" s="1"/>
  <c r="Y22" i="1"/>
  <c r="S24" i="1"/>
  <c r="T24" i="1"/>
  <c r="U25" i="1"/>
  <c r="V25" i="1" s="1"/>
  <c r="Z22" i="1"/>
  <c r="AF20" i="1"/>
  <c r="AG20" i="1" s="1"/>
  <c r="AF22" i="1"/>
  <c r="AG22" i="1" s="1"/>
  <c r="L25" i="1"/>
  <c r="M25" i="1" s="1"/>
  <c r="P25" i="1" s="1"/>
  <c r="K26" i="1"/>
  <c r="Q26" i="1"/>
  <c r="R26" i="1" s="1"/>
  <c r="J26" i="1"/>
  <c r="I26" i="1"/>
  <c r="E28" i="1"/>
  <c r="F27" i="1"/>
  <c r="G27" i="1" s="1"/>
  <c r="AH22" i="1"/>
  <c r="W23" i="1"/>
  <c r="AA23" i="1" s="1"/>
  <c r="AD23" i="1"/>
  <c r="AE23" i="1" s="1"/>
  <c r="X24" i="1"/>
  <c r="AB24" i="1"/>
  <c r="AC24" i="1" s="1"/>
  <c r="N25" i="1" l="1"/>
  <c r="O25" i="1" s="1"/>
  <c r="S25" i="1"/>
  <c r="T25" i="1"/>
  <c r="AF23" i="1"/>
  <c r="AG23" i="1" s="1"/>
  <c r="X25" i="1"/>
  <c r="AB25" i="1"/>
  <c r="AC25" i="1" s="1"/>
  <c r="AH23" i="1"/>
  <c r="K27" i="1"/>
  <c r="J27" i="1"/>
  <c r="Q27" i="1"/>
  <c r="R27" i="1" s="1"/>
  <c r="I27" i="1"/>
  <c r="L26" i="1"/>
  <c r="M26" i="1" s="1"/>
  <c r="P26" i="1" s="1"/>
  <c r="Z23" i="1"/>
  <c r="W24" i="1"/>
  <c r="AA24" i="1" s="1"/>
  <c r="AD24" i="1"/>
  <c r="AE24" i="1" s="1"/>
  <c r="E29" i="1"/>
  <c r="F28" i="1"/>
  <c r="G28" i="1" s="1"/>
  <c r="U26" i="1"/>
  <c r="V26" i="1" s="1"/>
  <c r="Y23" i="1"/>
  <c r="N26" i="1" l="1"/>
  <c r="Z24" i="1"/>
  <c r="S26" i="1"/>
  <c r="T26" i="1"/>
  <c r="AH24" i="1"/>
  <c r="X26" i="1"/>
  <c r="AB26" i="1"/>
  <c r="AC26" i="1" s="1"/>
  <c r="U27" i="1"/>
  <c r="V27" i="1" s="1"/>
  <c r="K28" i="1"/>
  <c r="J28" i="1"/>
  <c r="I28" i="1"/>
  <c r="Q28" i="1"/>
  <c r="R28" i="1" s="1"/>
  <c r="Y24" i="1"/>
  <c r="O26" i="1"/>
  <c r="L27" i="1"/>
  <c r="M27" i="1" s="1"/>
  <c r="P27" i="1" s="1"/>
  <c r="W25" i="1"/>
  <c r="AA25" i="1" s="1"/>
  <c r="AD25" i="1"/>
  <c r="AE25" i="1" s="1"/>
  <c r="AF24" i="1"/>
  <c r="AG24" i="1" s="1"/>
  <c r="E30" i="1"/>
  <c r="F29" i="1"/>
  <c r="G29" i="1" s="1"/>
  <c r="N27" i="1" l="1"/>
  <c r="O27" i="1" s="1"/>
  <c r="S27" i="1"/>
  <c r="T27" i="1"/>
  <c r="K29" i="1"/>
  <c r="J29" i="1"/>
  <c r="I29" i="1"/>
  <c r="Q29" i="1"/>
  <c r="R29" i="1" s="1"/>
  <c r="AF25" i="1"/>
  <c r="AG25" i="1" s="1"/>
  <c r="U28" i="1"/>
  <c r="V28" i="1" s="1"/>
  <c r="Y25" i="1"/>
  <c r="Z25" i="1"/>
  <c r="E31" i="1"/>
  <c r="F30" i="1"/>
  <c r="G30" i="1" s="1"/>
  <c r="X27" i="1"/>
  <c r="AB27" i="1"/>
  <c r="AC27" i="1" s="1"/>
  <c r="W26" i="1"/>
  <c r="AA26" i="1" s="1"/>
  <c r="AD26" i="1"/>
  <c r="AE26" i="1" s="1"/>
  <c r="AH25" i="1"/>
  <c r="L28" i="1"/>
  <c r="N28" i="1" l="1"/>
  <c r="O28" i="1" s="1"/>
  <c r="Y26" i="1"/>
  <c r="AF26" i="1"/>
  <c r="AG26" i="1" s="1"/>
  <c r="M28" i="1"/>
  <c r="P28" i="1" s="1"/>
  <c r="L29" i="1"/>
  <c r="AH26" i="1"/>
  <c r="K30" i="1"/>
  <c r="J30" i="1"/>
  <c r="I30" i="1"/>
  <c r="Q30" i="1"/>
  <c r="R30" i="1" s="1"/>
  <c r="W27" i="1"/>
  <c r="AA27" i="1" s="1"/>
  <c r="AD27" i="1"/>
  <c r="AE27" i="1" s="1"/>
  <c r="E32" i="1"/>
  <c r="F31" i="1"/>
  <c r="G31" i="1" s="1"/>
  <c r="X28" i="1"/>
  <c r="AB28" i="1"/>
  <c r="AC28" i="1" s="1"/>
  <c r="U29" i="1"/>
  <c r="V29" i="1" s="1"/>
  <c r="Z26" i="1"/>
  <c r="Z27" i="1" l="1"/>
  <c r="N29" i="1"/>
  <c r="O29" i="1" s="1"/>
  <c r="Y27" i="1"/>
  <c r="AH27" i="1"/>
  <c r="M29" i="1"/>
  <c r="P29" i="1" s="1"/>
  <c r="K31" i="1"/>
  <c r="J31" i="1"/>
  <c r="Q31" i="1"/>
  <c r="R31" i="1" s="1"/>
  <c r="I31" i="1"/>
  <c r="AF27" i="1"/>
  <c r="AG27" i="1" s="1"/>
  <c r="S28" i="1"/>
  <c r="T28" i="1"/>
  <c r="X29" i="1"/>
  <c r="AB29" i="1"/>
  <c r="AC29" i="1" s="1"/>
  <c r="E33" i="1"/>
  <c r="F32" i="1"/>
  <c r="G32" i="1" s="1"/>
  <c r="L30" i="1"/>
  <c r="N30" i="1" s="1"/>
  <c r="U30" i="1"/>
  <c r="V30" i="1" s="1"/>
  <c r="O30" i="1" l="1"/>
  <c r="S29" i="1"/>
  <c r="T29" i="1"/>
  <c r="M30" i="1"/>
  <c r="P30" i="1" s="1"/>
  <c r="U31" i="1"/>
  <c r="V31" i="1" s="1"/>
  <c r="E34" i="1"/>
  <c r="F33" i="1"/>
  <c r="G33" i="1" s="1"/>
  <c r="L31" i="1"/>
  <c r="M31" i="1" s="1"/>
  <c r="P31" i="1" s="1"/>
  <c r="X30" i="1"/>
  <c r="AB30" i="1"/>
  <c r="AC30" i="1" s="1"/>
  <c r="K32" i="1"/>
  <c r="I32" i="1"/>
  <c r="Q32" i="1"/>
  <c r="R32" i="1" s="1"/>
  <c r="J32" i="1"/>
  <c r="W28" i="1"/>
  <c r="AD28" i="1"/>
  <c r="N31" i="1" l="1"/>
  <c r="W29" i="1"/>
  <c r="AD29" i="1"/>
  <c r="S31" i="1"/>
  <c r="T31" i="1"/>
  <c r="S30" i="1"/>
  <c r="T30" i="1"/>
  <c r="L32" i="1"/>
  <c r="AE28" i="1"/>
  <c r="AH28" i="1"/>
  <c r="U32" i="1"/>
  <c r="V32" i="1" s="1"/>
  <c r="K33" i="1"/>
  <c r="Q33" i="1"/>
  <c r="R33" i="1" s="1"/>
  <c r="I33" i="1"/>
  <c r="J33" i="1"/>
  <c r="AA28" i="1"/>
  <c r="Y28" i="1"/>
  <c r="Z28" i="1"/>
  <c r="O31" i="1"/>
  <c r="E35" i="1"/>
  <c r="F34" i="1"/>
  <c r="G34" i="1" s="1"/>
  <c r="X31" i="1"/>
  <c r="AB31" i="1"/>
  <c r="AC31" i="1" s="1"/>
  <c r="N32" i="1" l="1"/>
  <c r="O32" i="1" s="1"/>
  <c r="M32" i="1"/>
  <c r="P32" i="1" s="1"/>
  <c r="S32" i="1" s="1"/>
  <c r="AE29" i="1"/>
  <c r="AF29" i="1" s="1"/>
  <c r="AG29" i="1" s="1"/>
  <c r="AH29" i="1"/>
  <c r="AA29" i="1"/>
  <c r="Y29" i="1"/>
  <c r="Z29" i="1"/>
  <c r="E36" i="1"/>
  <c r="F35" i="1"/>
  <c r="G35" i="1" s="1"/>
  <c r="W30" i="1"/>
  <c r="AD30" i="1"/>
  <c r="X32" i="1"/>
  <c r="AB32" i="1"/>
  <c r="AC32" i="1" s="1"/>
  <c r="U33" i="1"/>
  <c r="V33" i="1" s="1"/>
  <c r="L33" i="1"/>
  <c r="M33" i="1" s="1"/>
  <c r="P33" i="1" s="1"/>
  <c r="S33" i="1" s="1"/>
  <c r="W31" i="1"/>
  <c r="AA31" i="1" s="1"/>
  <c r="AD31" i="1"/>
  <c r="AE31" i="1" s="1"/>
  <c r="K34" i="1"/>
  <c r="J34" i="1"/>
  <c r="Q34" i="1"/>
  <c r="R34" i="1" s="1"/>
  <c r="I34" i="1"/>
  <c r="AF28" i="1"/>
  <c r="AG28" i="1" s="1"/>
  <c r="AH31" i="1" l="1"/>
  <c r="N33" i="1"/>
  <c r="O33" i="1" s="1"/>
  <c r="Y31" i="1"/>
  <c r="T32" i="1"/>
  <c r="W32" i="1" s="1"/>
  <c r="AA32" i="1" s="1"/>
  <c r="AF31" i="1"/>
  <c r="AG31" i="1" s="1"/>
  <c r="AA30" i="1"/>
  <c r="Z30" i="1"/>
  <c r="Y30" i="1"/>
  <c r="Z31" i="1"/>
  <c r="K35" i="1"/>
  <c r="I35" i="1"/>
  <c r="Q35" i="1"/>
  <c r="R35" i="1" s="1"/>
  <c r="J35" i="1"/>
  <c r="X33" i="1"/>
  <c r="AB33" i="1"/>
  <c r="AC33" i="1" s="1"/>
  <c r="U34" i="1"/>
  <c r="V34" i="1" s="1"/>
  <c r="L34" i="1"/>
  <c r="T33" i="1"/>
  <c r="AE30" i="1"/>
  <c r="AH30" i="1"/>
  <c r="E37" i="1"/>
  <c r="F36" i="1"/>
  <c r="G36" i="1" s="1"/>
  <c r="AD32" i="1" l="1"/>
  <c r="AE32" i="1" s="1"/>
  <c r="AF32" i="1" s="1"/>
  <c r="AG32" i="1" s="1"/>
  <c r="Y32" i="1"/>
  <c r="Z32" i="1"/>
  <c r="N34" i="1"/>
  <c r="O34" i="1" s="1"/>
  <c r="W33" i="1"/>
  <c r="AA33" i="1" s="1"/>
  <c r="AD33" i="1"/>
  <c r="AE33" i="1" s="1"/>
  <c r="L35" i="1"/>
  <c r="M34" i="1"/>
  <c r="P34" i="1" s="1"/>
  <c r="U35" i="1"/>
  <c r="V35" i="1" s="1"/>
  <c r="X34" i="1"/>
  <c r="AB34" i="1"/>
  <c r="AC34" i="1" s="1"/>
  <c r="E38" i="1"/>
  <c r="F37" i="1"/>
  <c r="G37" i="1" s="1"/>
  <c r="K36" i="1"/>
  <c r="I36" i="1"/>
  <c r="Q36" i="1"/>
  <c r="R36" i="1" s="1"/>
  <c r="J36" i="1"/>
  <c r="AF30" i="1"/>
  <c r="AG30" i="1" s="1"/>
  <c r="AH32" i="1" l="1"/>
  <c r="Z33" i="1"/>
  <c r="Y33" i="1"/>
  <c r="N35" i="1"/>
  <c r="O35" i="1" s="1"/>
  <c r="AH33" i="1"/>
  <c r="E39" i="1"/>
  <c r="F38" i="1"/>
  <c r="G38" i="1" s="1"/>
  <c r="M35" i="1"/>
  <c r="P35" i="1" s="1"/>
  <c r="X35" i="1"/>
  <c r="AB35" i="1"/>
  <c r="AC35" i="1" s="1"/>
  <c r="AF33" i="1"/>
  <c r="AG33" i="1" s="1"/>
  <c r="L36" i="1"/>
  <c r="M36" i="1" s="1"/>
  <c r="P36" i="1" s="1"/>
  <c r="K37" i="1"/>
  <c r="Q37" i="1"/>
  <c r="R37" i="1" s="1"/>
  <c r="I37" i="1"/>
  <c r="J37" i="1"/>
  <c r="U36" i="1"/>
  <c r="V36" i="1" s="1"/>
  <c r="S34" i="1"/>
  <c r="T34" i="1"/>
  <c r="N36" i="1" l="1"/>
  <c r="O36" i="1" s="1"/>
  <c r="S36" i="1"/>
  <c r="T36" i="1"/>
  <c r="W34" i="1"/>
  <c r="AD34" i="1"/>
  <c r="U37" i="1"/>
  <c r="V37" i="1" s="1"/>
  <c r="S35" i="1"/>
  <c r="T35" i="1"/>
  <c r="K38" i="1"/>
  <c r="J38" i="1"/>
  <c r="Q38" i="1"/>
  <c r="R38" i="1" s="1"/>
  <c r="I38" i="1"/>
  <c r="L37" i="1"/>
  <c r="E40" i="1"/>
  <c r="F39" i="1"/>
  <c r="G39" i="1" s="1"/>
  <c r="X36" i="1"/>
  <c r="AB36" i="1"/>
  <c r="AC36" i="1" s="1"/>
  <c r="N37" i="1" l="1"/>
  <c r="O37" i="1" s="1"/>
  <c r="M37" i="1"/>
  <c r="P37" i="1" s="1"/>
  <c r="S37" i="1" s="1"/>
  <c r="K39" i="1"/>
  <c r="J39" i="1"/>
  <c r="Q39" i="1"/>
  <c r="R39" i="1" s="1"/>
  <c r="I39" i="1"/>
  <c r="U38" i="1"/>
  <c r="V38" i="1" s="1"/>
  <c r="AA34" i="1"/>
  <c r="Y34" i="1"/>
  <c r="Z34" i="1"/>
  <c r="AE34" i="1"/>
  <c r="AH34" i="1"/>
  <c r="E41" i="1"/>
  <c r="F40" i="1"/>
  <c r="G40" i="1" s="1"/>
  <c r="L38" i="1"/>
  <c r="M38" i="1" s="1"/>
  <c r="P38" i="1" s="1"/>
  <c r="W36" i="1"/>
  <c r="AA36" i="1" s="1"/>
  <c r="AD36" i="1"/>
  <c r="AE36" i="1" s="1"/>
  <c r="W35" i="1"/>
  <c r="AD35" i="1"/>
  <c r="X37" i="1"/>
  <c r="AB37" i="1"/>
  <c r="AC37" i="1" s="1"/>
  <c r="N38" i="1" l="1"/>
  <c r="T37" i="1"/>
  <c r="AD37" i="1" s="1"/>
  <c r="O38" i="1"/>
  <c r="S38" i="1"/>
  <c r="T38" i="1"/>
  <c r="K40" i="1"/>
  <c r="Q40" i="1"/>
  <c r="R40" i="1" s="1"/>
  <c r="I40" i="1"/>
  <c r="J40" i="1"/>
  <c r="AF34" i="1"/>
  <c r="AG34" i="1" s="1"/>
  <c r="U39" i="1"/>
  <c r="V39" i="1" s="1"/>
  <c r="AE35" i="1"/>
  <c r="AH35" i="1"/>
  <c r="AA35" i="1"/>
  <c r="Y35" i="1"/>
  <c r="Z35" i="1"/>
  <c r="E42" i="1"/>
  <c r="F41" i="1"/>
  <c r="G41" i="1" s="1"/>
  <c r="L39" i="1"/>
  <c r="Z36" i="1"/>
  <c r="Y36" i="1"/>
  <c r="AF36" i="1"/>
  <c r="AG36" i="1" s="1"/>
  <c r="AH36" i="1"/>
  <c r="X38" i="1"/>
  <c r="AB38" i="1"/>
  <c r="AC38" i="1" s="1"/>
  <c r="N39" i="1" l="1"/>
  <c r="O39" i="1" s="1"/>
  <c r="AE37" i="1"/>
  <c r="AF37" i="1" s="1"/>
  <c r="AG37" i="1" s="1"/>
  <c r="AH37" i="1"/>
  <c r="W37" i="1"/>
  <c r="AA37" i="1" s="1"/>
  <c r="K41" i="1"/>
  <c r="Q41" i="1"/>
  <c r="R41" i="1" s="1"/>
  <c r="I41" i="1"/>
  <c r="J41" i="1"/>
  <c r="L40" i="1"/>
  <c r="M39" i="1"/>
  <c r="P39" i="1" s="1"/>
  <c r="AF35" i="1"/>
  <c r="AG35" i="1" s="1"/>
  <c r="X39" i="1"/>
  <c r="AB39" i="1"/>
  <c r="AC39" i="1" s="1"/>
  <c r="W38" i="1"/>
  <c r="AA38" i="1" s="1"/>
  <c r="AD38" i="1"/>
  <c r="AE38" i="1" s="1"/>
  <c r="E43" i="1"/>
  <c r="F42" i="1"/>
  <c r="G42" i="1" s="1"/>
  <c r="U40" i="1"/>
  <c r="V40" i="1" s="1"/>
  <c r="Y37" i="1" l="1"/>
  <c r="AH38" i="1"/>
  <c r="N40" i="1"/>
  <c r="O40" i="1" s="1"/>
  <c r="Z37" i="1"/>
  <c r="X40" i="1"/>
  <c r="AB40" i="1"/>
  <c r="AC40" i="1" s="1"/>
  <c r="AF38" i="1"/>
  <c r="AG38" i="1" s="1"/>
  <c r="L41" i="1"/>
  <c r="M41" i="1" s="1"/>
  <c r="P41" i="1" s="1"/>
  <c r="Y38" i="1"/>
  <c r="S39" i="1"/>
  <c r="T39" i="1"/>
  <c r="K42" i="1"/>
  <c r="I42" i="1"/>
  <c r="Q42" i="1"/>
  <c r="R42" i="1" s="1"/>
  <c r="J42" i="1"/>
  <c r="E44" i="1"/>
  <c r="F43" i="1"/>
  <c r="G43" i="1" s="1"/>
  <c r="M40" i="1"/>
  <c r="P40" i="1" s="1"/>
  <c r="U41" i="1"/>
  <c r="V41" i="1" s="1"/>
  <c r="Z38" i="1"/>
  <c r="N41" i="1" l="1"/>
  <c r="O41" i="1" s="1"/>
  <c r="S41" i="1"/>
  <c r="T41" i="1"/>
  <c r="X41" i="1"/>
  <c r="AB41" i="1"/>
  <c r="AC41" i="1" s="1"/>
  <c r="E45" i="1"/>
  <c r="F44" i="1"/>
  <c r="G44" i="1" s="1"/>
  <c r="S40" i="1"/>
  <c r="T40" i="1"/>
  <c r="L42" i="1"/>
  <c r="M42" i="1" s="1"/>
  <c r="P42" i="1" s="1"/>
  <c r="K43" i="1"/>
  <c r="Q43" i="1"/>
  <c r="R43" i="1" s="1"/>
  <c r="I43" i="1"/>
  <c r="J43" i="1"/>
  <c r="U42" i="1"/>
  <c r="V42" i="1" s="1"/>
  <c r="W39" i="1"/>
  <c r="AD39" i="1"/>
  <c r="N42" i="1" l="1"/>
  <c r="O42" i="1" s="1"/>
  <c r="S42" i="1"/>
  <c r="T42" i="1"/>
  <c r="L43" i="1"/>
  <c r="M43" i="1" s="1"/>
  <c r="P43" i="1" s="1"/>
  <c r="X42" i="1"/>
  <c r="AB42" i="1"/>
  <c r="AC42" i="1" s="1"/>
  <c r="U43" i="1"/>
  <c r="V43" i="1" s="1"/>
  <c r="K44" i="1"/>
  <c r="I44" i="1"/>
  <c r="J44" i="1"/>
  <c r="Q44" i="1"/>
  <c r="R44" i="1" s="1"/>
  <c r="AE39" i="1"/>
  <c r="AH39" i="1"/>
  <c r="W40" i="1"/>
  <c r="AD40" i="1"/>
  <c r="E46" i="1"/>
  <c r="F45" i="1"/>
  <c r="G45" i="1" s="1"/>
  <c r="W41" i="1"/>
  <c r="AA41" i="1" s="1"/>
  <c r="AD41" i="1"/>
  <c r="AE41" i="1" s="1"/>
  <c r="AA39" i="1"/>
  <c r="Z39" i="1"/>
  <c r="Y39" i="1"/>
  <c r="N43" i="1" l="1"/>
  <c r="O43" i="1"/>
  <c r="Y41" i="1"/>
  <c r="S43" i="1"/>
  <c r="T43" i="1"/>
  <c r="K45" i="1"/>
  <c r="J45" i="1"/>
  <c r="I45" i="1"/>
  <c r="Q45" i="1"/>
  <c r="R45" i="1" s="1"/>
  <c r="X43" i="1"/>
  <c r="AB43" i="1"/>
  <c r="AC43" i="1" s="1"/>
  <c r="Z41" i="1"/>
  <c r="AA40" i="1"/>
  <c r="Y40" i="1"/>
  <c r="Z40" i="1"/>
  <c r="AH41" i="1"/>
  <c r="U44" i="1"/>
  <c r="V44" i="1" s="1"/>
  <c r="W42" i="1"/>
  <c r="AA42" i="1" s="1"/>
  <c r="AD42" i="1"/>
  <c r="AE42" i="1" s="1"/>
  <c r="AF41" i="1"/>
  <c r="AG41" i="1" s="1"/>
  <c r="E47" i="1"/>
  <c r="F46" i="1"/>
  <c r="G46" i="1" s="1"/>
  <c r="AE40" i="1"/>
  <c r="AH40" i="1"/>
  <c r="AF39" i="1"/>
  <c r="AG39" i="1" s="1"/>
  <c r="L44" i="1"/>
  <c r="N44" i="1" l="1"/>
  <c r="O44" i="1" s="1"/>
  <c r="X44" i="1"/>
  <c r="AB44" i="1"/>
  <c r="AC44" i="1" s="1"/>
  <c r="L45" i="1"/>
  <c r="K46" i="1"/>
  <c r="I46" i="1"/>
  <c r="J46" i="1"/>
  <c r="Q46" i="1"/>
  <c r="R46" i="1" s="1"/>
  <c r="Z42" i="1"/>
  <c r="AH42" i="1"/>
  <c r="AF40" i="1"/>
  <c r="AG40" i="1" s="1"/>
  <c r="M44" i="1"/>
  <c r="P44" i="1" s="1"/>
  <c r="Y42" i="1"/>
  <c r="U45" i="1"/>
  <c r="V45" i="1" s="1"/>
  <c r="W43" i="1"/>
  <c r="AA43" i="1" s="1"/>
  <c r="AD43" i="1"/>
  <c r="AE43" i="1" s="1"/>
  <c r="E48" i="1"/>
  <c r="F47" i="1"/>
  <c r="G47" i="1" s="1"/>
  <c r="AF42" i="1"/>
  <c r="AG42" i="1" s="1"/>
  <c r="M45" i="1"/>
  <c r="P45" i="1" s="1"/>
  <c r="S45" i="1" s="1"/>
  <c r="N45" i="1" l="1"/>
  <c r="O45" i="1" s="1"/>
  <c r="Y43" i="1"/>
  <c r="AH43" i="1"/>
  <c r="U46" i="1"/>
  <c r="V46" i="1" s="1"/>
  <c r="E49" i="1"/>
  <c r="F48" i="1"/>
  <c r="G48" i="1" s="1"/>
  <c r="X45" i="1"/>
  <c r="AB45" i="1"/>
  <c r="AC45" i="1" s="1"/>
  <c r="Z43" i="1"/>
  <c r="L46" i="1"/>
  <c r="M46" i="1" s="1"/>
  <c r="P46" i="1" s="1"/>
  <c r="S46" i="1" s="1"/>
  <c r="K47" i="1"/>
  <c r="J47" i="1"/>
  <c r="I47" i="1"/>
  <c r="Q47" i="1"/>
  <c r="R47" i="1" s="1"/>
  <c r="T45" i="1"/>
  <c r="AF43" i="1"/>
  <c r="AG43" i="1" s="1"/>
  <c r="S44" i="1"/>
  <c r="T44" i="1"/>
  <c r="N46" i="1" l="1"/>
  <c r="O46" i="1" s="1"/>
  <c r="K48" i="1"/>
  <c r="J48" i="1"/>
  <c r="Q48" i="1"/>
  <c r="R48" i="1" s="1"/>
  <c r="I48" i="1"/>
  <c r="E50" i="1"/>
  <c r="F49" i="1"/>
  <c r="G49" i="1" s="1"/>
  <c r="U47" i="1"/>
  <c r="V47" i="1" s="1"/>
  <c r="L47" i="1"/>
  <c r="N47" i="1" s="1"/>
  <c r="T46" i="1"/>
  <c r="W44" i="1"/>
  <c r="AD44" i="1"/>
  <c r="W45" i="1"/>
  <c r="AA45" i="1" s="1"/>
  <c r="AD45" i="1"/>
  <c r="AE45" i="1" s="1"/>
  <c r="X46" i="1"/>
  <c r="AB46" i="1"/>
  <c r="AC46" i="1" s="1"/>
  <c r="O47" i="1" l="1"/>
  <c r="W46" i="1"/>
  <c r="AA46" i="1" s="1"/>
  <c r="AD46" i="1"/>
  <c r="AE46" i="1" s="1"/>
  <c r="K49" i="1"/>
  <c r="I49" i="1"/>
  <c r="J49" i="1"/>
  <c r="Q49" i="1"/>
  <c r="R49" i="1" s="1"/>
  <c r="Y45" i="1"/>
  <c r="M47" i="1"/>
  <c r="P47" i="1" s="1"/>
  <c r="U48" i="1"/>
  <c r="V48" i="1" s="1"/>
  <c r="AE44" i="1"/>
  <c r="AH44" i="1"/>
  <c r="Z45" i="1"/>
  <c r="E51" i="1"/>
  <c r="F50" i="1"/>
  <c r="G50" i="1" s="1"/>
  <c r="L48" i="1"/>
  <c r="AF45" i="1"/>
  <c r="AG45" i="1" s="1"/>
  <c r="AA44" i="1"/>
  <c r="Y44" i="1"/>
  <c r="Z44" i="1"/>
  <c r="X47" i="1"/>
  <c r="AB47" i="1"/>
  <c r="AC47" i="1" s="1"/>
  <c r="AH45" i="1"/>
  <c r="AH46" i="1" l="1"/>
  <c r="N48" i="1"/>
  <c r="O48" i="1" s="1"/>
  <c r="Y46" i="1"/>
  <c r="Z46" i="1"/>
  <c r="K50" i="1"/>
  <c r="I50" i="1"/>
  <c r="J50" i="1"/>
  <c r="Q50" i="1"/>
  <c r="R50" i="1" s="1"/>
  <c r="S47" i="1"/>
  <c r="T47" i="1"/>
  <c r="AF44" i="1"/>
  <c r="AG44" i="1" s="1"/>
  <c r="M48" i="1"/>
  <c r="P48" i="1" s="1"/>
  <c r="E52" i="1"/>
  <c r="F51" i="1"/>
  <c r="G51" i="1" s="1"/>
  <c r="U49" i="1"/>
  <c r="V49" i="1" s="1"/>
  <c r="AF46" i="1"/>
  <c r="AG46" i="1" s="1"/>
  <c r="X48" i="1"/>
  <c r="AB48" i="1"/>
  <c r="AC48" i="1" s="1"/>
  <c r="L49" i="1"/>
  <c r="M49" i="1" s="1"/>
  <c r="P49" i="1" s="1"/>
  <c r="N49" i="1" l="1"/>
  <c r="S49" i="1"/>
  <c r="T49" i="1"/>
  <c r="O49" i="1"/>
  <c r="S48" i="1"/>
  <c r="T48" i="1"/>
  <c r="K51" i="1"/>
  <c r="J51" i="1"/>
  <c r="I51" i="1"/>
  <c r="Q51" i="1"/>
  <c r="R51" i="1" s="1"/>
  <c r="W47" i="1"/>
  <c r="AD47" i="1"/>
  <c r="E53" i="1"/>
  <c r="F52" i="1"/>
  <c r="G52" i="1" s="1"/>
  <c r="U50" i="1"/>
  <c r="V50" i="1" s="1"/>
  <c r="X49" i="1"/>
  <c r="AB49" i="1"/>
  <c r="AC49" i="1" s="1"/>
  <c r="L50" i="1"/>
  <c r="N50" i="1" l="1"/>
  <c r="O50" i="1" s="1"/>
  <c r="AA47" i="1"/>
  <c r="Y47" i="1"/>
  <c r="Z47" i="1"/>
  <c r="X50" i="1"/>
  <c r="AB50" i="1"/>
  <c r="AC50" i="1" s="1"/>
  <c r="K52" i="1"/>
  <c r="I52" i="1"/>
  <c r="J52" i="1"/>
  <c r="Q52" i="1"/>
  <c r="R52" i="1" s="1"/>
  <c r="M50" i="1"/>
  <c r="P50" i="1" s="1"/>
  <c r="U51" i="1"/>
  <c r="V51" i="1" s="1"/>
  <c r="W49" i="1"/>
  <c r="AA49" i="1" s="1"/>
  <c r="AD49" i="1"/>
  <c r="AE49" i="1" s="1"/>
  <c r="L51" i="1"/>
  <c r="M51" i="1" s="1"/>
  <c r="P51" i="1" s="1"/>
  <c r="E54" i="1"/>
  <c r="F53" i="1"/>
  <c r="G53" i="1" s="1"/>
  <c r="AE47" i="1"/>
  <c r="AH47" i="1"/>
  <c r="W48" i="1"/>
  <c r="AD48" i="1"/>
  <c r="N51" i="1" l="1"/>
  <c r="O51" i="1" s="1"/>
  <c r="AH49" i="1"/>
  <c r="Z49" i="1"/>
  <c r="S51" i="1"/>
  <c r="T51" i="1"/>
  <c r="X51" i="1"/>
  <c r="AB51" i="1"/>
  <c r="AC51" i="1" s="1"/>
  <c r="AF47" i="1"/>
  <c r="AG47" i="1" s="1"/>
  <c r="L52" i="1"/>
  <c r="K53" i="1"/>
  <c r="J53" i="1"/>
  <c r="I53" i="1"/>
  <c r="Q53" i="1"/>
  <c r="R53" i="1" s="1"/>
  <c r="AF49" i="1"/>
  <c r="AG49" i="1" s="1"/>
  <c r="S50" i="1"/>
  <c r="T50" i="1"/>
  <c r="AE48" i="1"/>
  <c r="AH48" i="1"/>
  <c r="AA48" i="1"/>
  <c r="Z48" i="1"/>
  <c r="Y48" i="1"/>
  <c r="E55" i="1"/>
  <c r="F54" i="1"/>
  <c r="G54" i="1" s="1"/>
  <c r="U52" i="1"/>
  <c r="V52" i="1" s="1"/>
  <c r="Y49" i="1"/>
  <c r="N52" i="1" l="1"/>
  <c r="O52" i="1" s="1"/>
  <c r="E56" i="1"/>
  <c r="F55" i="1"/>
  <c r="G55" i="1" s="1"/>
  <c r="L53" i="1"/>
  <c r="M53" i="1" s="1"/>
  <c r="P53" i="1" s="1"/>
  <c r="X52" i="1"/>
  <c r="AB52" i="1"/>
  <c r="AC52" i="1" s="1"/>
  <c r="AF48" i="1"/>
  <c r="AG48" i="1" s="1"/>
  <c r="W50" i="1"/>
  <c r="AD50" i="1"/>
  <c r="M52" i="1"/>
  <c r="P52" i="1" s="1"/>
  <c r="W51" i="1"/>
  <c r="AA51" i="1" s="1"/>
  <c r="AD51" i="1"/>
  <c r="AE51" i="1" s="1"/>
  <c r="K54" i="1"/>
  <c r="I54" i="1"/>
  <c r="J54" i="1"/>
  <c r="Q54" i="1"/>
  <c r="R54" i="1" s="1"/>
  <c r="U53" i="1"/>
  <c r="V53" i="1" s="1"/>
  <c r="N53" i="1" l="1"/>
  <c r="O53" i="1"/>
  <c r="Z51" i="1"/>
  <c r="S53" i="1"/>
  <c r="T53" i="1"/>
  <c r="AA50" i="1"/>
  <c r="Y50" i="1"/>
  <c r="Z50" i="1"/>
  <c r="AH51" i="1"/>
  <c r="X53" i="1"/>
  <c r="AB53" i="1"/>
  <c r="AC53" i="1" s="1"/>
  <c r="S52" i="1"/>
  <c r="T52" i="1"/>
  <c r="K55" i="1"/>
  <c r="J55" i="1"/>
  <c r="I55" i="1"/>
  <c r="Q55" i="1"/>
  <c r="R55" i="1" s="1"/>
  <c r="U54" i="1"/>
  <c r="V54" i="1" s="1"/>
  <c r="AF51" i="1"/>
  <c r="AG51" i="1" s="1"/>
  <c r="AE50" i="1"/>
  <c r="AH50" i="1"/>
  <c r="E57" i="1"/>
  <c r="F56" i="1"/>
  <c r="G56" i="1" s="1"/>
  <c r="L54" i="1"/>
  <c r="Y51" i="1"/>
  <c r="N54" i="1" l="1"/>
  <c r="O54" i="1" s="1"/>
  <c r="X54" i="1"/>
  <c r="AB54" i="1"/>
  <c r="AC54" i="1" s="1"/>
  <c r="L55" i="1"/>
  <c r="M54" i="1"/>
  <c r="P54" i="1" s="1"/>
  <c r="K56" i="1"/>
  <c r="J56" i="1"/>
  <c r="I56" i="1"/>
  <c r="Q56" i="1"/>
  <c r="R56" i="1" s="1"/>
  <c r="AF50" i="1"/>
  <c r="AG50" i="1" s="1"/>
  <c r="W53" i="1"/>
  <c r="AA53" i="1" s="1"/>
  <c r="AD53" i="1"/>
  <c r="AE53" i="1" s="1"/>
  <c r="E58" i="1"/>
  <c r="F57" i="1"/>
  <c r="G57" i="1" s="1"/>
  <c r="U55" i="1"/>
  <c r="V55" i="1" s="1"/>
  <c r="W52" i="1"/>
  <c r="AD52" i="1"/>
  <c r="Z53" i="1" l="1"/>
  <c r="N55" i="1"/>
  <c r="O55" i="1" s="1"/>
  <c r="M55" i="1"/>
  <c r="P55" i="1" s="1"/>
  <c r="S55" i="1" s="1"/>
  <c r="X55" i="1"/>
  <c r="AB55" i="1"/>
  <c r="AC55" i="1" s="1"/>
  <c r="K57" i="1"/>
  <c r="Q57" i="1"/>
  <c r="R57" i="1" s="1"/>
  <c r="I57" i="1"/>
  <c r="J57" i="1"/>
  <c r="AF53" i="1"/>
  <c r="AG53" i="1" s="1"/>
  <c r="L56" i="1"/>
  <c r="AA52" i="1"/>
  <c r="Z52" i="1"/>
  <c r="Y52" i="1"/>
  <c r="AE52" i="1"/>
  <c r="AH52" i="1"/>
  <c r="Y53" i="1"/>
  <c r="E59" i="1"/>
  <c r="F58" i="1"/>
  <c r="G58" i="1" s="1"/>
  <c r="AH53" i="1"/>
  <c r="U56" i="1"/>
  <c r="V56" i="1" s="1"/>
  <c r="S54" i="1"/>
  <c r="T54" i="1"/>
  <c r="N56" i="1" l="1"/>
  <c r="O56" i="1" s="1"/>
  <c r="T55" i="1"/>
  <c r="AD55" i="1" s="1"/>
  <c r="AE55" i="1" s="1"/>
  <c r="M56" i="1"/>
  <c r="P56" i="1" s="1"/>
  <c r="W54" i="1"/>
  <c r="AD54" i="1"/>
  <c r="U57" i="1"/>
  <c r="V57" i="1" s="1"/>
  <c r="K58" i="1"/>
  <c r="J58" i="1"/>
  <c r="I58" i="1"/>
  <c r="Q58" i="1"/>
  <c r="R58" i="1" s="1"/>
  <c r="L57" i="1"/>
  <c r="N57" i="1" s="1"/>
  <c r="X56" i="1"/>
  <c r="AB56" i="1"/>
  <c r="AC56" i="1" s="1"/>
  <c r="E60" i="1"/>
  <c r="F59" i="1"/>
  <c r="G59" i="1" s="1"/>
  <c r="AF52" i="1"/>
  <c r="AG52" i="1" s="1"/>
  <c r="M57" i="1" l="1"/>
  <c r="P57" i="1" s="1"/>
  <c r="S57" i="1" s="1"/>
  <c r="W55" i="1"/>
  <c r="AA55" i="1" s="1"/>
  <c r="O57" i="1"/>
  <c r="S56" i="1"/>
  <c r="T56" i="1"/>
  <c r="K59" i="1"/>
  <c r="J59" i="1"/>
  <c r="I59" i="1"/>
  <c r="Q59" i="1"/>
  <c r="R59" i="1" s="1"/>
  <c r="U58" i="1"/>
  <c r="V58" i="1" s="1"/>
  <c r="T57" i="1"/>
  <c r="E61" i="1"/>
  <c r="F60" i="1"/>
  <c r="G60" i="1" s="1"/>
  <c r="X57" i="1"/>
  <c r="AB57" i="1"/>
  <c r="AC57" i="1" s="1"/>
  <c r="AF55" i="1"/>
  <c r="AG55" i="1" s="1"/>
  <c r="AH55" i="1"/>
  <c r="L58" i="1"/>
  <c r="N58" i="1" s="1"/>
  <c r="AE54" i="1"/>
  <c r="AH54" i="1"/>
  <c r="Y55" i="1"/>
  <c r="AA54" i="1"/>
  <c r="Z54" i="1"/>
  <c r="Y54" i="1"/>
  <c r="Z55" i="1" l="1"/>
  <c r="O58" i="1"/>
  <c r="W56" i="1"/>
  <c r="AD56" i="1"/>
  <c r="U59" i="1"/>
  <c r="V59" i="1" s="1"/>
  <c r="W57" i="1"/>
  <c r="AA57" i="1" s="1"/>
  <c r="AD57" i="1"/>
  <c r="AE57" i="1" s="1"/>
  <c r="E62" i="1"/>
  <c r="F61" i="1"/>
  <c r="G61" i="1" s="1"/>
  <c r="M58" i="1"/>
  <c r="P58" i="1" s="1"/>
  <c r="AF54" i="1"/>
  <c r="AG54" i="1" s="1"/>
  <c r="L59" i="1"/>
  <c r="M59" i="1" s="1"/>
  <c r="P59" i="1" s="1"/>
  <c r="K60" i="1"/>
  <c r="Q60" i="1"/>
  <c r="R60" i="1" s="1"/>
  <c r="I60" i="1"/>
  <c r="J60" i="1"/>
  <c r="X58" i="1"/>
  <c r="AB58" i="1"/>
  <c r="AC58" i="1" s="1"/>
  <c r="N59" i="1" l="1"/>
  <c r="Y57" i="1"/>
  <c r="AE56" i="1"/>
  <c r="AH56" i="1"/>
  <c r="AA56" i="1"/>
  <c r="Z56" i="1"/>
  <c r="Y56" i="1"/>
  <c r="S59" i="1"/>
  <c r="T59" i="1"/>
  <c r="L60" i="1"/>
  <c r="S58" i="1"/>
  <c r="T58" i="1"/>
  <c r="AH57" i="1"/>
  <c r="E63" i="1"/>
  <c r="F62" i="1"/>
  <c r="G62" i="1" s="1"/>
  <c r="U60" i="1"/>
  <c r="V60" i="1" s="1"/>
  <c r="O59" i="1"/>
  <c r="K61" i="1"/>
  <c r="Q61" i="1"/>
  <c r="R61" i="1" s="1"/>
  <c r="J61" i="1"/>
  <c r="I61" i="1"/>
  <c r="Z57" i="1"/>
  <c r="AF57" i="1"/>
  <c r="AG57" i="1" s="1"/>
  <c r="X59" i="1"/>
  <c r="AB59" i="1"/>
  <c r="AC59" i="1" s="1"/>
  <c r="N60" i="1" l="1"/>
  <c r="O60" i="1" s="1"/>
  <c r="M60" i="1"/>
  <c r="P60" i="1" s="1"/>
  <c r="S60" i="1" s="1"/>
  <c r="AF56" i="1"/>
  <c r="AG56" i="1" s="1"/>
  <c r="E64" i="1"/>
  <c r="F63" i="1"/>
  <c r="G63" i="1" s="1"/>
  <c r="L61" i="1"/>
  <c r="M61" i="1" s="1"/>
  <c r="P61" i="1" s="1"/>
  <c r="K62" i="1"/>
  <c r="J62" i="1"/>
  <c r="I62" i="1"/>
  <c r="Q62" i="1"/>
  <c r="R62" i="1" s="1"/>
  <c r="W58" i="1"/>
  <c r="AD58" i="1"/>
  <c r="W59" i="1"/>
  <c r="AA59" i="1" s="1"/>
  <c r="AD59" i="1"/>
  <c r="AE59" i="1" s="1"/>
  <c r="U61" i="1"/>
  <c r="V61" i="1" s="1"/>
  <c r="X60" i="1"/>
  <c r="AB60" i="1"/>
  <c r="AC60" i="1" s="1"/>
  <c r="N61" i="1" l="1"/>
  <c r="T60" i="1"/>
  <c r="W60" i="1" s="1"/>
  <c r="AA60" i="1" s="1"/>
  <c r="S61" i="1"/>
  <c r="T61" i="1"/>
  <c r="X61" i="1"/>
  <c r="AB61" i="1"/>
  <c r="AC61" i="1" s="1"/>
  <c r="L62" i="1"/>
  <c r="N62" i="1" s="1"/>
  <c r="O62" i="1" s="1"/>
  <c r="AH59" i="1"/>
  <c r="AA58" i="1"/>
  <c r="Y58" i="1"/>
  <c r="Z58" i="1"/>
  <c r="Z59" i="1"/>
  <c r="K63" i="1"/>
  <c r="I63" i="1"/>
  <c r="J63" i="1"/>
  <c r="Q63" i="1"/>
  <c r="R63" i="1" s="1"/>
  <c r="AF59" i="1"/>
  <c r="AG59" i="1" s="1"/>
  <c r="U62" i="1"/>
  <c r="V62" i="1" s="1"/>
  <c r="AD60" i="1"/>
  <c r="AE60" i="1" s="1"/>
  <c r="Y59" i="1"/>
  <c r="E65" i="1"/>
  <c r="F64" i="1"/>
  <c r="G64" i="1" s="1"/>
  <c r="AE58" i="1"/>
  <c r="AH58" i="1"/>
  <c r="O61" i="1"/>
  <c r="M62" i="1" l="1"/>
  <c r="P62" i="1" s="1"/>
  <c r="S62" i="1" s="1"/>
  <c r="E66" i="1"/>
  <c r="F65" i="1"/>
  <c r="G65" i="1" s="1"/>
  <c r="T62" i="1"/>
  <c r="Y60" i="1"/>
  <c r="AH60" i="1"/>
  <c r="K64" i="1"/>
  <c r="J64" i="1"/>
  <c r="Q64" i="1"/>
  <c r="R64" i="1" s="1"/>
  <c r="I64" i="1"/>
  <c r="L63" i="1"/>
  <c r="M63" i="1" s="1"/>
  <c r="P63" i="1" s="1"/>
  <c r="X62" i="1"/>
  <c r="AB62" i="1"/>
  <c r="AC62" i="1" s="1"/>
  <c r="Z60" i="1"/>
  <c r="W61" i="1"/>
  <c r="AA61" i="1" s="1"/>
  <c r="AD61" i="1"/>
  <c r="AE61" i="1" s="1"/>
  <c r="AF58" i="1"/>
  <c r="AG58" i="1" s="1"/>
  <c r="AF60" i="1"/>
  <c r="AG60" i="1" s="1"/>
  <c r="U63" i="1"/>
  <c r="V63" i="1" s="1"/>
  <c r="N63" i="1" l="1"/>
  <c r="O63" i="1" s="1"/>
  <c r="S63" i="1"/>
  <c r="T63" i="1"/>
  <c r="L64" i="1"/>
  <c r="N64" i="1" s="1"/>
  <c r="X63" i="1"/>
  <c r="AB63" i="1"/>
  <c r="AC63" i="1" s="1"/>
  <c r="K65" i="1"/>
  <c r="Q65" i="1"/>
  <c r="R65" i="1" s="1"/>
  <c r="J65" i="1"/>
  <c r="I65" i="1"/>
  <c r="AF61" i="1"/>
  <c r="AG61" i="1" s="1"/>
  <c r="Z61" i="1"/>
  <c r="E67" i="1"/>
  <c r="F66" i="1"/>
  <c r="G66" i="1" s="1"/>
  <c r="U64" i="1"/>
  <c r="V64" i="1" s="1"/>
  <c r="Y61" i="1"/>
  <c r="W62" i="1"/>
  <c r="AA62" i="1" s="1"/>
  <c r="AD62" i="1"/>
  <c r="AE62" i="1" s="1"/>
  <c r="AH61" i="1"/>
  <c r="O64" i="1" l="1"/>
  <c r="M64" i="1"/>
  <c r="P64" i="1" s="1"/>
  <c r="S64" i="1" s="1"/>
  <c r="K66" i="1"/>
  <c r="Q66" i="1"/>
  <c r="R66" i="1" s="1"/>
  <c r="J66" i="1"/>
  <c r="I66" i="1"/>
  <c r="X64" i="1"/>
  <c r="AB64" i="1"/>
  <c r="AC64" i="1" s="1"/>
  <c r="AH62" i="1"/>
  <c r="L65" i="1"/>
  <c r="Y62" i="1"/>
  <c r="E68" i="1"/>
  <c r="F67" i="1"/>
  <c r="G67" i="1" s="1"/>
  <c r="U65" i="1"/>
  <c r="V65" i="1" s="1"/>
  <c r="W63" i="1"/>
  <c r="AA63" i="1" s="1"/>
  <c r="AD63" i="1"/>
  <c r="AE63" i="1" s="1"/>
  <c r="AF62" i="1"/>
  <c r="AG62" i="1" s="1"/>
  <c r="Z62" i="1"/>
  <c r="N65" i="1" l="1"/>
  <c r="O65" i="1" s="1"/>
  <c r="M65" i="1"/>
  <c r="P65" i="1" s="1"/>
  <c r="S65" i="1" s="1"/>
  <c r="T64" i="1"/>
  <c r="W64" i="1" s="1"/>
  <c r="AA64" i="1" s="1"/>
  <c r="AF63" i="1"/>
  <c r="AG63" i="1" s="1"/>
  <c r="U66" i="1"/>
  <c r="V66" i="1" s="1"/>
  <c r="Y63" i="1"/>
  <c r="K67" i="1"/>
  <c r="J67" i="1"/>
  <c r="I67" i="1"/>
  <c r="Q67" i="1"/>
  <c r="R67" i="1" s="1"/>
  <c r="Z63" i="1"/>
  <c r="AH63" i="1"/>
  <c r="X65" i="1"/>
  <c r="AB65" i="1"/>
  <c r="AC65" i="1" s="1"/>
  <c r="E69" i="1"/>
  <c r="F68" i="1"/>
  <c r="G68" i="1" s="1"/>
  <c r="L66" i="1"/>
  <c r="M66" i="1" s="1"/>
  <c r="P66" i="1" s="1"/>
  <c r="AD64" i="1" l="1"/>
  <c r="AE64" i="1" s="1"/>
  <c r="AF64" i="1" s="1"/>
  <c r="AG64" i="1" s="1"/>
  <c r="Y64" i="1"/>
  <c r="N66" i="1"/>
  <c r="O66" i="1" s="1"/>
  <c r="Z64" i="1"/>
  <c r="T65" i="1"/>
  <c r="W65" i="1" s="1"/>
  <c r="AA65" i="1" s="1"/>
  <c r="S66" i="1"/>
  <c r="T66" i="1"/>
  <c r="L67" i="1"/>
  <c r="M67" i="1" s="1"/>
  <c r="P67" i="1" s="1"/>
  <c r="X66" i="1"/>
  <c r="AB66" i="1"/>
  <c r="AC66" i="1" s="1"/>
  <c r="K68" i="1"/>
  <c r="J68" i="1"/>
  <c r="I68" i="1"/>
  <c r="Q68" i="1"/>
  <c r="R68" i="1" s="1"/>
  <c r="U67" i="1"/>
  <c r="V67" i="1" s="1"/>
  <c r="F69" i="1"/>
  <c r="G69" i="1" s="1"/>
  <c r="E70" i="1"/>
  <c r="AH64" i="1" l="1"/>
  <c r="AD65" i="1"/>
  <c r="AE65" i="1" s="1"/>
  <c r="AF65" i="1" s="1"/>
  <c r="N67" i="1"/>
  <c r="Y65" i="1"/>
  <c r="S67" i="1"/>
  <c r="T67" i="1"/>
  <c r="E71" i="1"/>
  <c r="F70" i="1"/>
  <c r="G70" i="1" s="1"/>
  <c r="U68" i="1"/>
  <c r="V68" i="1" s="1"/>
  <c r="K69" i="1"/>
  <c r="I69" i="1"/>
  <c r="Q69" i="1"/>
  <c r="R69" i="1" s="1"/>
  <c r="J69" i="1"/>
  <c r="Z65" i="1"/>
  <c r="O67" i="1"/>
  <c r="X67" i="1"/>
  <c r="AB67" i="1"/>
  <c r="AC67" i="1" s="1"/>
  <c r="L68" i="1"/>
  <c r="M68" i="1" s="1"/>
  <c r="P68" i="1" s="1"/>
  <c r="S68" i="1" s="1"/>
  <c r="W66" i="1"/>
  <c r="AA66" i="1" s="1"/>
  <c r="AD66" i="1"/>
  <c r="AE66" i="1" s="1"/>
  <c r="AH65" i="1" l="1"/>
  <c r="AG65" i="1"/>
  <c r="N68" i="1"/>
  <c r="O68" i="1" s="1"/>
  <c r="K70" i="1"/>
  <c r="J70" i="1"/>
  <c r="I70" i="1"/>
  <c r="Q70" i="1"/>
  <c r="R70" i="1" s="1"/>
  <c r="AF66" i="1"/>
  <c r="AG66" i="1" s="1"/>
  <c r="L69" i="1"/>
  <c r="T68" i="1"/>
  <c r="E72" i="1"/>
  <c r="F71" i="1"/>
  <c r="G71" i="1" s="1"/>
  <c r="U69" i="1"/>
  <c r="V69" i="1" s="1"/>
  <c r="X68" i="1"/>
  <c r="AB68" i="1"/>
  <c r="AC68" i="1" s="1"/>
  <c r="W67" i="1"/>
  <c r="AA67" i="1" s="1"/>
  <c r="AD67" i="1"/>
  <c r="AE67" i="1" s="1"/>
  <c r="Z66" i="1"/>
  <c r="Y66" i="1"/>
  <c r="AH66" i="1"/>
  <c r="Y67" i="1"/>
  <c r="N69" i="1" l="1"/>
  <c r="O69" i="1" s="1"/>
  <c r="AF67" i="1"/>
  <c r="AG67" i="1" s="1"/>
  <c r="E73" i="1"/>
  <c r="F72" i="1"/>
  <c r="G72" i="1" s="1"/>
  <c r="L70" i="1"/>
  <c r="X69" i="1"/>
  <c r="AB69" i="1"/>
  <c r="AC69" i="1" s="1"/>
  <c r="W68" i="1"/>
  <c r="AA68" i="1" s="1"/>
  <c r="AD68" i="1"/>
  <c r="AE68" i="1" s="1"/>
  <c r="M70" i="1"/>
  <c r="P70" i="1" s="1"/>
  <c r="S70" i="1" s="1"/>
  <c r="M69" i="1"/>
  <c r="P69" i="1" s="1"/>
  <c r="Z67" i="1"/>
  <c r="AH67" i="1"/>
  <c r="K71" i="1"/>
  <c r="J71" i="1"/>
  <c r="I71" i="1"/>
  <c r="Q71" i="1"/>
  <c r="R71" i="1" s="1"/>
  <c r="U70" i="1"/>
  <c r="V70" i="1" s="1"/>
  <c r="AH68" i="1" l="1"/>
  <c r="N70" i="1"/>
  <c r="O70" i="1" s="1"/>
  <c r="T70" i="1"/>
  <c r="Y68" i="1"/>
  <c r="Z68" i="1"/>
  <c r="S69" i="1"/>
  <c r="T69" i="1"/>
  <c r="AF68" i="1"/>
  <c r="AG68" i="1" s="1"/>
  <c r="E74" i="1"/>
  <c r="F73" i="1"/>
  <c r="G73" i="1" s="1"/>
  <c r="W70" i="1"/>
  <c r="AA70" i="1" s="1"/>
  <c r="U71" i="1"/>
  <c r="V71" i="1" s="1"/>
  <c r="X70" i="1"/>
  <c r="AB70" i="1"/>
  <c r="AC70" i="1" s="1"/>
  <c r="L71" i="1"/>
  <c r="M71" i="1" s="1"/>
  <c r="P71" i="1" s="1"/>
  <c r="K72" i="1"/>
  <c r="I72" i="1"/>
  <c r="J72" i="1"/>
  <c r="Q72" i="1"/>
  <c r="R72" i="1" s="1"/>
  <c r="N71" i="1" l="1"/>
  <c r="O71" i="1" s="1"/>
  <c r="S71" i="1"/>
  <c r="T71" i="1"/>
  <c r="U72" i="1"/>
  <c r="V72" i="1" s="1"/>
  <c r="Y70" i="1"/>
  <c r="Z70" i="1"/>
  <c r="L72" i="1"/>
  <c r="M72" i="1" s="1"/>
  <c r="P72" i="1" s="1"/>
  <c r="K73" i="1"/>
  <c r="I73" i="1"/>
  <c r="Q73" i="1"/>
  <c r="R73" i="1" s="1"/>
  <c r="J73" i="1"/>
  <c r="W69" i="1"/>
  <c r="AD69" i="1"/>
  <c r="X71" i="1"/>
  <c r="AB71" i="1"/>
  <c r="AC71" i="1" s="1"/>
  <c r="AD70" i="1"/>
  <c r="AE70" i="1" s="1"/>
  <c r="E75" i="1"/>
  <c r="F74" i="1"/>
  <c r="G74" i="1" s="1"/>
  <c r="N72" i="1" l="1"/>
  <c r="O72" i="1" s="1"/>
  <c r="S72" i="1"/>
  <c r="T72" i="1"/>
  <c r="AH70" i="1"/>
  <c r="X72" i="1"/>
  <c r="AB72" i="1"/>
  <c r="AC72" i="1" s="1"/>
  <c r="AF70" i="1"/>
  <c r="AG70" i="1" s="1"/>
  <c r="AE69" i="1"/>
  <c r="AH69" i="1"/>
  <c r="K74" i="1"/>
  <c r="J74" i="1"/>
  <c r="I74" i="1"/>
  <c r="Q74" i="1"/>
  <c r="R74" i="1" s="1"/>
  <c r="AA69" i="1"/>
  <c r="Z69" i="1"/>
  <c r="Y69" i="1"/>
  <c r="W71" i="1"/>
  <c r="AA71" i="1" s="1"/>
  <c r="AD71" i="1"/>
  <c r="AE71" i="1" s="1"/>
  <c r="U73" i="1"/>
  <c r="V73" i="1" s="1"/>
  <c r="E76" i="1"/>
  <c r="F75" i="1"/>
  <c r="G75" i="1" s="1"/>
  <c r="L73" i="1"/>
  <c r="M73" i="1" s="1"/>
  <c r="P73" i="1" s="1"/>
  <c r="AH71" i="1" l="1"/>
  <c r="N73" i="1"/>
  <c r="S73" i="1"/>
  <c r="T73" i="1"/>
  <c r="U74" i="1"/>
  <c r="V74" i="1" s="1"/>
  <c r="X73" i="1"/>
  <c r="AB73" i="1"/>
  <c r="AC73" i="1" s="1"/>
  <c r="AF69" i="1"/>
  <c r="AG69" i="1" s="1"/>
  <c r="Z71" i="1"/>
  <c r="Y71" i="1"/>
  <c r="K75" i="1"/>
  <c r="J75" i="1"/>
  <c r="Q75" i="1"/>
  <c r="R75" i="1" s="1"/>
  <c r="I75" i="1"/>
  <c r="O73" i="1"/>
  <c r="AF71" i="1"/>
  <c r="AG71" i="1" s="1"/>
  <c r="L74" i="1"/>
  <c r="M74" i="1" s="1"/>
  <c r="P74" i="1" s="1"/>
  <c r="W72" i="1"/>
  <c r="AA72" i="1" s="1"/>
  <c r="AD72" i="1"/>
  <c r="AE72" i="1" s="1"/>
  <c r="E77" i="1"/>
  <c r="F76" i="1"/>
  <c r="G76" i="1" s="1"/>
  <c r="N74" i="1" l="1"/>
  <c r="O74" i="1" s="1"/>
  <c r="S74" i="1"/>
  <c r="T74" i="1"/>
  <c r="K76" i="1"/>
  <c r="I76" i="1"/>
  <c r="Q76" i="1"/>
  <c r="R76" i="1" s="1"/>
  <c r="J76" i="1"/>
  <c r="X74" i="1"/>
  <c r="AB74" i="1"/>
  <c r="AC74" i="1" s="1"/>
  <c r="Z72" i="1"/>
  <c r="L75" i="1"/>
  <c r="N75" i="1" s="1"/>
  <c r="F77" i="1"/>
  <c r="G77" i="1" s="1"/>
  <c r="E78" i="1"/>
  <c r="Y72" i="1"/>
  <c r="W73" i="1"/>
  <c r="AA73" i="1" s="1"/>
  <c r="AD73" i="1"/>
  <c r="AE73" i="1" s="1"/>
  <c r="AF72" i="1"/>
  <c r="AG72" i="1" s="1"/>
  <c r="U75" i="1"/>
  <c r="V75" i="1" s="1"/>
  <c r="AH72" i="1"/>
  <c r="O75" i="1" l="1"/>
  <c r="Z73" i="1"/>
  <c r="AH73" i="1"/>
  <c r="E79" i="1"/>
  <c r="F78" i="1"/>
  <c r="G78" i="1" s="1"/>
  <c r="Y73" i="1"/>
  <c r="K77" i="1"/>
  <c r="J77" i="1"/>
  <c r="I77" i="1"/>
  <c r="Q77" i="1"/>
  <c r="R77" i="1" s="1"/>
  <c r="L76" i="1"/>
  <c r="W74" i="1"/>
  <c r="AA74" i="1" s="1"/>
  <c r="AD74" i="1"/>
  <c r="AE74" i="1" s="1"/>
  <c r="X75" i="1"/>
  <c r="AB75" i="1"/>
  <c r="AC75" i="1" s="1"/>
  <c r="AF73" i="1"/>
  <c r="AG73" i="1" s="1"/>
  <c r="M75" i="1"/>
  <c r="P75" i="1" s="1"/>
  <c r="U76" i="1"/>
  <c r="V76" i="1" s="1"/>
  <c r="N76" i="1" l="1"/>
  <c r="O76" i="1" s="1"/>
  <c r="Y74" i="1"/>
  <c r="S75" i="1"/>
  <c r="T75" i="1"/>
  <c r="AF74" i="1"/>
  <c r="AG74" i="1" s="1"/>
  <c r="U77" i="1"/>
  <c r="V77" i="1" s="1"/>
  <c r="K78" i="1"/>
  <c r="Q78" i="1"/>
  <c r="R78" i="1" s="1"/>
  <c r="J78" i="1"/>
  <c r="I78" i="1"/>
  <c r="M76" i="1"/>
  <c r="P76" i="1" s="1"/>
  <c r="X76" i="1"/>
  <c r="AB76" i="1"/>
  <c r="AC76" i="1" s="1"/>
  <c r="L77" i="1"/>
  <c r="M77" i="1" s="1"/>
  <c r="P77" i="1" s="1"/>
  <c r="Z74" i="1"/>
  <c r="E80" i="1"/>
  <c r="F79" i="1"/>
  <c r="G79" i="1" s="1"/>
  <c r="AH74" i="1"/>
  <c r="N77" i="1" l="1"/>
  <c r="O77" i="1" s="1"/>
  <c r="S77" i="1"/>
  <c r="T77" i="1"/>
  <c r="K79" i="1"/>
  <c r="Q79" i="1"/>
  <c r="R79" i="1" s="1"/>
  <c r="J79" i="1"/>
  <c r="I79" i="1"/>
  <c r="S76" i="1"/>
  <c r="T76" i="1"/>
  <c r="E81" i="1"/>
  <c r="F80" i="1"/>
  <c r="G80" i="1" s="1"/>
  <c r="L78" i="1"/>
  <c r="N78" i="1" s="1"/>
  <c r="W75" i="1"/>
  <c r="AD75" i="1"/>
  <c r="U78" i="1"/>
  <c r="V78" i="1" s="1"/>
  <c r="X77" i="1"/>
  <c r="AB77" i="1"/>
  <c r="AC77" i="1" s="1"/>
  <c r="O78" i="1" l="1"/>
  <c r="AE75" i="1"/>
  <c r="AH75" i="1"/>
  <c r="U79" i="1"/>
  <c r="V79" i="1" s="1"/>
  <c r="K80" i="1"/>
  <c r="Q80" i="1"/>
  <c r="R80" i="1" s="1"/>
  <c r="I80" i="1"/>
  <c r="J80" i="1"/>
  <c r="AA75" i="1"/>
  <c r="Y75" i="1"/>
  <c r="Z75" i="1"/>
  <c r="M78" i="1"/>
  <c r="P78" i="1" s="1"/>
  <c r="W77" i="1"/>
  <c r="AA77" i="1" s="1"/>
  <c r="AD77" i="1"/>
  <c r="AE77" i="1" s="1"/>
  <c r="W76" i="1"/>
  <c r="AD76" i="1"/>
  <c r="X78" i="1"/>
  <c r="AB78" i="1"/>
  <c r="AC78" i="1" s="1"/>
  <c r="E82" i="1"/>
  <c r="F81" i="1"/>
  <c r="G81" i="1" s="1"/>
  <c r="L79" i="1"/>
  <c r="M79" i="1" s="1"/>
  <c r="P79" i="1" s="1"/>
  <c r="S79" i="1" s="1"/>
  <c r="N79" i="1" l="1"/>
  <c r="O79" i="1" s="1"/>
  <c r="E83" i="1"/>
  <c r="F82" i="1"/>
  <c r="G82" i="1" s="1"/>
  <c r="X79" i="1"/>
  <c r="AB79" i="1"/>
  <c r="AC79" i="1" s="1"/>
  <c r="AH77" i="1"/>
  <c r="S78" i="1"/>
  <c r="T78" i="1"/>
  <c r="L80" i="1"/>
  <c r="Z77" i="1"/>
  <c r="AF77" i="1"/>
  <c r="AG77" i="1" s="1"/>
  <c r="Y77" i="1"/>
  <c r="AA76" i="1"/>
  <c r="Y76" i="1"/>
  <c r="Z76" i="1"/>
  <c r="K81" i="1"/>
  <c r="I81" i="1"/>
  <c r="Q81" i="1"/>
  <c r="R81" i="1" s="1"/>
  <c r="J81" i="1"/>
  <c r="AE76" i="1"/>
  <c r="AH76" i="1"/>
  <c r="U80" i="1"/>
  <c r="V80" i="1" s="1"/>
  <c r="T79" i="1"/>
  <c r="AF75" i="1"/>
  <c r="AG75" i="1" s="1"/>
  <c r="M80" i="1" l="1"/>
  <c r="P80" i="1" s="1"/>
  <c r="S80" i="1" s="1"/>
  <c r="N80" i="1"/>
  <c r="O80" i="1" s="1"/>
  <c r="W79" i="1"/>
  <c r="AA79" i="1" s="1"/>
  <c r="AD79" i="1"/>
  <c r="AE79" i="1" s="1"/>
  <c r="AF76" i="1"/>
  <c r="AG76" i="1" s="1"/>
  <c r="L81" i="1"/>
  <c r="M81" i="1" s="1"/>
  <c r="P81" i="1" s="1"/>
  <c r="K82" i="1"/>
  <c r="J82" i="1"/>
  <c r="I82" i="1"/>
  <c r="Q82" i="1"/>
  <c r="R82" i="1" s="1"/>
  <c r="X80" i="1"/>
  <c r="AB80" i="1"/>
  <c r="AC80" i="1" s="1"/>
  <c r="U81" i="1"/>
  <c r="V81" i="1" s="1"/>
  <c r="W78" i="1"/>
  <c r="AD78" i="1"/>
  <c r="E84" i="1"/>
  <c r="F83" i="1"/>
  <c r="G83" i="1" s="1"/>
  <c r="N81" i="1" l="1"/>
  <c r="T80" i="1"/>
  <c r="W80" i="1" s="1"/>
  <c r="AA80" i="1" s="1"/>
  <c r="AH79" i="1"/>
  <c r="S81" i="1"/>
  <c r="T81" i="1"/>
  <c r="K83" i="1"/>
  <c r="I83" i="1"/>
  <c r="J83" i="1"/>
  <c r="Q83" i="1"/>
  <c r="R83" i="1" s="1"/>
  <c r="AA78" i="1"/>
  <c r="Y78" i="1"/>
  <c r="Z78" i="1"/>
  <c r="E85" i="1"/>
  <c r="F84" i="1"/>
  <c r="G84" i="1" s="1"/>
  <c r="U82" i="1"/>
  <c r="V82" i="1" s="1"/>
  <c r="O81" i="1"/>
  <c r="X81" i="1"/>
  <c r="AB81" i="1"/>
  <c r="AC81" i="1" s="1"/>
  <c r="Y79" i="1"/>
  <c r="L82" i="1"/>
  <c r="M82" i="1" s="1"/>
  <c r="P82" i="1" s="1"/>
  <c r="AF79" i="1"/>
  <c r="AG79" i="1" s="1"/>
  <c r="Z79" i="1"/>
  <c r="AE78" i="1"/>
  <c r="AH78" i="1"/>
  <c r="Z80" i="1" l="1"/>
  <c r="Y80" i="1"/>
  <c r="AD80" i="1"/>
  <c r="AE80" i="1" s="1"/>
  <c r="AF80" i="1" s="1"/>
  <c r="AG80" i="1" s="1"/>
  <c r="N82" i="1"/>
  <c r="O82" i="1" s="1"/>
  <c r="S82" i="1"/>
  <c r="T82" i="1"/>
  <c r="K84" i="1"/>
  <c r="I84" i="1"/>
  <c r="Q84" i="1"/>
  <c r="R84" i="1" s="1"/>
  <c r="J84" i="1"/>
  <c r="AF78" i="1"/>
  <c r="AG78" i="1" s="1"/>
  <c r="X82" i="1"/>
  <c r="AB82" i="1"/>
  <c r="AC82" i="1" s="1"/>
  <c r="F85" i="1"/>
  <c r="G85" i="1" s="1"/>
  <c r="E86" i="1"/>
  <c r="U83" i="1"/>
  <c r="V83" i="1" s="1"/>
  <c r="W81" i="1"/>
  <c r="AA81" i="1" s="1"/>
  <c r="AD81" i="1"/>
  <c r="AE81" i="1" s="1"/>
  <c r="L83" i="1"/>
  <c r="AH80" i="1" l="1"/>
  <c r="N83" i="1"/>
  <c r="O83" i="1" s="1"/>
  <c r="AF81" i="1"/>
  <c r="AG81" i="1" s="1"/>
  <c r="U84" i="1"/>
  <c r="V84" i="1" s="1"/>
  <c r="Z81" i="1"/>
  <c r="E87" i="1"/>
  <c r="F86" i="1"/>
  <c r="G86" i="1" s="1"/>
  <c r="X83" i="1"/>
  <c r="AB83" i="1"/>
  <c r="AC83" i="1" s="1"/>
  <c r="K85" i="1"/>
  <c r="Q85" i="1"/>
  <c r="R85" i="1" s="1"/>
  <c r="I85" i="1"/>
  <c r="J85" i="1"/>
  <c r="M83" i="1"/>
  <c r="P83" i="1" s="1"/>
  <c r="W82" i="1"/>
  <c r="AA82" i="1" s="1"/>
  <c r="AD82" i="1"/>
  <c r="AE82" i="1" s="1"/>
  <c r="AH81" i="1"/>
  <c r="L84" i="1"/>
  <c r="M84" i="1" s="1"/>
  <c r="P84" i="1" s="1"/>
  <c r="Y81" i="1"/>
  <c r="N84" i="1" l="1"/>
  <c r="O84" i="1" s="1"/>
  <c r="S84" i="1"/>
  <c r="T84" i="1"/>
  <c r="E88" i="1"/>
  <c r="F87" i="1"/>
  <c r="G87" i="1" s="1"/>
  <c r="Z82" i="1"/>
  <c r="AH82" i="1"/>
  <c r="U85" i="1"/>
  <c r="V85" i="1" s="1"/>
  <c r="Y82" i="1"/>
  <c r="S83" i="1"/>
  <c r="T83" i="1"/>
  <c r="X84" i="1"/>
  <c r="AB84" i="1"/>
  <c r="AC84" i="1" s="1"/>
  <c r="AF82" i="1"/>
  <c r="AG82" i="1" s="1"/>
  <c r="L85" i="1"/>
  <c r="M85" i="1" s="1"/>
  <c r="P85" i="1" s="1"/>
  <c r="K86" i="1"/>
  <c r="I86" i="1"/>
  <c r="Q86" i="1"/>
  <c r="R86" i="1" s="1"/>
  <c r="J86" i="1"/>
  <c r="N85" i="1" l="1"/>
  <c r="O85" i="1" s="1"/>
  <c r="S85" i="1"/>
  <c r="T85" i="1"/>
  <c r="E89" i="1"/>
  <c r="F88" i="1"/>
  <c r="G88" i="1" s="1"/>
  <c r="L86" i="1"/>
  <c r="U86" i="1"/>
  <c r="V86" i="1" s="1"/>
  <c r="K87" i="1"/>
  <c r="Q87" i="1"/>
  <c r="R87" i="1" s="1"/>
  <c r="I87" i="1"/>
  <c r="J87" i="1"/>
  <c r="W84" i="1"/>
  <c r="AA84" i="1" s="1"/>
  <c r="AD84" i="1"/>
  <c r="AE84" i="1" s="1"/>
  <c r="W83" i="1"/>
  <c r="AD83" i="1"/>
  <c r="X85" i="1"/>
  <c r="AB85" i="1"/>
  <c r="AC85" i="1" s="1"/>
  <c r="N86" i="1" l="1"/>
  <c r="O86" i="1" s="1"/>
  <c r="Y84" i="1"/>
  <c r="AF84" i="1"/>
  <c r="AG84" i="1" s="1"/>
  <c r="U87" i="1"/>
  <c r="V87" i="1" s="1"/>
  <c r="M86" i="1"/>
  <c r="P86" i="1" s="1"/>
  <c r="AA83" i="1"/>
  <c r="Y83" i="1"/>
  <c r="Z83" i="1"/>
  <c r="AH84" i="1"/>
  <c r="E90" i="1"/>
  <c r="F89" i="1"/>
  <c r="G89" i="1" s="1"/>
  <c r="AE83" i="1"/>
  <c r="AH83" i="1"/>
  <c r="L87" i="1"/>
  <c r="M87" i="1" s="1"/>
  <c r="P87" i="1" s="1"/>
  <c r="Z84" i="1"/>
  <c r="W85" i="1"/>
  <c r="AA85" i="1" s="1"/>
  <c r="AD85" i="1"/>
  <c r="AE85" i="1" s="1"/>
  <c r="X86" i="1"/>
  <c r="AB86" i="1"/>
  <c r="AC86" i="1" s="1"/>
  <c r="K88" i="1"/>
  <c r="J88" i="1"/>
  <c r="Q88" i="1"/>
  <c r="R88" i="1" s="1"/>
  <c r="I88" i="1"/>
  <c r="N87" i="1" l="1"/>
  <c r="O87" i="1" s="1"/>
  <c r="S87" i="1"/>
  <c r="T87" i="1"/>
  <c r="X87" i="1"/>
  <c r="AB87" i="1"/>
  <c r="AC87" i="1" s="1"/>
  <c r="L88" i="1"/>
  <c r="K89" i="1"/>
  <c r="Q89" i="1"/>
  <c r="R89" i="1" s="1"/>
  <c r="J89" i="1"/>
  <c r="I89" i="1"/>
  <c r="Z85" i="1"/>
  <c r="AF85" i="1"/>
  <c r="AG85" i="1" s="1"/>
  <c r="AF83" i="1"/>
  <c r="AG83" i="1" s="1"/>
  <c r="E91" i="1"/>
  <c r="F90" i="1"/>
  <c r="G90" i="1" s="1"/>
  <c r="Y85" i="1"/>
  <c r="S86" i="1"/>
  <c r="T86" i="1"/>
  <c r="U88" i="1"/>
  <c r="V88" i="1" s="1"/>
  <c r="AH85" i="1"/>
  <c r="N88" i="1" l="1"/>
  <c r="O88" i="1" s="1"/>
  <c r="M88" i="1"/>
  <c r="P88" i="1" s="1"/>
  <c r="S88" i="1" s="1"/>
  <c r="W86" i="1"/>
  <c r="AD86" i="1"/>
  <c r="K90" i="1"/>
  <c r="I90" i="1"/>
  <c r="Q90" i="1"/>
  <c r="R90" i="1" s="1"/>
  <c r="J90" i="1"/>
  <c r="E92" i="1"/>
  <c r="F91" i="1"/>
  <c r="G91" i="1" s="1"/>
  <c r="L89" i="1"/>
  <c r="M89" i="1" s="1"/>
  <c r="P89" i="1" s="1"/>
  <c r="W87" i="1"/>
  <c r="AA87" i="1" s="1"/>
  <c r="AD87" i="1"/>
  <c r="AE87" i="1" s="1"/>
  <c r="X88" i="1"/>
  <c r="AB88" i="1"/>
  <c r="AC88" i="1" s="1"/>
  <c r="U89" i="1"/>
  <c r="V89" i="1" s="1"/>
  <c r="N89" i="1" l="1"/>
  <c r="T88" i="1"/>
  <c r="AD88" i="1" s="1"/>
  <c r="O89" i="1"/>
  <c r="S89" i="1"/>
  <c r="T89" i="1"/>
  <c r="L90" i="1"/>
  <c r="AE86" i="1"/>
  <c r="AH86" i="1"/>
  <c r="AF87" i="1"/>
  <c r="AG87" i="1" s="1"/>
  <c r="K91" i="1"/>
  <c r="Q91" i="1"/>
  <c r="R91" i="1" s="1"/>
  <c r="J91" i="1"/>
  <c r="I91" i="1"/>
  <c r="Y87" i="1"/>
  <c r="U90" i="1"/>
  <c r="V90" i="1" s="1"/>
  <c r="AA86" i="1"/>
  <c r="Y86" i="1"/>
  <c r="Z86" i="1"/>
  <c r="Z87" i="1"/>
  <c r="M90" i="1"/>
  <c r="P90" i="1" s="1"/>
  <c r="S90" i="1" s="1"/>
  <c r="AH87" i="1"/>
  <c r="X89" i="1"/>
  <c r="AB89" i="1"/>
  <c r="AC89" i="1" s="1"/>
  <c r="E93" i="1"/>
  <c r="F92" i="1"/>
  <c r="G92" i="1" s="1"/>
  <c r="W88" i="1" l="1"/>
  <c r="AA88" i="1" s="1"/>
  <c r="N90" i="1"/>
  <c r="O90" i="1" s="1"/>
  <c r="AE88" i="1"/>
  <c r="AF88" i="1" s="1"/>
  <c r="AG88" i="1" s="1"/>
  <c r="AH88" i="1"/>
  <c r="K92" i="1"/>
  <c r="J92" i="1"/>
  <c r="I92" i="1"/>
  <c r="Q92" i="1"/>
  <c r="R92" i="1" s="1"/>
  <c r="T90" i="1"/>
  <c r="L91" i="1"/>
  <c r="M91" i="1" s="1"/>
  <c r="P91" i="1" s="1"/>
  <c r="X90" i="1"/>
  <c r="AB90" i="1"/>
  <c r="AC90" i="1" s="1"/>
  <c r="U91" i="1"/>
  <c r="V91" i="1" s="1"/>
  <c r="W89" i="1"/>
  <c r="AA89" i="1" s="1"/>
  <c r="AD89" i="1"/>
  <c r="AE89" i="1" s="1"/>
  <c r="F93" i="1"/>
  <c r="G93" i="1" s="1"/>
  <c r="E94" i="1"/>
  <c r="AF86" i="1"/>
  <c r="AG86" i="1" s="1"/>
  <c r="Y88" i="1" l="1"/>
  <c r="Z88" i="1"/>
  <c r="N91" i="1"/>
  <c r="O91" i="1" s="1"/>
  <c r="S91" i="1"/>
  <c r="T91" i="1"/>
  <c r="U92" i="1"/>
  <c r="V92" i="1" s="1"/>
  <c r="E95" i="1"/>
  <c r="F94" i="1"/>
  <c r="G94" i="1" s="1"/>
  <c r="Y89" i="1"/>
  <c r="K93" i="1"/>
  <c r="Q93" i="1"/>
  <c r="R93" i="1" s="1"/>
  <c r="J93" i="1"/>
  <c r="I93" i="1"/>
  <c r="W90" i="1"/>
  <c r="AA90" i="1" s="1"/>
  <c r="AD90" i="1"/>
  <c r="AE90" i="1" s="1"/>
  <c r="L92" i="1"/>
  <c r="N92" i="1" s="1"/>
  <c r="Z89" i="1"/>
  <c r="AF89" i="1"/>
  <c r="AG89" i="1" s="1"/>
  <c r="X91" i="1"/>
  <c r="AB91" i="1"/>
  <c r="AC91" i="1" s="1"/>
  <c r="AH89" i="1"/>
  <c r="O92" i="1" l="1"/>
  <c r="Y90" i="1"/>
  <c r="X92" i="1"/>
  <c r="AB92" i="1"/>
  <c r="AC92" i="1" s="1"/>
  <c r="AF90" i="1"/>
  <c r="AG90" i="1" s="1"/>
  <c r="K94" i="1"/>
  <c r="J94" i="1"/>
  <c r="Q94" i="1"/>
  <c r="R94" i="1" s="1"/>
  <c r="I94" i="1"/>
  <c r="L93" i="1"/>
  <c r="N93" i="1" s="1"/>
  <c r="M92" i="1"/>
  <c r="P92" i="1" s="1"/>
  <c r="E96" i="1"/>
  <c r="F95" i="1"/>
  <c r="G95" i="1" s="1"/>
  <c r="W91" i="1"/>
  <c r="AA91" i="1" s="1"/>
  <c r="AD91" i="1"/>
  <c r="AE91" i="1" s="1"/>
  <c r="Z90" i="1"/>
  <c r="U93" i="1"/>
  <c r="V93" i="1" s="1"/>
  <c r="AH90" i="1"/>
  <c r="O93" i="1" l="1"/>
  <c r="Y91" i="1"/>
  <c r="L94" i="1"/>
  <c r="AF91" i="1"/>
  <c r="AG91" i="1" s="1"/>
  <c r="E97" i="1"/>
  <c r="F96" i="1"/>
  <c r="G96" i="1" s="1"/>
  <c r="AH91" i="1"/>
  <c r="S92" i="1"/>
  <c r="T92" i="1"/>
  <c r="M93" i="1"/>
  <c r="P93" i="1" s="1"/>
  <c r="X93" i="1"/>
  <c r="AB93" i="1"/>
  <c r="AC93" i="1" s="1"/>
  <c r="Z91" i="1"/>
  <c r="K95" i="1"/>
  <c r="I95" i="1"/>
  <c r="Q95" i="1"/>
  <c r="R95" i="1" s="1"/>
  <c r="J95" i="1"/>
  <c r="U94" i="1"/>
  <c r="V94" i="1" s="1"/>
  <c r="N94" i="1" l="1"/>
  <c r="O94" i="1" s="1"/>
  <c r="X94" i="1"/>
  <c r="AB94" i="1"/>
  <c r="AC94" i="1" s="1"/>
  <c r="W92" i="1"/>
  <c r="AD92" i="1"/>
  <c r="K96" i="1"/>
  <c r="I96" i="1"/>
  <c r="J96" i="1"/>
  <c r="Q96" i="1"/>
  <c r="R96" i="1" s="1"/>
  <c r="L95" i="1"/>
  <c r="U95" i="1"/>
  <c r="V95" i="1" s="1"/>
  <c r="S93" i="1"/>
  <c r="T93" i="1"/>
  <c r="M94" i="1"/>
  <c r="P94" i="1" s="1"/>
  <c r="E98" i="1"/>
  <c r="F97" i="1"/>
  <c r="G97" i="1" s="1"/>
  <c r="M95" i="1" l="1"/>
  <c r="P95" i="1" s="1"/>
  <c r="S95" i="1" s="1"/>
  <c r="N95" i="1"/>
  <c r="O95" i="1" s="1"/>
  <c r="W93" i="1"/>
  <c r="AD93" i="1"/>
  <c r="L96" i="1"/>
  <c r="AA92" i="1"/>
  <c r="Y92" i="1"/>
  <c r="Z92" i="1"/>
  <c r="E99" i="1"/>
  <c r="F98" i="1"/>
  <c r="G98" i="1" s="1"/>
  <c r="S94" i="1"/>
  <c r="T94" i="1"/>
  <c r="M96" i="1"/>
  <c r="P96" i="1" s="1"/>
  <c r="S96" i="1" s="1"/>
  <c r="K97" i="1"/>
  <c r="I97" i="1"/>
  <c r="Q97" i="1"/>
  <c r="R97" i="1" s="1"/>
  <c r="J97" i="1"/>
  <c r="T95" i="1"/>
  <c r="X95" i="1"/>
  <c r="AB95" i="1"/>
  <c r="AC95" i="1" s="1"/>
  <c r="U96" i="1"/>
  <c r="V96" i="1" s="1"/>
  <c r="AE92" i="1"/>
  <c r="AH92" i="1"/>
  <c r="N96" i="1" l="1"/>
  <c r="O96" i="1" s="1"/>
  <c r="L97" i="1"/>
  <c r="T96" i="1"/>
  <c r="U97" i="1"/>
  <c r="V97" i="1" s="1"/>
  <c r="W94" i="1"/>
  <c r="AD94" i="1"/>
  <c r="E100" i="1"/>
  <c r="F99" i="1"/>
  <c r="G99" i="1" s="1"/>
  <c r="X96" i="1"/>
  <c r="AB96" i="1"/>
  <c r="AC96" i="1" s="1"/>
  <c r="W95" i="1"/>
  <c r="AA95" i="1" s="1"/>
  <c r="AD95" i="1"/>
  <c r="AE95" i="1" s="1"/>
  <c r="AE93" i="1"/>
  <c r="AH93" i="1"/>
  <c r="AF92" i="1"/>
  <c r="AG92" i="1" s="1"/>
  <c r="K98" i="1"/>
  <c r="Q98" i="1"/>
  <c r="R98" i="1" s="1"/>
  <c r="I98" i="1"/>
  <c r="J98" i="1"/>
  <c r="AA93" i="1"/>
  <c r="Z93" i="1"/>
  <c r="Y93" i="1"/>
  <c r="N97" i="1" l="1"/>
  <c r="O97" i="1" s="1"/>
  <c r="M97" i="1"/>
  <c r="P97" i="1" s="1"/>
  <c r="S97" i="1" s="1"/>
  <c r="AF95" i="1"/>
  <c r="AG95" i="1" s="1"/>
  <c r="U98" i="1"/>
  <c r="V98" i="1" s="1"/>
  <c r="AF93" i="1"/>
  <c r="AG93" i="1" s="1"/>
  <c r="AH95" i="1"/>
  <c r="K99" i="1"/>
  <c r="Q99" i="1"/>
  <c r="R99" i="1" s="1"/>
  <c r="I99" i="1"/>
  <c r="J99" i="1"/>
  <c r="AA94" i="1"/>
  <c r="Y94" i="1"/>
  <c r="Z94" i="1"/>
  <c r="L98" i="1"/>
  <c r="E101" i="1"/>
  <c r="F100" i="1"/>
  <c r="G100" i="1" s="1"/>
  <c r="X97" i="1"/>
  <c r="AB97" i="1"/>
  <c r="AC97" i="1" s="1"/>
  <c r="Z95" i="1"/>
  <c r="AE94" i="1"/>
  <c r="AH94" i="1"/>
  <c r="W96" i="1"/>
  <c r="AA96" i="1" s="1"/>
  <c r="AD96" i="1"/>
  <c r="AE96" i="1" s="1"/>
  <c r="Y95" i="1"/>
  <c r="N98" i="1" l="1"/>
  <c r="O98" i="1" s="1"/>
  <c r="T97" i="1"/>
  <c r="W97" i="1" s="1"/>
  <c r="AA97" i="1" s="1"/>
  <c r="Y96" i="1"/>
  <c r="AF96" i="1"/>
  <c r="AG96" i="1" s="1"/>
  <c r="X98" i="1"/>
  <c r="AB98" i="1"/>
  <c r="AC98" i="1" s="1"/>
  <c r="L99" i="1"/>
  <c r="N99" i="1" s="1"/>
  <c r="Z96" i="1"/>
  <c r="AH96" i="1"/>
  <c r="F101" i="1"/>
  <c r="G101" i="1" s="1"/>
  <c r="E102" i="1"/>
  <c r="M98" i="1"/>
  <c r="P98" i="1" s="1"/>
  <c r="K100" i="1"/>
  <c r="Q100" i="1"/>
  <c r="R100" i="1" s="1"/>
  <c r="J100" i="1"/>
  <c r="I100" i="1"/>
  <c r="U99" i="1"/>
  <c r="V99" i="1" s="1"/>
  <c r="AF94" i="1"/>
  <c r="AG94" i="1" s="1"/>
  <c r="AD97" i="1" l="1"/>
  <c r="AE97" i="1" s="1"/>
  <c r="AF97" i="1" s="1"/>
  <c r="AG97" i="1" s="1"/>
  <c r="O99" i="1"/>
  <c r="X99" i="1"/>
  <c r="AB99" i="1"/>
  <c r="AC99" i="1" s="1"/>
  <c r="S98" i="1"/>
  <c r="T98" i="1"/>
  <c r="L100" i="1"/>
  <c r="M100" i="1" s="1"/>
  <c r="P100" i="1" s="1"/>
  <c r="K101" i="1"/>
  <c r="I101" i="1"/>
  <c r="Q101" i="1"/>
  <c r="R101" i="1" s="1"/>
  <c r="J101" i="1"/>
  <c r="Y97" i="1"/>
  <c r="U100" i="1"/>
  <c r="V100" i="1" s="1"/>
  <c r="Z97" i="1"/>
  <c r="M99" i="1"/>
  <c r="P99" i="1" s="1"/>
  <c r="E103" i="1"/>
  <c r="F102" i="1"/>
  <c r="G102" i="1" s="1"/>
  <c r="AH97" i="1" l="1"/>
  <c r="N100" i="1"/>
  <c r="S100" i="1"/>
  <c r="T100" i="1"/>
  <c r="L101" i="1"/>
  <c r="M101" i="1" s="1"/>
  <c r="P101" i="1" s="1"/>
  <c r="O100" i="1"/>
  <c r="S99" i="1"/>
  <c r="T99" i="1"/>
  <c r="U101" i="1"/>
  <c r="V101" i="1" s="1"/>
  <c r="X100" i="1"/>
  <c r="AB100" i="1"/>
  <c r="AC100" i="1" s="1"/>
  <c r="E104" i="1"/>
  <c r="F103" i="1"/>
  <c r="G103" i="1" s="1"/>
  <c r="K102" i="1"/>
  <c r="Q102" i="1"/>
  <c r="R102" i="1" s="1"/>
  <c r="I102" i="1"/>
  <c r="J102" i="1"/>
  <c r="W98" i="1"/>
  <c r="AD98" i="1"/>
  <c r="N101" i="1" l="1"/>
  <c r="S101" i="1"/>
  <c r="T101" i="1"/>
  <c r="X101" i="1"/>
  <c r="AB101" i="1"/>
  <c r="AC101" i="1" s="1"/>
  <c r="W99" i="1"/>
  <c r="AD99" i="1"/>
  <c r="O101" i="1"/>
  <c r="AA98" i="1"/>
  <c r="Z98" i="1"/>
  <c r="Y98" i="1"/>
  <c r="E105" i="1"/>
  <c r="F104" i="1"/>
  <c r="G104" i="1" s="1"/>
  <c r="L102" i="1"/>
  <c r="M102" i="1" s="1"/>
  <c r="P102" i="1" s="1"/>
  <c r="S102" i="1" s="1"/>
  <c r="K103" i="1"/>
  <c r="Q103" i="1"/>
  <c r="R103" i="1" s="1"/>
  <c r="I103" i="1"/>
  <c r="J103" i="1"/>
  <c r="W100" i="1"/>
  <c r="AA100" i="1" s="1"/>
  <c r="AD100" i="1"/>
  <c r="AE100" i="1" s="1"/>
  <c r="U102" i="1"/>
  <c r="V102" i="1" s="1"/>
  <c r="AE98" i="1"/>
  <c r="AH98" i="1"/>
  <c r="N102" i="1" l="1"/>
  <c r="O102" i="1" s="1"/>
  <c r="Z100" i="1"/>
  <c r="AF100" i="1"/>
  <c r="AG100" i="1" s="1"/>
  <c r="AF98" i="1"/>
  <c r="AG98" i="1" s="1"/>
  <c r="T102" i="1"/>
  <c r="L103" i="1"/>
  <c r="E106" i="1"/>
  <c r="F105" i="1"/>
  <c r="G105" i="1" s="1"/>
  <c r="Y100" i="1"/>
  <c r="X102" i="1"/>
  <c r="AB102" i="1"/>
  <c r="AC102" i="1" s="1"/>
  <c r="AE99" i="1"/>
  <c r="AH99" i="1"/>
  <c r="W101" i="1"/>
  <c r="AA101" i="1" s="1"/>
  <c r="AD101" i="1"/>
  <c r="AE101" i="1" s="1"/>
  <c r="U103" i="1"/>
  <c r="V103" i="1" s="1"/>
  <c r="K104" i="1"/>
  <c r="I104" i="1"/>
  <c r="J104" i="1"/>
  <c r="Q104" i="1"/>
  <c r="R104" i="1" s="1"/>
  <c r="AA99" i="1"/>
  <c r="Y99" i="1"/>
  <c r="Z99" i="1"/>
  <c r="AH100" i="1"/>
  <c r="N103" i="1" l="1"/>
  <c r="O103" i="1" s="1"/>
  <c r="X103" i="1"/>
  <c r="AB103" i="1"/>
  <c r="AC103" i="1" s="1"/>
  <c r="AF99" i="1"/>
  <c r="AG99" i="1" s="1"/>
  <c r="Y101" i="1"/>
  <c r="K105" i="1"/>
  <c r="I105" i="1"/>
  <c r="Q105" i="1"/>
  <c r="R105" i="1" s="1"/>
  <c r="J105" i="1"/>
  <c r="W102" i="1"/>
  <c r="AA102" i="1" s="1"/>
  <c r="AD102" i="1"/>
  <c r="AE102" i="1" s="1"/>
  <c r="L104" i="1"/>
  <c r="N104" i="1" s="1"/>
  <c r="AF101" i="1"/>
  <c r="AG101" i="1" s="1"/>
  <c r="M103" i="1"/>
  <c r="P103" i="1" s="1"/>
  <c r="Z101" i="1"/>
  <c r="E107" i="1"/>
  <c r="F106" i="1"/>
  <c r="G106" i="1" s="1"/>
  <c r="AH101" i="1"/>
  <c r="U104" i="1"/>
  <c r="V104" i="1" s="1"/>
  <c r="AH102" i="1" l="1"/>
  <c r="Z102" i="1"/>
  <c r="O104" i="1"/>
  <c r="Y102" i="1"/>
  <c r="M104" i="1"/>
  <c r="P104" i="1" s="1"/>
  <c r="K106" i="1"/>
  <c r="Q106" i="1"/>
  <c r="R106" i="1" s="1"/>
  <c r="I106" i="1"/>
  <c r="J106" i="1"/>
  <c r="U105" i="1"/>
  <c r="V105" i="1" s="1"/>
  <c r="E108" i="1"/>
  <c r="F107" i="1"/>
  <c r="G107" i="1" s="1"/>
  <c r="AF102" i="1"/>
  <c r="AG102" i="1" s="1"/>
  <c r="X104" i="1"/>
  <c r="AB104" i="1"/>
  <c r="AC104" i="1" s="1"/>
  <c r="S103" i="1"/>
  <c r="T103" i="1"/>
  <c r="L105" i="1"/>
  <c r="M105" i="1" s="1"/>
  <c r="P105" i="1" s="1"/>
  <c r="N105" i="1" l="1"/>
  <c r="S104" i="1"/>
  <c r="T104" i="1"/>
  <c r="W104" i="1" s="1"/>
  <c r="AA104" i="1" s="1"/>
  <c r="S105" i="1"/>
  <c r="T105" i="1"/>
  <c r="L106" i="1"/>
  <c r="M106" i="1" s="1"/>
  <c r="P106" i="1" s="1"/>
  <c r="K107" i="1"/>
  <c r="J107" i="1"/>
  <c r="Q107" i="1"/>
  <c r="R107" i="1" s="1"/>
  <c r="I107" i="1"/>
  <c r="W103" i="1"/>
  <c r="AD103" i="1"/>
  <c r="O105" i="1"/>
  <c r="U106" i="1"/>
  <c r="V106" i="1" s="1"/>
  <c r="E109" i="1"/>
  <c r="F108" i="1"/>
  <c r="G108" i="1" s="1"/>
  <c r="X105" i="1"/>
  <c r="AB105" i="1"/>
  <c r="AC105" i="1" s="1"/>
  <c r="Y104" i="1" l="1"/>
  <c r="N106" i="1"/>
  <c r="Z104" i="1"/>
  <c r="O106" i="1"/>
  <c r="S106" i="1"/>
  <c r="T106" i="1"/>
  <c r="AD104" i="1"/>
  <c r="F109" i="1"/>
  <c r="G109" i="1" s="1"/>
  <c r="E110" i="1"/>
  <c r="AA103" i="1"/>
  <c r="Y103" i="1"/>
  <c r="Z103" i="1"/>
  <c r="L107" i="1"/>
  <c r="N107" i="1" s="1"/>
  <c r="W105" i="1"/>
  <c r="AA105" i="1" s="1"/>
  <c r="AD105" i="1"/>
  <c r="AE105" i="1" s="1"/>
  <c r="W106" i="1"/>
  <c r="AA106" i="1" s="1"/>
  <c r="J108" i="1"/>
  <c r="I108" i="1"/>
  <c r="K108" i="1"/>
  <c r="Q108" i="1"/>
  <c r="R108" i="1" s="1"/>
  <c r="M107" i="1"/>
  <c r="P107" i="1" s="1"/>
  <c r="S107" i="1" s="1"/>
  <c r="X106" i="1"/>
  <c r="AB106" i="1"/>
  <c r="AC106" i="1" s="1"/>
  <c r="AE103" i="1"/>
  <c r="AH103" i="1"/>
  <c r="U107" i="1"/>
  <c r="V107" i="1" s="1"/>
  <c r="AD106" i="1" l="1"/>
  <c r="AE106" i="1" s="1"/>
  <c r="AF106" i="1" s="1"/>
  <c r="AG106" i="1" s="1"/>
  <c r="T107" i="1"/>
  <c r="O107" i="1"/>
  <c r="AE104" i="1"/>
  <c r="AF104" i="1" s="1"/>
  <c r="AG104" i="1" s="1"/>
  <c r="AH104" i="1"/>
  <c r="AF103" i="1"/>
  <c r="AG103" i="1" s="1"/>
  <c r="U108" i="1"/>
  <c r="V108" i="1" s="1"/>
  <c r="Y105" i="1"/>
  <c r="X107" i="1"/>
  <c r="AB107" i="1"/>
  <c r="AC107" i="1" s="1"/>
  <c r="Z106" i="1"/>
  <c r="Y106" i="1"/>
  <c r="W107" i="1"/>
  <c r="AA107" i="1" s="1"/>
  <c r="AD107" i="1"/>
  <c r="AE107" i="1" s="1"/>
  <c r="Z105" i="1"/>
  <c r="AF105" i="1"/>
  <c r="AG105" i="1" s="1"/>
  <c r="E111" i="1"/>
  <c r="F110" i="1"/>
  <c r="G110" i="1" s="1"/>
  <c r="K109" i="1"/>
  <c r="J109" i="1"/>
  <c r="Q109" i="1"/>
  <c r="R109" i="1" s="1"/>
  <c r="I109" i="1"/>
  <c r="L108" i="1"/>
  <c r="M108" i="1" s="1"/>
  <c r="P108" i="1" s="1"/>
  <c r="AH105" i="1"/>
  <c r="AH106" i="1" l="1"/>
  <c r="N108" i="1"/>
  <c r="O108" i="1" s="1"/>
  <c r="S108" i="1"/>
  <c r="T108" i="1"/>
  <c r="U109" i="1"/>
  <c r="V109" i="1" s="1"/>
  <c r="K110" i="1"/>
  <c r="Q110" i="1"/>
  <c r="R110" i="1" s="1"/>
  <c r="J110" i="1"/>
  <c r="I110" i="1"/>
  <c r="AF107" i="1"/>
  <c r="AG107" i="1" s="1"/>
  <c r="AH107" i="1"/>
  <c r="X108" i="1"/>
  <c r="AB108" i="1"/>
  <c r="AC108" i="1" s="1"/>
  <c r="Y107" i="1"/>
  <c r="Z107" i="1"/>
  <c r="L109" i="1"/>
  <c r="M109" i="1" s="1"/>
  <c r="P109" i="1" s="1"/>
  <c r="F111" i="1"/>
  <c r="G111" i="1" s="1"/>
  <c r="E112" i="1"/>
  <c r="N109" i="1" l="1"/>
  <c r="O109" i="1" s="1"/>
  <c r="S109" i="1"/>
  <c r="T109" i="1"/>
  <c r="E113" i="1"/>
  <c r="F112" i="1"/>
  <c r="G112" i="1" s="1"/>
  <c r="L110" i="1"/>
  <c r="M110" i="1" s="1"/>
  <c r="P110" i="1" s="1"/>
  <c r="X109" i="1"/>
  <c r="AB109" i="1"/>
  <c r="AC109" i="1" s="1"/>
  <c r="U110" i="1"/>
  <c r="V110" i="1" s="1"/>
  <c r="W108" i="1"/>
  <c r="AA108" i="1" s="1"/>
  <c r="AD108" i="1"/>
  <c r="AE108" i="1" s="1"/>
  <c r="K111" i="1"/>
  <c r="I111" i="1"/>
  <c r="Q111" i="1"/>
  <c r="R111" i="1" s="1"/>
  <c r="J111" i="1"/>
  <c r="N110" i="1" l="1"/>
  <c r="O110" i="1" s="1"/>
  <c r="S110" i="1"/>
  <c r="T110" i="1"/>
  <c r="Z108" i="1"/>
  <c r="L111" i="1"/>
  <c r="U111" i="1"/>
  <c r="V111" i="1" s="1"/>
  <c r="Y108" i="1"/>
  <c r="F113" i="1"/>
  <c r="G113" i="1" s="1"/>
  <c r="E114" i="1"/>
  <c r="X110" i="1"/>
  <c r="AB110" i="1"/>
  <c r="AC110" i="1" s="1"/>
  <c r="AH108" i="1"/>
  <c r="W109" i="1"/>
  <c r="AA109" i="1" s="1"/>
  <c r="AD109" i="1"/>
  <c r="AE109" i="1" s="1"/>
  <c r="AF108" i="1"/>
  <c r="AG108" i="1" s="1"/>
  <c r="K112" i="1"/>
  <c r="Q112" i="1"/>
  <c r="R112" i="1" s="1"/>
  <c r="I112" i="1"/>
  <c r="J112" i="1"/>
  <c r="N111" i="1" l="1"/>
  <c r="O111" i="1" s="1"/>
  <c r="Z109" i="1"/>
  <c r="AF109" i="1"/>
  <c r="AG109" i="1" s="1"/>
  <c r="L112" i="1"/>
  <c r="M112" i="1" s="1"/>
  <c r="P112" i="1" s="1"/>
  <c r="AH109" i="1"/>
  <c r="E115" i="1"/>
  <c r="F114" i="1"/>
  <c r="G114" i="1" s="1"/>
  <c r="M111" i="1"/>
  <c r="P111" i="1" s="1"/>
  <c r="Y109" i="1"/>
  <c r="K113" i="1"/>
  <c r="I113" i="1"/>
  <c r="J113" i="1"/>
  <c r="Q113" i="1"/>
  <c r="R113" i="1" s="1"/>
  <c r="W110" i="1"/>
  <c r="AA110" i="1" s="1"/>
  <c r="AD110" i="1"/>
  <c r="AE110" i="1" s="1"/>
  <c r="U112" i="1"/>
  <c r="V112" i="1" s="1"/>
  <c r="X111" i="1"/>
  <c r="AB111" i="1"/>
  <c r="AC111" i="1" s="1"/>
  <c r="N112" i="1" l="1"/>
  <c r="S112" i="1"/>
  <c r="T112" i="1"/>
  <c r="K114" i="1"/>
  <c r="Q114" i="1"/>
  <c r="R114" i="1" s="1"/>
  <c r="I114" i="1"/>
  <c r="J114" i="1"/>
  <c r="U113" i="1"/>
  <c r="V113" i="1" s="1"/>
  <c r="AH110" i="1"/>
  <c r="O112" i="1"/>
  <c r="X112" i="1"/>
  <c r="AB112" i="1"/>
  <c r="AC112" i="1" s="1"/>
  <c r="L113" i="1"/>
  <c r="F115" i="1"/>
  <c r="G115" i="1" s="1"/>
  <c r="E116" i="1"/>
  <c r="Y110" i="1"/>
  <c r="AF110" i="1"/>
  <c r="AG110" i="1" s="1"/>
  <c r="S111" i="1"/>
  <c r="T111" i="1"/>
  <c r="Z110" i="1"/>
  <c r="N113" i="1" l="1"/>
  <c r="O113" i="1" s="1"/>
  <c r="W111" i="1"/>
  <c r="AD111" i="1"/>
  <c r="X113" i="1"/>
  <c r="AB113" i="1"/>
  <c r="AC113" i="1" s="1"/>
  <c r="U114" i="1"/>
  <c r="V114" i="1" s="1"/>
  <c r="E117" i="1"/>
  <c r="F116" i="1"/>
  <c r="G116" i="1" s="1"/>
  <c r="K115" i="1"/>
  <c r="J115" i="1"/>
  <c r="Q115" i="1"/>
  <c r="R115" i="1" s="1"/>
  <c r="I115" i="1"/>
  <c r="W112" i="1"/>
  <c r="AA112" i="1" s="1"/>
  <c r="AD112" i="1"/>
  <c r="AE112" i="1" s="1"/>
  <c r="M113" i="1"/>
  <c r="P113" i="1" s="1"/>
  <c r="L114" i="1"/>
  <c r="M114" i="1" s="1"/>
  <c r="P114" i="1" s="1"/>
  <c r="N114" i="1" l="1"/>
  <c r="O114" i="1" s="1"/>
  <c r="Z112" i="1"/>
  <c r="S114" i="1"/>
  <c r="T114" i="1"/>
  <c r="X114" i="1"/>
  <c r="AB114" i="1"/>
  <c r="AC114" i="1" s="1"/>
  <c r="AH112" i="1"/>
  <c r="AF112" i="1"/>
  <c r="AG112" i="1" s="1"/>
  <c r="K116" i="1"/>
  <c r="Q116" i="1"/>
  <c r="R116" i="1" s="1"/>
  <c r="I116" i="1"/>
  <c r="J116" i="1"/>
  <c r="AE111" i="1"/>
  <c r="AH111" i="1"/>
  <c r="U115" i="1"/>
  <c r="V115" i="1" s="1"/>
  <c r="AA111" i="1"/>
  <c r="Y111" i="1"/>
  <c r="Z111" i="1"/>
  <c r="S113" i="1"/>
  <c r="T113" i="1"/>
  <c r="Y112" i="1"/>
  <c r="L115" i="1"/>
  <c r="M115" i="1" s="1"/>
  <c r="P115" i="1" s="1"/>
  <c r="F117" i="1"/>
  <c r="G117" i="1" s="1"/>
  <c r="E118" i="1"/>
  <c r="N115" i="1" l="1"/>
  <c r="O115" i="1" s="1"/>
  <c r="S115" i="1"/>
  <c r="T115" i="1"/>
  <c r="W113" i="1"/>
  <c r="AD113" i="1"/>
  <c r="L116" i="1"/>
  <c r="N116" i="1" s="1"/>
  <c r="K117" i="1"/>
  <c r="I117" i="1"/>
  <c r="J117" i="1"/>
  <c r="Q117" i="1"/>
  <c r="R117" i="1" s="1"/>
  <c r="U116" i="1"/>
  <c r="V116" i="1" s="1"/>
  <c r="W114" i="1"/>
  <c r="AA114" i="1" s="1"/>
  <c r="AD114" i="1"/>
  <c r="AE114" i="1" s="1"/>
  <c r="E119" i="1"/>
  <c r="F118" i="1"/>
  <c r="G118" i="1" s="1"/>
  <c r="X115" i="1"/>
  <c r="AB115" i="1"/>
  <c r="AC115" i="1" s="1"/>
  <c r="AF111" i="1"/>
  <c r="AG111" i="1" s="1"/>
  <c r="O116" i="1" l="1"/>
  <c r="M116" i="1"/>
  <c r="P116" i="1" s="1"/>
  <c r="S116" i="1" s="1"/>
  <c r="X116" i="1"/>
  <c r="AB116" i="1"/>
  <c r="AC116" i="1" s="1"/>
  <c r="AE113" i="1"/>
  <c r="AH113" i="1"/>
  <c r="K118" i="1"/>
  <c r="I118" i="1"/>
  <c r="J118" i="1"/>
  <c r="Q118" i="1"/>
  <c r="R118" i="1" s="1"/>
  <c r="F119" i="1"/>
  <c r="G119" i="1" s="1"/>
  <c r="E120" i="1"/>
  <c r="U117" i="1"/>
  <c r="V117" i="1" s="1"/>
  <c r="AH114" i="1"/>
  <c r="AA113" i="1"/>
  <c r="Z113" i="1"/>
  <c r="Y113" i="1"/>
  <c r="AF114" i="1"/>
  <c r="AG114" i="1" s="1"/>
  <c r="Y114" i="1"/>
  <c r="L117" i="1"/>
  <c r="M117" i="1" s="1"/>
  <c r="P117" i="1" s="1"/>
  <c r="W115" i="1"/>
  <c r="AA115" i="1" s="1"/>
  <c r="AD115" i="1"/>
  <c r="AE115" i="1" s="1"/>
  <c r="Z114" i="1"/>
  <c r="N117" i="1" l="1"/>
  <c r="O117" i="1" s="1"/>
  <c r="T116" i="1"/>
  <c r="AD116" i="1" s="1"/>
  <c r="Y115" i="1"/>
  <c r="Z115" i="1"/>
  <c r="S117" i="1"/>
  <c r="T117" i="1"/>
  <c r="AF115" i="1"/>
  <c r="AG115" i="1" s="1"/>
  <c r="E121" i="1"/>
  <c r="F120" i="1"/>
  <c r="G120" i="1" s="1"/>
  <c r="L118" i="1"/>
  <c r="M118" i="1" s="1"/>
  <c r="P118" i="1" s="1"/>
  <c r="S118" i="1" s="1"/>
  <c r="AF113" i="1"/>
  <c r="AG113" i="1" s="1"/>
  <c r="X117" i="1"/>
  <c r="AB117" i="1"/>
  <c r="AC117" i="1" s="1"/>
  <c r="K119" i="1"/>
  <c r="Q119" i="1"/>
  <c r="R119" i="1" s="1"/>
  <c r="J119" i="1"/>
  <c r="I119" i="1"/>
  <c r="AH115" i="1"/>
  <c r="U118" i="1"/>
  <c r="V118" i="1" s="1"/>
  <c r="W116" i="1" l="1"/>
  <c r="AA116" i="1" s="1"/>
  <c r="N118" i="1"/>
  <c r="O118" i="1" s="1"/>
  <c r="AE116" i="1"/>
  <c r="AF116" i="1" s="1"/>
  <c r="AG116" i="1" s="1"/>
  <c r="AH116" i="1"/>
  <c r="U119" i="1"/>
  <c r="V119" i="1" s="1"/>
  <c r="K120" i="1"/>
  <c r="J120" i="1"/>
  <c r="Q120" i="1"/>
  <c r="R120" i="1" s="1"/>
  <c r="I120" i="1"/>
  <c r="X118" i="1"/>
  <c r="AB118" i="1"/>
  <c r="AC118" i="1" s="1"/>
  <c r="F121" i="1"/>
  <c r="G121" i="1" s="1"/>
  <c r="E122" i="1"/>
  <c r="W117" i="1"/>
  <c r="AA117" i="1" s="1"/>
  <c r="AD117" i="1"/>
  <c r="AE117" i="1" s="1"/>
  <c r="T118" i="1"/>
  <c r="L119" i="1"/>
  <c r="M119" i="1" s="1"/>
  <c r="P119" i="1" s="1"/>
  <c r="Z117" i="1" l="1"/>
  <c r="Z116" i="1"/>
  <c r="Y116" i="1"/>
  <c r="N119" i="1"/>
  <c r="O119" i="1" s="1"/>
  <c r="Y117" i="1"/>
  <c r="S119" i="1"/>
  <c r="T119" i="1"/>
  <c r="E123" i="1"/>
  <c r="F122" i="1"/>
  <c r="G122" i="1" s="1"/>
  <c r="L120" i="1"/>
  <c r="AF117" i="1"/>
  <c r="AG117" i="1" s="1"/>
  <c r="K121" i="1"/>
  <c r="I121" i="1"/>
  <c r="J121" i="1"/>
  <c r="Q121" i="1"/>
  <c r="R121" i="1" s="1"/>
  <c r="AH117" i="1"/>
  <c r="W118" i="1"/>
  <c r="AA118" i="1" s="1"/>
  <c r="AD118" i="1"/>
  <c r="AE118" i="1" s="1"/>
  <c r="U120" i="1"/>
  <c r="V120" i="1" s="1"/>
  <c r="X119" i="1"/>
  <c r="AB119" i="1"/>
  <c r="AC119" i="1" s="1"/>
  <c r="N120" i="1" l="1"/>
  <c r="O120" i="1" s="1"/>
  <c r="M120" i="1"/>
  <c r="P120" i="1" s="1"/>
  <c r="U121" i="1"/>
  <c r="V121" i="1" s="1"/>
  <c r="Z118" i="1"/>
  <c r="F123" i="1"/>
  <c r="G123" i="1" s="1"/>
  <c r="E124" i="1"/>
  <c r="L121" i="1"/>
  <c r="M121" i="1" s="1"/>
  <c r="P121" i="1" s="1"/>
  <c r="Y118" i="1"/>
  <c r="AH118" i="1"/>
  <c r="X120" i="1"/>
  <c r="AB120" i="1"/>
  <c r="AC120" i="1" s="1"/>
  <c r="K122" i="1"/>
  <c r="Q122" i="1"/>
  <c r="R122" i="1" s="1"/>
  <c r="J122" i="1"/>
  <c r="I122" i="1"/>
  <c r="W119" i="1"/>
  <c r="AA119" i="1" s="1"/>
  <c r="AD119" i="1"/>
  <c r="AE119" i="1" s="1"/>
  <c r="AF118" i="1"/>
  <c r="AG118" i="1" s="1"/>
  <c r="N121" i="1" l="1"/>
  <c r="O121" i="1" s="1"/>
  <c r="S120" i="1"/>
  <c r="T120" i="1"/>
  <c r="W120" i="1" s="1"/>
  <c r="AA120" i="1" s="1"/>
  <c r="S121" i="1"/>
  <c r="T121" i="1"/>
  <c r="AH119" i="1"/>
  <c r="L122" i="1"/>
  <c r="M122" i="1" s="1"/>
  <c r="P122" i="1" s="1"/>
  <c r="S122" i="1" s="1"/>
  <c r="E125" i="1"/>
  <c r="F124" i="1"/>
  <c r="G124" i="1" s="1"/>
  <c r="X121" i="1"/>
  <c r="AB121" i="1"/>
  <c r="AC121" i="1" s="1"/>
  <c r="U122" i="1"/>
  <c r="V122" i="1" s="1"/>
  <c r="K123" i="1"/>
  <c r="J123" i="1"/>
  <c r="Q123" i="1"/>
  <c r="R123" i="1" s="1"/>
  <c r="I123" i="1"/>
  <c r="Y119" i="1"/>
  <c r="AF119" i="1"/>
  <c r="AG119" i="1" s="1"/>
  <c r="Z119" i="1"/>
  <c r="Y120" i="1" l="1"/>
  <c r="AD120" i="1"/>
  <c r="AE120" i="1" s="1"/>
  <c r="AF120" i="1" s="1"/>
  <c r="AG120" i="1" s="1"/>
  <c r="Z120" i="1"/>
  <c r="N122" i="1"/>
  <c r="O122" i="1" s="1"/>
  <c r="F125" i="1"/>
  <c r="G125" i="1" s="1"/>
  <c r="E126" i="1"/>
  <c r="U123" i="1"/>
  <c r="V123" i="1" s="1"/>
  <c r="L123" i="1"/>
  <c r="M123" i="1" s="1"/>
  <c r="P123" i="1" s="1"/>
  <c r="T122" i="1"/>
  <c r="K124" i="1"/>
  <c r="J124" i="1"/>
  <c r="Q124" i="1"/>
  <c r="R124" i="1" s="1"/>
  <c r="I124" i="1"/>
  <c r="W121" i="1"/>
  <c r="AA121" i="1" s="1"/>
  <c r="AD121" i="1"/>
  <c r="AE121" i="1" s="1"/>
  <c r="X122" i="1"/>
  <c r="AB122" i="1"/>
  <c r="AC122" i="1" s="1"/>
  <c r="AH120" i="1" l="1"/>
  <c r="N123" i="1"/>
  <c r="O123" i="1" s="1"/>
  <c r="S123" i="1"/>
  <c r="T123" i="1"/>
  <c r="L124" i="1"/>
  <c r="K125" i="1"/>
  <c r="J125" i="1"/>
  <c r="Q125" i="1"/>
  <c r="R125" i="1" s="1"/>
  <c r="I125" i="1"/>
  <c r="U124" i="1"/>
  <c r="V124" i="1" s="1"/>
  <c r="Y121" i="1"/>
  <c r="AH121" i="1"/>
  <c r="W122" i="1"/>
  <c r="AA122" i="1" s="1"/>
  <c r="AD122" i="1"/>
  <c r="AE122" i="1" s="1"/>
  <c r="Z121" i="1"/>
  <c r="AF121" i="1"/>
  <c r="AG121" i="1" s="1"/>
  <c r="X123" i="1"/>
  <c r="AB123" i="1"/>
  <c r="AC123" i="1" s="1"/>
  <c r="E127" i="1"/>
  <c r="F126" i="1"/>
  <c r="G126" i="1" s="1"/>
  <c r="N124" i="1" l="1"/>
  <c r="O124" i="1" s="1"/>
  <c r="Y122" i="1"/>
  <c r="U125" i="1"/>
  <c r="V125" i="1" s="1"/>
  <c r="AF122" i="1"/>
  <c r="AG122" i="1" s="1"/>
  <c r="Z122" i="1"/>
  <c r="X124" i="1"/>
  <c r="AB124" i="1"/>
  <c r="AC124" i="1" s="1"/>
  <c r="L125" i="1"/>
  <c r="AH122" i="1"/>
  <c r="W123" i="1"/>
  <c r="AA123" i="1" s="1"/>
  <c r="AD123" i="1"/>
  <c r="AE123" i="1" s="1"/>
  <c r="K126" i="1"/>
  <c r="I126" i="1"/>
  <c r="Q126" i="1"/>
  <c r="R126" i="1" s="1"/>
  <c r="J126" i="1"/>
  <c r="F127" i="1"/>
  <c r="G127" i="1" s="1"/>
  <c r="E128" i="1"/>
  <c r="M124" i="1"/>
  <c r="P124" i="1" s="1"/>
  <c r="N125" i="1" l="1"/>
  <c r="O125" i="1" s="1"/>
  <c r="M125" i="1"/>
  <c r="P125" i="1" s="1"/>
  <c r="S125" i="1" s="1"/>
  <c r="K127" i="1"/>
  <c r="J127" i="1"/>
  <c r="Q127" i="1"/>
  <c r="R127" i="1" s="1"/>
  <c r="I127" i="1"/>
  <c r="U126" i="1"/>
  <c r="V126" i="1" s="1"/>
  <c r="E129" i="1"/>
  <c r="F128" i="1"/>
  <c r="G128" i="1" s="1"/>
  <c r="X125" i="1"/>
  <c r="AB125" i="1"/>
  <c r="AC125" i="1" s="1"/>
  <c r="Z123" i="1"/>
  <c r="S124" i="1"/>
  <c r="T124" i="1"/>
  <c r="L126" i="1"/>
  <c r="N126" i="1" s="1"/>
  <c r="AF123" i="1"/>
  <c r="AG123" i="1" s="1"/>
  <c r="Y123" i="1"/>
  <c r="AH123" i="1"/>
  <c r="O126" i="1" l="1"/>
  <c r="T125" i="1"/>
  <c r="AD125" i="1" s="1"/>
  <c r="AE125" i="1" s="1"/>
  <c r="W124" i="1"/>
  <c r="AD124" i="1"/>
  <c r="M126" i="1"/>
  <c r="P126" i="1" s="1"/>
  <c r="K128" i="1"/>
  <c r="Q128" i="1"/>
  <c r="R128" i="1" s="1"/>
  <c r="J128" i="1"/>
  <c r="I128" i="1"/>
  <c r="U127" i="1"/>
  <c r="V127" i="1" s="1"/>
  <c r="X126" i="1"/>
  <c r="AB126" i="1"/>
  <c r="AC126" i="1" s="1"/>
  <c r="L127" i="1"/>
  <c r="M127" i="1" s="1"/>
  <c r="P127" i="1" s="1"/>
  <c r="F129" i="1"/>
  <c r="G129" i="1" s="1"/>
  <c r="E130" i="1"/>
  <c r="N127" i="1" l="1"/>
  <c r="W125" i="1"/>
  <c r="S127" i="1"/>
  <c r="T127" i="1"/>
  <c r="X127" i="1"/>
  <c r="AB127" i="1"/>
  <c r="AC127" i="1" s="1"/>
  <c r="K129" i="1"/>
  <c r="J129" i="1"/>
  <c r="I129" i="1"/>
  <c r="Q129" i="1"/>
  <c r="R129" i="1" s="1"/>
  <c r="AH125" i="1"/>
  <c r="S126" i="1"/>
  <c r="T126" i="1"/>
  <c r="O127" i="1"/>
  <c r="L128" i="1"/>
  <c r="M128" i="1" s="1"/>
  <c r="P128" i="1" s="1"/>
  <c r="AE124" i="1"/>
  <c r="AH124" i="1"/>
  <c r="E131" i="1"/>
  <c r="F130" i="1"/>
  <c r="G130" i="1" s="1"/>
  <c r="U128" i="1"/>
  <c r="V128" i="1" s="1"/>
  <c r="AF125" i="1"/>
  <c r="AG125" i="1" s="1"/>
  <c r="AA124" i="1"/>
  <c r="Y124" i="1"/>
  <c r="Z124" i="1"/>
  <c r="N128" i="1" l="1"/>
  <c r="O128" i="1" s="1"/>
  <c r="AA125" i="1"/>
  <c r="Z125" i="1"/>
  <c r="Y125" i="1"/>
  <c r="S128" i="1"/>
  <c r="T128" i="1"/>
  <c r="K130" i="1"/>
  <c r="I130" i="1"/>
  <c r="J130" i="1"/>
  <c r="Q130" i="1"/>
  <c r="R130" i="1" s="1"/>
  <c r="AF124" i="1"/>
  <c r="AG124" i="1" s="1"/>
  <c r="L129" i="1"/>
  <c r="W126" i="1"/>
  <c r="AD126" i="1"/>
  <c r="W127" i="1"/>
  <c r="AA127" i="1" s="1"/>
  <c r="AD127" i="1"/>
  <c r="AE127" i="1" s="1"/>
  <c r="X128" i="1"/>
  <c r="AB128" i="1"/>
  <c r="AC128" i="1" s="1"/>
  <c r="F131" i="1"/>
  <c r="G131" i="1" s="1"/>
  <c r="E132" i="1"/>
  <c r="U129" i="1"/>
  <c r="V129" i="1" s="1"/>
  <c r="N129" i="1" l="1"/>
  <c r="O129" i="1" s="1"/>
  <c r="AF127" i="1"/>
  <c r="AG127" i="1" s="1"/>
  <c r="AA126" i="1"/>
  <c r="Z126" i="1"/>
  <c r="Y126" i="1"/>
  <c r="E133" i="1"/>
  <c r="F132" i="1"/>
  <c r="G132" i="1" s="1"/>
  <c r="Y127" i="1"/>
  <c r="X129" i="1"/>
  <c r="AB129" i="1"/>
  <c r="AC129" i="1" s="1"/>
  <c r="Z127" i="1"/>
  <c r="M129" i="1"/>
  <c r="P129" i="1" s="1"/>
  <c r="U130" i="1"/>
  <c r="V130" i="1" s="1"/>
  <c r="W128" i="1"/>
  <c r="AA128" i="1" s="1"/>
  <c r="AD128" i="1"/>
  <c r="AE128" i="1" s="1"/>
  <c r="K131" i="1"/>
  <c r="I131" i="1"/>
  <c r="Q131" i="1"/>
  <c r="R131" i="1" s="1"/>
  <c r="J131" i="1"/>
  <c r="AE126" i="1"/>
  <c r="AH126" i="1"/>
  <c r="AH127" i="1"/>
  <c r="L130" i="1"/>
  <c r="M130" i="1" s="1"/>
  <c r="P130" i="1" s="1"/>
  <c r="N130" i="1" l="1"/>
  <c r="O130" i="1" s="1"/>
  <c r="Z128" i="1"/>
  <c r="Y128" i="1"/>
  <c r="S130" i="1"/>
  <c r="T130" i="1"/>
  <c r="L131" i="1"/>
  <c r="AF128" i="1"/>
  <c r="AG128" i="1" s="1"/>
  <c r="S129" i="1"/>
  <c r="T129" i="1"/>
  <c r="X130" i="1"/>
  <c r="AB130" i="1"/>
  <c r="AC130" i="1" s="1"/>
  <c r="U131" i="1"/>
  <c r="V131" i="1" s="1"/>
  <c r="F133" i="1"/>
  <c r="G133" i="1" s="1"/>
  <c r="E134" i="1"/>
  <c r="AF126" i="1"/>
  <c r="AG126" i="1" s="1"/>
  <c r="AH128" i="1"/>
  <c r="K132" i="1"/>
  <c r="J132" i="1"/>
  <c r="I132" i="1"/>
  <c r="Q132" i="1"/>
  <c r="R132" i="1" s="1"/>
  <c r="N131" i="1" l="1"/>
  <c r="O131" i="1" s="1"/>
  <c r="M131" i="1"/>
  <c r="P131" i="1" s="1"/>
  <c r="S131" i="1" s="1"/>
  <c r="U132" i="1"/>
  <c r="V132" i="1" s="1"/>
  <c r="E135" i="1"/>
  <c r="F134" i="1"/>
  <c r="G134" i="1" s="1"/>
  <c r="W129" i="1"/>
  <c r="AD129" i="1"/>
  <c r="L132" i="1"/>
  <c r="N132" i="1" s="1"/>
  <c r="K133" i="1"/>
  <c r="I133" i="1"/>
  <c r="Q133" i="1"/>
  <c r="R133" i="1" s="1"/>
  <c r="J133" i="1"/>
  <c r="X131" i="1"/>
  <c r="AB131" i="1"/>
  <c r="AC131" i="1" s="1"/>
  <c r="W130" i="1"/>
  <c r="AA130" i="1" s="1"/>
  <c r="AD130" i="1"/>
  <c r="AE130" i="1" s="1"/>
  <c r="O132" i="1" l="1"/>
  <c r="T131" i="1"/>
  <c r="W131" i="1" s="1"/>
  <c r="Z130" i="1"/>
  <c r="AE129" i="1"/>
  <c r="AH129" i="1"/>
  <c r="AA129" i="1"/>
  <c r="Z129" i="1"/>
  <c r="Y129" i="1"/>
  <c r="F135" i="1"/>
  <c r="G135" i="1" s="1"/>
  <c r="E136" i="1"/>
  <c r="L133" i="1"/>
  <c r="M133" i="1" s="1"/>
  <c r="P133" i="1" s="1"/>
  <c r="M132" i="1"/>
  <c r="P132" i="1" s="1"/>
  <c r="U133" i="1"/>
  <c r="V133" i="1" s="1"/>
  <c r="AH130" i="1"/>
  <c r="AF130" i="1"/>
  <c r="AG130" i="1" s="1"/>
  <c r="Y130" i="1"/>
  <c r="K134" i="1"/>
  <c r="I134" i="1"/>
  <c r="Q134" i="1"/>
  <c r="R134" i="1" s="1"/>
  <c r="J134" i="1"/>
  <c r="X132" i="1"/>
  <c r="AB132" i="1"/>
  <c r="AC132" i="1" s="1"/>
  <c r="N133" i="1" l="1"/>
  <c r="AA131" i="1"/>
  <c r="Z131" i="1"/>
  <c r="AD131" i="1"/>
  <c r="AE131" i="1" s="1"/>
  <c r="AF131" i="1" s="1"/>
  <c r="AG131" i="1" s="1"/>
  <c r="S133" i="1"/>
  <c r="T133" i="1"/>
  <c r="W133" i="1" s="1"/>
  <c r="AA133" i="1" s="1"/>
  <c r="O133" i="1"/>
  <c r="U134" i="1"/>
  <c r="V134" i="1" s="1"/>
  <c r="Y131" i="1"/>
  <c r="AF129" i="1"/>
  <c r="AG129" i="1" s="1"/>
  <c r="E137" i="1"/>
  <c r="F136" i="1"/>
  <c r="G136" i="1" s="1"/>
  <c r="L134" i="1"/>
  <c r="M134" i="1" s="1"/>
  <c r="P134" i="1" s="1"/>
  <c r="X133" i="1"/>
  <c r="AB133" i="1"/>
  <c r="AC133" i="1" s="1"/>
  <c r="S132" i="1"/>
  <c r="T132" i="1"/>
  <c r="K135" i="1"/>
  <c r="I135" i="1"/>
  <c r="Q135" i="1"/>
  <c r="R135" i="1" s="1"/>
  <c r="J135" i="1"/>
  <c r="AH131" i="1" l="1"/>
  <c r="N134" i="1"/>
  <c r="O134" i="1" s="1"/>
  <c r="S134" i="1"/>
  <c r="T134" i="1"/>
  <c r="Z133" i="1"/>
  <c r="Y133" i="1"/>
  <c r="AD133" i="1"/>
  <c r="AE133" i="1" s="1"/>
  <c r="L135" i="1"/>
  <c r="W132" i="1"/>
  <c r="AD132" i="1"/>
  <c r="F137" i="1"/>
  <c r="G137" i="1" s="1"/>
  <c r="E138" i="1"/>
  <c r="U135" i="1"/>
  <c r="V135" i="1" s="1"/>
  <c r="K136" i="1"/>
  <c r="Q136" i="1"/>
  <c r="R136" i="1" s="1"/>
  <c r="I136" i="1"/>
  <c r="J136" i="1"/>
  <c r="X134" i="1"/>
  <c r="AB134" i="1"/>
  <c r="AC134" i="1" s="1"/>
  <c r="N135" i="1" l="1"/>
  <c r="O135" i="1" s="1"/>
  <c r="M135" i="1"/>
  <c r="P135" i="1" s="1"/>
  <c r="S135" i="1" s="1"/>
  <c r="U136" i="1"/>
  <c r="V136" i="1" s="1"/>
  <c r="L136" i="1"/>
  <c r="M136" i="1" s="1"/>
  <c r="P136" i="1" s="1"/>
  <c r="E139" i="1"/>
  <c r="F138" i="1"/>
  <c r="G138" i="1" s="1"/>
  <c r="X135" i="1"/>
  <c r="AB135" i="1"/>
  <c r="AC135" i="1" s="1"/>
  <c r="K137" i="1"/>
  <c r="J137" i="1"/>
  <c r="I137" i="1"/>
  <c r="Q137" i="1"/>
  <c r="R137" i="1" s="1"/>
  <c r="AH133" i="1"/>
  <c r="AE132" i="1"/>
  <c r="AH132" i="1"/>
  <c r="AF133" i="1"/>
  <c r="AG133" i="1" s="1"/>
  <c r="W134" i="1"/>
  <c r="AA134" i="1" s="1"/>
  <c r="AD134" i="1"/>
  <c r="AE134" i="1" s="1"/>
  <c r="AA132" i="1"/>
  <c r="Z132" i="1"/>
  <c r="Y132" i="1"/>
  <c r="N136" i="1" l="1"/>
  <c r="T135" i="1"/>
  <c r="AD135" i="1" s="1"/>
  <c r="AE135" i="1" s="1"/>
  <c r="S136" i="1"/>
  <c r="T136" i="1"/>
  <c r="AF132" i="1"/>
  <c r="AG132" i="1" s="1"/>
  <c r="Y134" i="1"/>
  <c r="U137" i="1"/>
  <c r="V137" i="1" s="1"/>
  <c r="F139" i="1"/>
  <c r="G139" i="1" s="1"/>
  <c r="E140" i="1"/>
  <c r="O136" i="1"/>
  <c r="Z134" i="1"/>
  <c r="W135" i="1"/>
  <c r="AA135" i="1" s="1"/>
  <c r="AF134" i="1"/>
  <c r="AG134" i="1" s="1"/>
  <c r="AH134" i="1"/>
  <c r="L137" i="1"/>
  <c r="M137" i="1" s="1"/>
  <c r="P137" i="1" s="1"/>
  <c r="K138" i="1"/>
  <c r="I138" i="1"/>
  <c r="Q138" i="1"/>
  <c r="R138" i="1" s="1"/>
  <c r="J138" i="1"/>
  <c r="X136" i="1"/>
  <c r="AB136" i="1"/>
  <c r="AC136" i="1" s="1"/>
  <c r="N137" i="1" l="1"/>
  <c r="O137" i="1" s="1"/>
  <c r="Y135" i="1"/>
  <c r="AH135" i="1"/>
  <c r="S137" i="1"/>
  <c r="T137" i="1"/>
  <c r="L138" i="1"/>
  <c r="Z135" i="1"/>
  <c r="X137" i="1"/>
  <c r="AB137" i="1"/>
  <c r="AC137" i="1" s="1"/>
  <c r="U138" i="1"/>
  <c r="V138" i="1" s="1"/>
  <c r="AF135" i="1"/>
  <c r="AG135" i="1" s="1"/>
  <c r="E141" i="1"/>
  <c r="F140" i="1"/>
  <c r="G140" i="1" s="1"/>
  <c r="K139" i="1"/>
  <c r="I139" i="1"/>
  <c r="J139" i="1"/>
  <c r="Q139" i="1"/>
  <c r="R139" i="1" s="1"/>
  <c r="W136" i="1"/>
  <c r="AA136" i="1" s="1"/>
  <c r="AD136" i="1"/>
  <c r="AE136" i="1" s="1"/>
  <c r="N138" i="1" l="1"/>
  <c r="O138" i="1" s="1"/>
  <c r="U139" i="1"/>
  <c r="V139" i="1" s="1"/>
  <c r="K140" i="1"/>
  <c r="Q140" i="1"/>
  <c r="R140" i="1" s="1"/>
  <c r="I140" i="1"/>
  <c r="J140" i="1"/>
  <c r="AH136" i="1"/>
  <c r="L139" i="1"/>
  <c r="M139" i="1" s="1"/>
  <c r="P139" i="1" s="1"/>
  <c r="Z136" i="1"/>
  <c r="X138" i="1"/>
  <c r="AB138" i="1"/>
  <c r="AC138" i="1" s="1"/>
  <c r="M138" i="1"/>
  <c r="P138" i="1" s="1"/>
  <c r="W137" i="1"/>
  <c r="AA137" i="1" s="1"/>
  <c r="AD137" i="1"/>
  <c r="AE137" i="1" s="1"/>
  <c r="AF136" i="1"/>
  <c r="AG136" i="1" s="1"/>
  <c r="F141" i="1"/>
  <c r="G141" i="1" s="1"/>
  <c r="E142" i="1"/>
  <c r="Y136" i="1"/>
  <c r="N139" i="1" l="1"/>
  <c r="O139" i="1"/>
  <c r="S139" i="1"/>
  <c r="T139" i="1"/>
  <c r="K141" i="1"/>
  <c r="Q141" i="1"/>
  <c r="R141" i="1" s="1"/>
  <c r="I141" i="1"/>
  <c r="J141" i="1"/>
  <c r="Z137" i="1"/>
  <c r="AH137" i="1"/>
  <c r="L140" i="1"/>
  <c r="AF137" i="1"/>
  <c r="AG137" i="1" s="1"/>
  <c r="S138" i="1"/>
  <c r="T138" i="1"/>
  <c r="X139" i="1"/>
  <c r="AB139" i="1"/>
  <c r="AC139" i="1" s="1"/>
  <c r="E143" i="1"/>
  <c r="F142" i="1"/>
  <c r="G142" i="1" s="1"/>
  <c r="Y137" i="1"/>
  <c r="U140" i="1"/>
  <c r="V140" i="1" s="1"/>
  <c r="N140" i="1" l="1"/>
  <c r="O140" i="1" s="1"/>
  <c r="U141" i="1"/>
  <c r="V141" i="1" s="1"/>
  <c r="K142" i="1"/>
  <c r="J142" i="1"/>
  <c r="I142" i="1"/>
  <c r="Q142" i="1"/>
  <c r="R142" i="1" s="1"/>
  <c r="X140" i="1"/>
  <c r="AB140" i="1"/>
  <c r="AC140" i="1" s="1"/>
  <c r="L141" i="1"/>
  <c r="W139" i="1"/>
  <c r="AA139" i="1" s="1"/>
  <c r="AD139" i="1"/>
  <c r="AE139" i="1" s="1"/>
  <c r="M140" i="1"/>
  <c r="P140" i="1" s="1"/>
  <c r="F143" i="1"/>
  <c r="G143" i="1" s="1"/>
  <c r="E144" i="1"/>
  <c r="W138" i="1"/>
  <c r="AD138" i="1"/>
  <c r="N141" i="1" l="1"/>
  <c r="O141" i="1" s="1"/>
  <c r="AF139" i="1"/>
  <c r="AG139" i="1" s="1"/>
  <c r="Y139" i="1"/>
  <c r="M141" i="1"/>
  <c r="P141" i="1" s="1"/>
  <c r="E145" i="1"/>
  <c r="F144" i="1"/>
  <c r="G144" i="1" s="1"/>
  <c r="U142" i="1"/>
  <c r="V142" i="1" s="1"/>
  <c r="X141" i="1"/>
  <c r="AB141" i="1"/>
  <c r="AC141" i="1" s="1"/>
  <c r="AE138" i="1"/>
  <c r="AH138" i="1"/>
  <c r="K143" i="1"/>
  <c r="Q143" i="1"/>
  <c r="R143" i="1" s="1"/>
  <c r="J143" i="1"/>
  <c r="I143" i="1"/>
  <c r="AA138" i="1"/>
  <c r="Y138" i="1"/>
  <c r="Z138" i="1"/>
  <c r="S140" i="1"/>
  <c r="T140" i="1"/>
  <c r="Z139" i="1"/>
  <c r="L142" i="1"/>
  <c r="M142" i="1" s="1"/>
  <c r="P142" i="1" s="1"/>
  <c r="AH139" i="1"/>
  <c r="N142" i="1" l="1"/>
  <c r="O142" i="1" s="1"/>
  <c r="S142" i="1"/>
  <c r="T142" i="1"/>
  <c r="U143" i="1"/>
  <c r="V143" i="1" s="1"/>
  <c r="X142" i="1"/>
  <c r="AB142" i="1"/>
  <c r="AC142" i="1" s="1"/>
  <c r="W140" i="1"/>
  <c r="AD140" i="1"/>
  <c r="F145" i="1"/>
  <c r="G145" i="1" s="1"/>
  <c r="E146" i="1"/>
  <c r="S141" i="1"/>
  <c r="T141" i="1"/>
  <c r="L143" i="1"/>
  <c r="M143" i="1" s="1"/>
  <c r="P143" i="1" s="1"/>
  <c r="AF138" i="1"/>
  <c r="AG138" i="1" s="1"/>
  <c r="K144" i="1"/>
  <c r="Q144" i="1"/>
  <c r="R144" i="1" s="1"/>
  <c r="I144" i="1"/>
  <c r="J144" i="1"/>
  <c r="N143" i="1" l="1"/>
  <c r="S143" i="1"/>
  <c r="T143" i="1"/>
  <c r="U144" i="1"/>
  <c r="V144" i="1" s="1"/>
  <c r="O143" i="1"/>
  <c r="K145" i="1"/>
  <c r="J145" i="1"/>
  <c r="Q145" i="1"/>
  <c r="R145" i="1" s="1"/>
  <c r="I145" i="1"/>
  <c r="AE140" i="1"/>
  <c r="AH140" i="1"/>
  <c r="AA140" i="1"/>
  <c r="Z140" i="1"/>
  <c r="Y140" i="1"/>
  <c r="X143" i="1"/>
  <c r="AB143" i="1"/>
  <c r="AC143" i="1" s="1"/>
  <c r="L144" i="1"/>
  <c r="W142" i="1"/>
  <c r="AA142" i="1" s="1"/>
  <c r="AD142" i="1"/>
  <c r="AE142" i="1" s="1"/>
  <c r="W141" i="1"/>
  <c r="AD141" i="1"/>
  <c r="E147" i="1"/>
  <c r="F146" i="1"/>
  <c r="G146" i="1" s="1"/>
  <c r="N144" i="1" l="1"/>
  <c r="O144" i="1" s="1"/>
  <c r="M144" i="1"/>
  <c r="P144" i="1" s="1"/>
  <c r="S144" i="1" s="1"/>
  <c r="Z142" i="1"/>
  <c r="Y142" i="1"/>
  <c r="U145" i="1"/>
  <c r="V145" i="1" s="1"/>
  <c r="X144" i="1"/>
  <c r="AB144" i="1"/>
  <c r="AC144" i="1" s="1"/>
  <c r="AF142" i="1"/>
  <c r="AG142" i="1" s="1"/>
  <c r="L145" i="1"/>
  <c r="M145" i="1" s="1"/>
  <c r="P145" i="1" s="1"/>
  <c r="S145" i="1" s="1"/>
  <c r="T144" i="1"/>
  <c r="AA141" i="1"/>
  <c r="Y141" i="1"/>
  <c r="Z141" i="1"/>
  <c r="F147" i="1"/>
  <c r="G147" i="1" s="1"/>
  <c r="E148" i="1"/>
  <c r="AF140" i="1"/>
  <c r="AG140" i="1" s="1"/>
  <c r="W143" i="1"/>
  <c r="AA143" i="1" s="1"/>
  <c r="AD143" i="1"/>
  <c r="AE143" i="1" s="1"/>
  <c r="K146" i="1"/>
  <c r="J146" i="1"/>
  <c r="I146" i="1"/>
  <c r="Q146" i="1"/>
  <c r="R146" i="1" s="1"/>
  <c r="AE141" i="1"/>
  <c r="AH141" i="1"/>
  <c r="AH142" i="1"/>
  <c r="Z143" i="1" l="1"/>
  <c r="N145" i="1"/>
  <c r="O145" i="1"/>
  <c r="U146" i="1"/>
  <c r="V146" i="1" s="1"/>
  <c r="K147" i="1"/>
  <c r="I147" i="1"/>
  <c r="Q147" i="1"/>
  <c r="R147" i="1" s="1"/>
  <c r="J147" i="1"/>
  <c r="L146" i="1"/>
  <c r="AF143" i="1"/>
  <c r="AG143" i="1" s="1"/>
  <c r="AH143" i="1"/>
  <c r="Y143" i="1"/>
  <c r="AF141" i="1"/>
  <c r="AG141" i="1" s="1"/>
  <c r="E149" i="1"/>
  <c r="F148" i="1"/>
  <c r="G148" i="1" s="1"/>
  <c r="T145" i="1"/>
  <c r="W144" i="1"/>
  <c r="AA144" i="1" s="1"/>
  <c r="AD144" i="1"/>
  <c r="AE144" i="1" s="1"/>
  <c r="X145" i="1"/>
  <c r="AB145" i="1"/>
  <c r="AC145" i="1" s="1"/>
  <c r="N146" i="1" l="1"/>
  <c r="O146" i="1" s="1"/>
  <c r="AF144" i="1"/>
  <c r="AG144" i="1" s="1"/>
  <c r="F149" i="1"/>
  <c r="G149" i="1" s="1"/>
  <c r="E150" i="1"/>
  <c r="Y144" i="1"/>
  <c r="AH144" i="1"/>
  <c r="Z144" i="1"/>
  <c r="M146" i="1"/>
  <c r="P146" i="1" s="1"/>
  <c r="W145" i="1"/>
  <c r="AA145" i="1" s="1"/>
  <c r="AD145" i="1"/>
  <c r="AE145" i="1" s="1"/>
  <c r="K148" i="1"/>
  <c r="Q148" i="1"/>
  <c r="R148" i="1" s="1"/>
  <c r="J148" i="1"/>
  <c r="I148" i="1"/>
  <c r="L147" i="1"/>
  <c r="U147" i="1"/>
  <c r="V147" i="1" s="1"/>
  <c r="X146" i="1"/>
  <c r="AB146" i="1"/>
  <c r="AC146" i="1" s="1"/>
  <c r="N147" i="1" l="1"/>
  <c r="O147" i="1" s="1"/>
  <c r="Y145" i="1"/>
  <c r="M147" i="1"/>
  <c r="P147" i="1" s="1"/>
  <c r="X147" i="1"/>
  <c r="AB147" i="1"/>
  <c r="AC147" i="1" s="1"/>
  <c r="L148" i="1"/>
  <c r="M148" i="1" s="1"/>
  <c r="P148" i="1" s="1"/>
  <c r="S148" i="1" s="1"/>
  <c r="Z145" i="1"/>
  <c r="S146" i="1"/>
  <c r="T146" i="1"/>
  <c r="K149" i="1"/>
  <c r="J149" i="1"/>
  <c r="I149" i="1"/>
  <c r="Q149" i="1"/>
  <c r="R149" i="1" s="1"/>
  <c r="U148" i="1"/>
  <c r="V148" i="1" s="1"/>
  <c r="AF145" i="1"/>
  <c r="AG145" i="1" s="1"/>
  <c r="AH145" i="1"/>
  <c r="E151" i="1"/>
  <c r="F150" i="1"/>
  <c r="G150" i="1" s="1"/>
  <c r="N148" i="1" l="1"/>
  <c r="O148" i="1" s="1"/>
  <c r="X148" i="1"/>
  <c r="AB148" i="1"/>
  <c r="AC148" i="1" s="1"/>
  <c r="S147" i="1"/>
  <c r="T147" i="1"/>
  <c r="U149" i="1"/>
  <c r="V149" i="1" s="1"/>
  <c r="W146" i="1"/>
  <c r="AD146" i="1"/>
  <c r="F151" i="1"/>
  <c r="G151" i="1" s="1"/>
  <c r="E152" i="1"/>
  <c r="K150" i="1"/>
  <c r="I150" i="1"/>
  <c r="Q150" i="1"/>
  <c r="R150" i="1" s="1"/>
  <c r="J150" i="1"/>
  <c r="T148" i="1"/>
  <c r="L149" i="1"/>
  <c r="N149" i="1" l="1"/>
  <c r="O149" i="1" s="1"/>
  <c r="AA146" i="1"/>
  <c r="Z146" i="1"/>
  <c r="Y146" i="1"/>
  <c r="U150" i="1"/>
  <c r="V150" i="1" s="1"/>
  <c r="W148" i="1"/>
  <c r="AA148" i="1" s="1"/>
  <c r="AD148" i="1"/>
  <c r="AE148" i="1" s="1"/>
  <c r="E153" i="1"/>
  <c r="F152" i="1"/>
  <c r="G152" i="1" s="1"/>
  <c r="M149" i="1"/>
  <c r="P149" i="1" s="1"/>
  <c r="X149" i="1"/>
  <c r="AB149" i="1"/>
  <c r="AC149" i="1" s="1"/>
  <c r="K151" i="1"/>
  <c r="J151" i="1"/>
  <c r="Q151" i="1"/>
  <c r="R151" i="1" s="1"/>
  <c r="I151" i="1"/>
  <c r="L150" i="1"/>
  <c r="M150" i="1" s="1"/>
  <c r="P150" i="1" s="1"/>
  <c r="S150" i="1" s="1"/>
  <c r="AE146" i="1"/>
  <c r="AH146" i="1"/>
  <c r="W147" i="1"/>
  <c r="AD147" i="1"/>
  <c r="Y148" i="1"/>
  <c r="Z148" i="1"/>
  <c r="AH148" i="1" l="1"/>
  <c r="N150" i="1"/>
  <c r="O150" i="1" s="1"/>
  <c r="X150" i="1"/>
  <c r="AB150" i="1"/>
  <c r="AC150" i="1" s="1"/>
  <c r="S149" i="1"/>
  <c r="T149" i="1"/>
  <c r="AF146" i="1"/>
  <c r="AG146" i="1" s="1"/>
  <c r="K152" i="1"/>
  <c r="Q152" i="1"/>
  <c r="R152" i="1" s="1"/>
  <c r="I152" i="1"/>
  <c r="J152" i="1"/>
  <c r="AF148" i="1"/>
  <c r="AG148" i="1" s="1"/>
  <c r="AE147" i="1"/>
  <c r="AH147" i="1"/>
  <c r="U151" i="1"/>
  <c r="V151" i="1" s="1"/>
  <c r="L151" i="1"/>
  <c r="M151" i="1" s="1"/>
  <c r="P151" i="1" s="1"/>
  <c r="AA147" i="1"/>
  <c r="Z147" i="1"/>
  <c r="Y147" i="1"/>
  <c r="F153" i="1"/>
  <c r="G153" i="1" s="1"/>
  <c r="E154" i="1"/>
  <c r="T150" i="1"/>
  <c r="N151" i="1" l="1"/>
  <c r="O151" i="1" s="1"/>
  <c r="S151" i="1"/>
  <c r="T151" i="1"/>
  <c r="W150" i="1"/>
  <c r="AA150" i="1" s="1"/>
  <c r="AD150" i="1"/>
  <c r="AE150" i="1" s="1"/>
  <c r="E155" i="1"/>
  <c r="F154" i="1"/>
  <c r="G154" i="1" s="1"/>
  <c r="U152" i="1"/>
  <c r="V152" i="1" s="1"/>
  <c r="W149" i="1"/>
  <c r="AD149" i="1"/>
  <c r="L152" i="1"/>
  <c r="M152" i="1" s="1"/>
  <c r="P152" i="1" s="1"/>
  <c r="K153" i="1"/>
  <c r="Q153" i="1"/>
  <c r="R153" i="1" s="1"/>
  <c r="I153" i="1"/>
  <c r="J153" i="1"/>
  <c r="X151" i="1"/>
  <c r="AB151" i="1"/>
  <c r="AC151" i="1" s="1"/>
  <c r="AF147" i="1"/>
  <c r="AG147" i="1" s="1"/>
  <c r="Z150" i="1" l="1"/>
  <c r="Y150" i="1"/>
  <c r="AH150" i="1"/>
  <c r="N152" i="1"/>
  <c r="O152" i="1" s="1"/>
  <c r="S152" i="1"/>
  <c r="T152" i="1"/>
  <c r="L153" i="1"/>
  <c r="M153" i="1" s="1"/>
  <c r="P153" i="1" s="1"/>
  <c r="AE149" i="1"/>
  <c r="AH149" i="1"/>
  <c r="AF150" i="1"/>
  <c r="AG150" i="1" s="1"/>
  <c r="AA149" i="1"/>
  <c r="Y149" i="1"/>
  <c r="Z149" i="1"/>
  <c r="K154" i="1"/>
  <c r="J154" i="1"/>
  <c r="I154" i="1"/>
  <c r="Q154" i="1"/>
  <c r="R154" i="1" s="1"/>
  <c r="X152" i="1"/>
  <c r="AB152" i="1"/>
  <c r="AC152" i="1" s="1"/>
  <c r="W151" i="1"/>
  <c r="AA151" i="1" s="1"/>
  <c r="AD151" i="1"/>
  <c r="AE151" i="1" s="1"/>
  <c r="U153" i="1"/>
  <c r="V153" i="1" s="1"/>
  <c r="F155" i="1"/>
  <c r="G155" i="1" s="1"/>
  <c r="E156" i="1"/>
  <c r="N153" i="1" l="1"/>
  <c r="O153" i="1" s="1"/>
  <c r="Y151" i="1"/>
  <c r="Z151" i="1"/>
  <c r="S153" i="1"/>
  <c r="T153" i="1"/>
  <c r="X153" i="1"/>
  <c r="AB153" i="1"/>
  <c r="AC153" i="1" s="1"/>
  <c r="K155" i="1"/>
  <c r="Q155" i="1"/>
  <c r="R155" i="1" s="1"/>
  <c r="I155" i="1"/>
  <c r="J155" i="1"/>
  <c r="L154" i="1"/>
  <c r="M154" i="1" s="1"/>
  <c r="P154" i="1" s="1"/>
  <c r="AH151" i="1"/>
  <c r="W152" i="1"/>
  <c r="AA152" i="1" s="1"/>
  <c r="AD152" i="1"/>
  <c r="AE152" i="1" s="1"/>
  <c r="AF151" i="1"/>
  <c r="AG151" i="1" s="1"/>
  <c r="E157" i="1"/>
  <c r="F156" i="1"/>
  <c r="G156" i="1" s="1"/>
  <c r="U154" i="1"/>
  <c r="V154" i="1" s="1"/>
  <c r="AF149" i="1"/>
  <c r="AG149" i="1" s="1"/>
  <c r="N154" i="1" l="1"/>
  <c r="O154" i="1" s="1"/>
  <c r="S154" i="1"/>
  <c r="T154" i="1"/>
  <c r="K156" i="1"/>
  <c r="Q156" i="1"/>
  <c r="R156" i="1" s="1"/>
  <c r="I156" i="1"/>
  <c r="J156" i="1"/>
  <c r="Y152" i="1"/>
  <c r="Z152" i="1"/>
  <c r="U155" i="1"/>
  <c r="V155" i="1" s="1"/>
  <c r="F157" i="1"/>
  <c r="G157" i="1" s="1"/>
  <c r="E158" i="1"/>
  <c r="AF152" i="1"/>
  <c r="AG152" i="1" s="1"/>
  <c r="AH152" i="1"/>
  <c r="W153" i="1"/>
  <c r="AA153" i="1" s="1"/>
  <c r="AD153" i="1"/>
  <c r="AE153" i="1" s="1"/>
  <c r="X154" i="1"/>
  <c r="AB154" i="1"/>
  <c r="AC154" i="1" s="1"/>
  <c r="L155" i="1"/>
  <c r="N155" i="1" l="1"/>
  <c r="O155" i="1" s="1"/>
  <c r="AF153" i="1"/>
  <c r="AG153" i="1" s="1"/>
  <c r="E159" i="1"/>
  <c r="F158" i="1"/>
  <c r="G158" i="1" s="1"/>
  <c r="M155" i="1"/>
  <c r="P155" i="1" s="1"/>
  <c r="U156" i="1"/>
  <c r="V156" i="1" s="1"/>
  <c r="K157" i="1"/>
  <c r="Q157" i="1"/>
  <c r="R157" i="1" s="1"/>
  <c r="J157" i="1"/>
  <c r="I157" i="1"/>
  <c r="X155" i="1"/>
  <c r="AB155" i="1"/>
  <c r="AC155" i="1" s="1"/>
  <c r="Y153" i="1"/>
  <c r="L156" i="1"/>
  <c r="W154" i="1"/>
  <c r="AA154" i="1" s="1"/>
  <c r="AD154" i="1"/>
  <c r="AE154" i="1" s="1"/>
  <c r="Z153" i="1"/>
  <c r="AH153" i="1"/>
  <c r="N156" i="1" l="1"/>
  <c r="O156" i="1" s="1"/>
  <c r="Z154" i="1"/>
  <c r="M156" i="1"/>
  <c r="P156" i="1" s="1"/>
  <c r="S156" i="1" s="1"/>
  <c r="Y154" i="1"/>
  <c r="AF154" i="1"/>
  <c r="AG154" i="1" s="1"/>
  <c r="X156" i="1"/>
  <c r="AB156" i="1"/>
  <c r="AC156" i="1" s="1"/>
  <c r="L157" i="1"/>
  <c r="M157" i="1" s="1"/>
  <c r="P157" i="1" s="1"/>
  <c r="F159" i="1"/>
  <c r="G159" i="1" s="1"/>
  <c r="E160" i="1"/>
  <c r="U157" i="1"/>
  <c r="V157" i="1" s="1"/>
  <c r="S155" i="1"/>
  <c r="T155" i="1"/>
  <c r="AH154" i="1"/>
  <c r="K158" i="1"/>
  <c r="J158" i="1"/>
  <c r="Q158" i="1"/>
  <c r="R158" i="1" s="1"/>
  <c r="I158" i="1"/>
  <c r="T156" i="1" l="1"/>
  <c r="N157" i="1"/>
  <c r="S157" i="1"/>
  <c r="T157" i="1"/>
  <c r="W156" i="1"/>
  <c r="AA156" i="1" s="1"/>
  <c r="AD156" i="1"/>
  <c r="AE156" i="1" s="1"/>
  <c r="W155" i="1"/>
  <c r="AD155" i="1"/>
  <c r="U158" i="1"/>
  <c r="V158" i="1" s="1"/>
  <c r="O157" i="1"/>
  <c r="L158" i="1"/>
  <c r="M158" i="1" s="1"/>
  <c r="P158" i="1" s="1"/>
  <c r="E161" i="1"/>
  <c r="F160" i="1"/>
  <c r="G160" i="1" s="1"/>
  <c r="X157" i="1"/>
  <c r="AB157" i="1"/>
  <c r="AC157" i="1" s="1"/>
  <c r="K159" i="1"/>
  <c r="I159" i="1"/>
  <c r="J159" i="1"/>
  <c r="Q159" i="1"/>
  <c r="R159" i="1" s="1"/>
  <c r="N158" i="1" l="1"/>
  <c r="Z156" i="1"/>
  <c r="Y156" i="1"/>
  <c r="O158" i="1"/>
  <c r="S158" i="1"/>
  <c r="T158" i="1"/>
  <c r="U159" i="1"/>
  <c r="V159" i="1" s="1"/>
  <c r="L159" i="1"/>
  <c r="N159" i="1" s="1"/>
  <c r="AA155" i="1"/>
  <c r="Z155" i="1"/>
  <c r="Y155" i="1"/>
  <c r="F161" i="1"/>
  <c r="G161" i="1" s="1"/>
  <c r="E162" i="1"/>
  <c r="K160" i="1"/>
  <c r="J160" i="1"/>
  <c r="Q160" i="1"/>
  <c r="R160" i="1" s="1"/>
  <c r="I160" i="1"/>
  <c r="X158" i="1"/>
  <c r="AB158" i="1"/>
  <c r="AC158" i="1" s="1"/>
  <c r="AH156" i="1"/>
  <c r="W157" i="1"/>
  <c r="AA157" i="1" s="1"/>
  <c r="AD157" i="1"/>
  <c r="AE157" i="1" s="1"/>
  <c r="AE155" i="1"/>
  <c r="AH155" i="1"/>
  <c r="AF156" i="1"/>
  <c r="AG156" i="1" s="1"/>
  <c r="O159" i="1" l="1"/>
  <c r="M159" i="1"/>
  <c r="P159" i="1" s="1"/>
  <c r="E163" i="1"/>
  <c r="F162" i="1"/>
  <c r="G162" i="1" s="1"/>
  <c r="U160" i="1"/>
  <c r="V160" i="1" s="1"/>
  <c r="Y157" i="1"/>
  <c r="K161" i="1"/>
  <c r="I161" i="1"/>
  <c r="Q161" i="1"/>
  <c r="R161" i="1" s="1"/>
  <c r="J161" i="1"/>
  <c r="X159" i="1"/>
  <c r="AB159" i="1"/>
  <c r="AC159" i="1" s="1"/>
  <c r="AF155" i="1"/>
  <c r="AG155" i="1" s="1"/>
  <c r="L160" i="1"/>
  <c r="M160" i="1" s="1"/>
  <c r="P160" i="1" s="1"/>
  <c r="Z157" i="1"/>
  <c r="AH157" i="1"/>
  <c r="W158" i="1"/>
  <c r="AA158" i="1" s="1"/>
  <c r="AD158" i="1"/>
  <c r="AE158" i="1" s="1"/>
  <c r="AF157" i="1"/>
  <c r="AG157" i="1" s="1"/>
  <c r="N160" i="1" l="1"/>
  <c r="O160" i="1" s="1"/>
  <c r="S160" i="1"/>
  <c r="T160" i="1"/>
  <c r="L161" i="1"/>
  <c r="M161" i="1" s="1"/>
  <c r="P161" i="1" s="1"/>
  <c r="S161" i="1" s="1"/>
  <c r="Y158" i="1"/>
  <c r="U161" i="1"/>
  <c r="V161" i="1" s="1"/>
  <c r="F163" i="1"/>
  <c r="G163" i="1" s="1"/>
  <c r="E164" i="1"/>
  <c r="AF158" i="1"/>
  <c r="AG158" i="1" s="1"/>
  <c r="Z158" i="1"/>
  <c r="X160" i="1"/>
  <c r="AB160" i="1"/>
  <c r="AC160" i="1" s="1"/>
  <c r="S159" i="1"/>
  <c r="T159" i="1"/>
  <c r="AH158" i="1"/>
  <c r="K162" i="1"/>
  <c r="J162" i="1"/>
  <c r="I162" i="1"/>
  <c r="Q162" i="1"/>
  <c r="R162" i="1" s="1"/>
  <c r="N161" i="1" l="1"/>
  <c r="O161" i="1" s="1"/>
  <c r="T161" i="1"/>
  <c r="X161" i="1"/>
  <c r="AB161" i="1"/>
  <c r="AC161" i="1" s="1"/>
  <c r="U162" i="1"/>
  <c r="V162" i="1" s="1"/>
  <c r="L162" i="1"/>
  <c r="M162" i="1" s="1"/>
  <c r="P162" i="1" s="1"/>
  <c r="W159" i="1"/>
  <c r="AD159" i="1"/>
  <c r="E165" i="1"/>
  <c r="F164" i="1"/>
  <c r="G164" i="1" s="1"/>
  <c r="W160" i="1"/>
  <c r="AA160" i="1" s="1"/>
  <c r="AD160" i="1"/>
  <c r="AE160" i="1" s="1"/>
  <c r="K163" i="1"/>
  <c r="J163" i="1"/>
  <c r="I163" i="1"/>
  <c r="Q163" i="1"/>
  <c r="R163" i="1" s="1"/>
  <c r="N162" i="1" l="1"/>
  <c r="O162" i="1" s="1"/>
  <c r="S162" i="1"/>
  <c r="T162" i="1"/>
  <c r="Y160" i="1"/>
  <c r="L163" i="1"/>
  <c r="K164" i="1"/>
  <c r="J164" i="1"/>
  <c r="I164" i="1"/>
  <c r="Q164" i="1"/>
  <c r="R164" i="1" s="1"/>
  <c r="AF160" i="1"/>
  <c r="AG160" i="1" s="1"/>
  <c r="X162" i="1"/>
  <c r="AB162" i="1"/>
  <c r="AC162" i="1" s="1"/>
  <c r="AE159" i="1"/>
  <c r="AH159" i="1"/>
  <c r="W161" i="1"/>
  <c r="AA161" i="1" s="1"/>
  <c r="AD161" i="1"/>
  <c r="AE161" i="1" s="1"/>
  <c r="U163" i="1"/>
  <c r="V163" i="1" s="1"/>
  <c r="F165" i="1"/>
  <c r="G165" i="1" s="1"/>
  <c r="E166" i="1"/>
  <c r="M163" i="1"/>
  <c r="P163" i="1" s="1"/>
  <c r="S163" i="1" s="1"/>
  <c r="AA159" i="1"/>
  <c r="Z159" i="1"/>
  <c r="Y159" i="1"/>
  <c r="Z160" i="1"/>
  <c r="AH160" i="1"/>
  <c r="N163" i="1" l="1"/>
  <c r="O163" i="1" s="1"/>
  <c r="Y161" i="1"/>
  <c r="Z161" i="1"/>
  <c r="AF161" i="1"/>
  <c r="AG161" i="1" s="1"/>
  <c r="AF159" i="1"/>
  <c r="AG159" i="1" s="1"/>
  <c r="E167" i="1"/>
  <c r="F166" i="1"/>
  <c r="G166" i="1" s="1"/>
  <c r="K165" i="1"/>
  <c r="Q165" i="1"/>
  <c r="R165" i="1" s="1"/>
  <c r="I165" i="1"/>
  <c r="J165" i="1"/>
  <c r="L164" i="1"/>
  <c r="M164" i="1" s="1"/>
  <c r="P164" i="1" s="1"/>
  <c r="T163" i="1"/>
  <c r="AH161" i="1"/>
  <c r="W162" i="1"/>
  <c r="AA162" i="1" s="1"/>
  <c r="AD162" i="1"/>
  <c r="AE162" i="1" s="1"/>
  <c r="X163" i="1"/>
  <c r="AB163" i="1"/>
  <c r="AC163" i="1" s="1"/>
  <c r="U164" i="1"/>
  <c r="V164" i="1" s="1"/>
  <c r="N164" i="1" l="1"/>
  <c r="O164" i="1" s="1"/>
  <c r="Z162" i="1"/>
  <c r="S164" i="1"/>
  <c r="T164" i="1"/>
  <c r="W163" i="1"/>
  <c r="AA163" i="1" s="1"/>
  <c r="AD163" i="1"/>
  <c r="AE163" i="1" s="1"/>
  <c r="L165" i="1"/>
  <c r="K166" i="1"/>
  <c r="J166" i="1"/>
  <c r="I166" i="1"/>
  <c r="Q166" i="1"/>
  <c r="R166" i="1" s="1"/>
  <c r="AF162" i="1"/>
  <c r="AG162" i="1" s="1"/>
  <c r="Y162" i="1"/>
  <c r="U165" i="1"/>
  <c r="V165" i="1" s="1"/>
  <c r="F167" i="1"/>
  <c r="G167" i="1" s="1"/>
  <c r="E168" i="1"/>
  <c r="X164" i="1"/>
  <c r="AB164" i="1"/>
  <c r="AC164" i="1" s="1"/>
  <c r="AH162" i="1"/>
  <c r="Y163" i="1" l="1"/>
  <c r="N165" i="1"/>
  <c r="O165" i="1" s="1"/>
  <c r="Z163" i="1"/>
  <c r="M165" i="1"/>
  <c r="P165" i="1" s="1"/>
  <c r="S165" i="1" s="1"/>
  <c r="X165" i="1"/>
  <c r="AB165" i="1"/>
  <c r="AC165" i="1" s="1"/>
  <c r="U166" i="1"/>
  <c r="V166" i="1" s="1"/>
  <c r="AH163" i="1"/>
  <c r="E169" i="1"/>
  <c r="F168" i="1"/>
  <c r="G168" i="1" s="1"/>
  <c r="W164" i="1"/>
  <c r="AA164" i="1" s="1"/>
  <c r="AD164" i="1"/>
  <c r="AE164" i="1" s="1"/>
  <c r="K167" i="1"/>
  <c r="I167" i="1"/>
  <c r="Q167" i="1"/>
  <c r="R167" i="1" s="1"/>
  <c r="J167" i="1"/>
  <c r="L166" i="1"/>
  <c r="M166" i="1" s="1"/>
  <c r="P166" i="1" s="1"/>
  <c r="AF163" i="1"/>
  <c r="AG163" i="1" s="1"/>
  <c r="N166" i="1" l="1"/>
  <c r="O166" i="1" s="1"/>
  <c r="T165" i="1"/>
  <c r="AD165" i="1" s="1"/>
  <c r="AE165" i="1" s="1"/>
  <c r="S166" i="1"/>
  <c r="T166" i="1"/>
  <c r="L167" i="1"/>
  <c r="M167" i="1" s="1"/>
  <c r="P167" i="1" s="1"/>
  <c r="S167" i="1" s="1"/>
  <c r="AH164" i="1"/>
  <c r="K168" i="1"/>
  <c r="J168" i="1"/>
  <c r="Q168" i="1"/>
  <c r="R168" i="1" s="1"/>
  <c r="I168" i="1"/>
  <c r="AF164" i="1"/>
  <c r="AG164" i="1" s="1"/>
  <c r="X166" i="1"/>
  <c r="AB166" i="1"/>
  <c r="AC166" i="1" s="1"/>
  <c r="U167" i="1"/>
  <c r="V167" i="1" s="1"/>
  <c r="F169" i="1"/>
  <c r="G169" i="1" s="1"/>
  <c r="E170" i="1"/>
  <c r="Y164" i="1"/>
  <c r="Z164" i="1"/>
  <c r="W165" i="1" l="1"/>
  <c r="N167" i="1"/>
  <c r="O167" i="1" s="1"/>
  <c r="AH165" i="1"/>
  <c r="X167" i="1"/>
  <c r="AB167" i="1"/>
  <c r="AC167" i="1" s="1"/>
  <c r="T167" i="1"/>
  <c r="U168" i="1"/>
  <c r="V168" i="1" s="1"/>
  <c r="E171" i="1"/>
  <c r="F170" i="1"/>
  <c r="G170" i="1" s="1"/>
  <c r="AF165" i="1"/>
  <c r="AG165" i="1" s="1"/>
  <c r="L168" i="1"/>
  <c r="K169" i="1"/>
  <c r="J169" i="1"/>
  <c r="I169" i="1"/>
  <c r="Q169" i="1"/>
  <c r="R169" i="1" s="1"/>
  <c r="W166" i="1"/>
  <c r="AA166" i="1" s="1"/>
  <c r="AD166" i="1"/>
  <c r="AE166" i="1" s="1"/>
  <c r="AA165" i="1" l="1"/>
  <c r="Y165" i="1"/>
  <c r="Z165" i="1"/>
  <c r="N168" i="1"/>
  <c r="O168" i="1" s="1"/>
  <c r="AH166" i="1"/>
  <c r="L169" i="1"/>
  <c r="F171" i="1"/>
  <c r="G171" i="1" s="1"/>
  <c r="E172" i="1"/>
  <c r="Z166" i="1"/>
  <c r="K170" i="1"/>
  <c r="J170" i="1"/>
  <c r="Q170" i="1"/>
  <c r="R170" i="1" s="1"/>
  <c r="I170" i="1"/>
  <c r="M168" i="1"/>
  <c r="P168" i="1" s="1"/>
  <c r="W167" i="1"/>
  <c r="AA167" i="1" s="1"/>
  <c r="AD167" i="1"/>
  <c r="AE167" i="1" s="1"/>
  <c r="X168" i="1"/>
  <c r="AB168" i="1"/>
  <c r="AC168" i="1" s="1"/>
  <c r="U169" i="1"/>
  <c r="V169" i="1" s="1"/>
  <c r="AF166" i="1"/>
  <c r="AG166" i="1" s="1"/>
  <c r="M169" i="1"/>
  <c r="P169" i="1" s="1"/>
  <c r="S169" i="1" s="1"/>
  <c r="Y166" i="1"/>
  <c r="Z167" i="1" l="1"/>
  <c r="N169" i="1"/>
  <c r="O169" i="1" s="1"/>
  <c r="Y167" i="1"/>
  <c r="L170" i="1"/>
  <c r="N170" i="1" s="1"/>
  <c r="E173" i="1"/>
  <c r="F172" i="1"/>
  <c r="G172" i="1" s="1"/>
  <c r="T169" i="1"/>
  <c r="S168" i="1"/>
  <c r="T168" i="1"/>
  <c r="K171" i="1"/>
  <c r="I171" i="1"/>
  <c r="J171" i="1"/>
  <c r="Q171" i="1"/>
  <c r="R171" i="1" s="1"/>
  <c r="AF167" i="1"/>
  <c r="AG167" i="1" s="1"/>
  <c r="X169" i="1"/>
  <c r="AB169" i="1"/>
  <c r="AC169" i="1" s="1"/>
  <c r="AH167" i="1"/>
  <c r="U170" i="1"/>
  <c r="V170" i="1" s="1"/>
  <c r="M170" i="1" l="1"/>
  <c r="P170" i="1" s="1"/>
  <c r="S170" i="1" s="1"/>
  <c r="O170" i="1"/>
  <c r="T170" i="1"/>
  <c r="W170" i="1" s="1"/>
  <c r="AA170" i="1" s="1"/>
  <c r="X170" i="1"/>
  <c r="AB170" i="1"/>
  <c r="AC170" i="1" s="1"/>
  <c r="U171" i="1"/>
  <c r="V171" i="1" s="1"/>
  <c r="F173" i="1"/>
  <c r="G173" i="1" s="1"/>
  <c r="E174" i="1"/>
  <c r="L171" i="1"/>
  <c r="M171" i="1" s="1"/>
  <c r="P171" i="1" s="1"/>
  <c r="S171" i="1" s="1"/>
  <c r="W168" i="1"/>
  <c r="AD168" i="1"/>
  <c r="W169" i="1"/>
  <c r="AA169" i="1" s="1"/>
  <c r="AD169" i="1"/>
  <c r="AE169" i="1" s="1"/>
  <c r="K172" i="1"/>
  <c r="Q172" i="1"/>
  <c r="R172" i="1" s="1"/>
  <c r="I172" i="1"/>
  <c r="J172" i="1"/>
  <c r="AD170" i="1" l="1"/>
  <c r="AE170" i="1" s="1"/>
  <c r="AF170" i="1" s="1"/>
  <c r="AG170" i="1" s="1"/>
  <c r="N171" i="1"/>
  <c r="O171" i="1" s="1"/>
  <c r="AH169" i="1"/>
  <c r="L172" i="1"/>
  <c r="T171" i="1"/>
  <c r="U172" i="1"/>
  <c r="V172" i="1" s="1"/>
  <c r="X171" i="1"/>
  <c r="AB171" i="1"/>
  <c r="AC171" i="1" s="1"/>
  <c r="AE168" i="1"/>
  <c r="AH168" i="1"/>
  <c r="AA168" i="1"/>
  <c r="Z168" i="1"/>
  <c r="Y168" i="1"/>
  <c r="E175" i="1"/>
  <c r="F174" i="1"/>
  <c r="G174" i="1" s="1"/>
  <c r="Z169" i="1"/>
  <c r="AF169" i="1"/>
  <c r="AG169" i="1" s="1"/>
  <c r="K173" i="1"/>
  <c r="Q173" i="1"/>
  <c r="R173" i="1" s="1"/>
  <c r="J173" i="1"/>
  <c r="I173" i="1"/>
  <c r="Y169" i="1"/>
  <c r="Z170" i="1"/>
  <c r="Y170" i="1"/>
  <c r="AH170" i="1" l="1"/>
  <c r="N172" i="1"/>
  <c r="O172" i="1" s="1"/>
  <c r="M172" i="1"/>
  <c r="P172" i="1" s="1"/>
  <c r="S172" i="1" s="1"/>
  <c r="L173" i="1"/>
  <c r="M173" i="1" s="1"/>
  <c r="P173" i="1" s="1"/>
  <c r="K174" i="1"/>
  <c r="J174" i="1"/>
  <c r="I174" i="1"/>
  <c r="Q174" i="1"/>
  <c r="R174" i="1" s="1"/>
  <c r="AF168" i="1"/>
  <c r="AG168" i="1" s="1"/>
  <c r="X172" i="1"/>
  <c r="AB172" i="1"/>
  <c r="AC172" i="1" s="1"/>
  <c r="W171" i="1"/>
  <c r="AA171" i="1" s="1"/>
  <c r="AD171" i="1"/>
  <c r="AE171" i="1" s="1"/>
  <c r="U173" i="1"/>
  <c r="V173" i="1" s="1"/>
  <c r="F175" i="1"/>
  <c r="G175" i="1" s="1"/>
  <c r="E176" i="1"/>
  <c r="Z171" i="1" l="1"/>
  <c r="N173" i="1"/>
  <c r="AH171" i="1"/>
  <c r="T172" i="1"/>
  <c r="W172" i="1" s="1"/>
  <c r="AA172" i="1" s="1"/>
  <c r="Y171" i="1"/>
  <c r="S173" i="1"/>
  <c r="T173" i="1"/>
  <c r="E177" i="1"/>
  <c r="F176" i="1"/>
  <c r="G176" i="1" s="1"/>
  <c r="AF171" i="1"/>
  <c r="AG171" i="1" s="1"/>
  <c r="O173" i="1"/>
  <c r="K175" i="1"/>
  <c r="Q175" i="1"/>
  <c r="R175" i="1" s="1"/>
  <c r="I175" i="1"/>
  <c r="J175" i="1"/>
  <c r="L174" i="1"/>
  <c r="M174" i="1" s="1"/>
  <c r="P174" i="1" s="1"/>
  <c r="X173" i="1"/>
  <c r="AB173" i="1"/>
  <c r="AC173" i="1" s="1"/>
  <c r="U174" i="1"/>
  <c r="V174" i="1" s="1"/>
  <c r="AD172" i="1" l="1"/>
  <c r="AE172" i="1" s="1"/>
  <c r="AF172" i="1" s="1"/>
  <c r="AG172" i="1" s="1"/>
  <c r="N174" i="1"/>
  <c r="S174" i="1"/>
  <c r="T174" i="1"/>
  <c r="O174" i="1"/>
  <c r="Z172" i="1"/>
  <c r="X174" i="1"/>
  <c r="AB174" i="1"/>
  <c r="AC174" i="1" s="1"/>
  <c r="L175" i="1"/>
  <c r="F177" i="1"/>
  <c r="G177" i="1" s="1"/>
  <c r="E178" i="1"/>
  <c r="W173" i="1"/>
  <c r="AA173" i="1" s="1"/>
  <c r="AD173" i="1"/>
  <c r="AE173" i="1" s="1"/>
  <c r="U175" i="1"/>
  <c r="V175" i="1" s="1"/>
  <c r="Y172" i="1"/>
  <c r="K176" i="1"/>
  <c r="I176" i="1"/>
  <c r="J176" i="1"/>
  <c r="Q176" i="1"/>
  <c r="R176" i="1" s="1"/>
  <c r="AH172" i="1" l="1"/>
  <c r="N175" i="1"/>
  <c r="O175" i="1" s="1"/>
  <c r="X175" i="1"/>
  <c r="AB175" i="1"/>
  <c r="AC175" i="1" s="1"/>
  <c r="Y173" i="1"/>
  <c r="M175" i="1"/>
  <c r="P175" i="1" s="1"/>
  <c r="K177" i="1"/>
  <c r="Q177" i="1"/>
  <c r="R177" i="1" s="1"/>
  <c r="J177" i="1"/>
  <c r="I177" i="1"/>
  <c r="U176" i="1"/>
  <c r="V176" i="1" s="1"/>
  <c r="Z173" i="1"/>
  <c r="AH173" i="1"/>
  <c r="AF173" i="1"/>
  <c r="AG173" i="1" s="1"/>
  <c r="W174" i="1"/>
  <c r="AA174" i="1" s="1"/>
  <c r="AD174" i="1"/>
  <c r="AE174" i="1" s="1"/>
  <c r="L176" i="1"/>
  <c r="M176" i="1" s="1"/>
  <c r="P176" i="1" s="1"/>
  <c r="E179" i="1"/>
  <c r="F178" i="1"/>
  <c r="G178" i="1" s="1"/>
  <c r="N176" i="1" l="1"/>
  <c r="O176" i="1"/>
  <c r="S176" i="1"/>
  <c r="T176" i="1"/>
  <c r="AF174" i="1"/>
  <c r="AG174" i="1" s="1"/>
  <c r="L177" i="1"/>
  <c r="F179" i="1"/>
  <c r="G179" i="1" s="1"/>
  <c r="E180" i="1"/>
  <c r="Z174" i="1"/>
  <c r="U177" i="1"/>
  <c r="V177" i="1" s="1"/>
  <c r="K178" i="1"/>
  <c r="J178" i="1"/>
  <c r="I178" i="1"/>
  <c r="Q178" i="1"/>
  <c r="R178" i="1" s="1"/>
  <c r="AH174" i="1"/>
  <c r="Y174" i="1"/>
  <c r="X176" i="1"/>
  <c r="AB176" i="1"/>
  <c r="AC176" i="1" s="1"/>
  <c r="S175" i="1"/>
  <c r="T175" i="1"/>
  <c r="N177" i="1" l="1"/>
  <c r="O177" i="1" s="1"/>
  <c r="M177" i="1"/>
  <c r="P177" i="1" s="1"/>
  <c r="S177" i="1" s="1"/>
  <c r="U178" i="1"/>
  <c r="V178" i="1" s="1"/>
  <c r="X177" i="1"/>
  <c r="AB177" i="1"/>
  <c r="AC177" i="1" s="1"/>
  <c r="E181" i="1"/>
  <c r="F180" i="1"/>
  <c r="G180" i="1" s="1"/>
  <c r="K179" i="1"/>
  <c r="J179" i="1"/>
  <c r="I179" i="1"/>
  <c r="Q179" i="1"/>
  <c r="R179" i="1" s="1"/>
  <c r="L178" i="1"/>
  <c r="M178" i="1" s="1"/>
  <c r="P178" i="1" s="1"/>
  <c r="W176" i="1"/>
  <c r="AA176" i="1" s="1"/>
  <c r="AD176" i="1"/>
  <c r="AE176" i="1" s="1"/>
  <c r="W175" i="1"/>
  <c r="AD175" i="1"/>
  <c r="N178" i="1" l="1"/>
  <c r="O178" i="1" s="1"/>
  <c r="T177" i="1"/>
  <c r="AD177" i="1" s="1"/>
  <c r="AE177" i="1" s="1"/>
  <c r="S178" i="1"/>
  <c r="T178" i="1"/>
  <c r="AE175" i="1"/>
  <c r="AH175" i="1"/>
  <c r="Z176" i="1"/>
  <c r="AA175" i="1"/>
  <c r="Y175" i="1"/>
  <c r="Z175" i="1"/>
  <c r="L179" i="1"/>
  <c r="M179" i="1" s="1"/>
  <c r="P179" i="1" s="1"/>
  <c r="K180" i="1"/>
  <c r="I180" i="1"/>
  <c r="J180" i="1"/>
  <c r="Q180" i="1"/>
  <c r="R180" i="1" s="1"/>
  <c r="Y176" i="1"/>
  <c r="AF176" i="1"/>
  <c r="AG176" i="1" s="1"/>
  <c r="AH176" i="1"/>
  <c r="U179" i="1"/>
  <c r="V179" i="1" s="1"/>
  <c r="F181" i="1"/>
  <c r="G181" i="1" s="1"/>
  <c r="E182" i="1"/>
  <c r="X178" i="1"/>
  <c r="AB178" i="1"/>
  <c r="AC178" i="1" s="1"/>
  <c r="W177" i="1" l="1"/>
  <c r="AA177" i="1" s="1"/>
  <c r="N179" i="1"/>
  <c r="O179" i="1" s="1"/>
  <c r="S179" i="1"/>
  <c r="T179" i="1"/>
  <c r="X179" i="1"/>
  <c r="AB179" i="1"/>
  <c r="AC179" i="1" s="1"/>
  <c r="U180" i="1"/>
  <c r="V180" i="1" s="1"/>
  <c r="AF177" i="1"/>
  <c r="AG177" i="1" s="1"/>
  <c r="L180" i="1"/>
  <c r="N180" i="1" s="1"/>
  <c r="O180" i="1" s="1"/>
  <c r="AF175" i="1"/>
  <c r="AG175" i="1" s="1"/>
  <c r="K181" i="1"/>
  <c r="Q181" i="1"/>
  <c r="R181" i="1" s="1"/>
  <c r="J181" i="1"/>
  <c r="I181" i="1"/>
  <c r="AH177" i="1"/>
  <c r="W178" i="1"/>
  <c r="AA178" i="1" s="1"/>
  <c r="AD178" i="1"/>
  <c r="AE178" i="1" s="1"/>
  <c r="E183" i="1"/>
  <c r="F182" i="1"/>
  <c r="G182" i="1" s="1"/>
  <c r="W179" i="1"/>
  <c r="AA179" i="1" s="1"/>
  <c r="AD179" i="1" l="1"/>
  <c r="AE179" i="1" s="1"/>
  <c r="Y177" i="1"/>
  <c r="Z177" i="1"/>
  <c r="M180" i="1"/>
  <c r="P180" i="1" s="1"/>
  <c r="S180" i="1" s="1"/>
  <c r="AH178" i="1"/>
  <c r="K182" i="1"/>
  <c r="J182" i="1"/>
  <c r="I182" i="1"/>
  <c r="Q182" i="1"/>
  <c r="R182" i="1" s="1"/>
  <c r="X180" i="1"/>
  <c r="AB180" i="1"/>
  <c r="AC180" i="1" s="1"/>
  <c r="AF179" i="1"/>
  <c r="AG179" i="1" s="1"/>
  <c r="F183" i="1"/>
  <c r="G183" i="1" s="1"/>
  <c r="E184" i="1"/>
  <c r="L181" i="1"/>
  <c r="M181" i="1" s="1"/>
  <c r="P181" i="1" s="1"/>
  <c r="T180" i="1"/>
  <c r="U181" i="1"/>
  <c r="V181" i="1" s="1"/>
  <c r="Y178" i="1"/>
  <c r="AH179" i="1"/>
  <c r="AF178" i="1"/>
  <c r="AG178" i="1" s="1"/>
  <c r="Z178" i="1"/>
  <c r="Z179" i="1"/>
  <c r="Y179" i="1"/>
  <c r="N181" i="1" l="1"/>
  <c r="O181" i="1" s="1"/>
  <c r="S181" i="1"/>
  <c r="T181" i="1"/>
  <c r="X181" i="1"/>
  <c r="AB181" i="1"/>
  <c r="AC181" i="1" s="1"/>
  <c r="U182" i="1"/>
  <c r="V182" i="1" s="1"/>
  <c r="W180" i="1"/>
  <c r="AA180" i="1" s="1"/>
  <c r="AD180" i="1"/>
  <c r="AE180" i="1" s="1"/>
  <c r="E185" i="1"/>
  <c r="F184" i="1"/>
  <c r="G184" i="1" s="1"/>
  <c r="K183" i="1"/>
  <c r="I183" i="1"/>
  <c r="J183" i="1"/>
  <c r="Q183" i="1"/>
  <c r="R183" i="1" s="1"/>
  <c r="L182" i="1"/>
  <c r="M182" i="1" s="1"/>
  <c r="P182" i="1" s="1"/>
  <c r="N182" i="1" l="1"/>
  <c r="O182" i="1" s="1"/>
  <c r="S182" i="1"/>
  <c r="T182" i="1"/>
  <c r="U183" i="1"/>
  <c r="V183" i="1" s="1"/>
  <c r="K184" i="1"/>
  <c r="Q184" i="1"/>
  <c r="R184" i="1" s="1"/>
  <c r="J184" i="1"/>
  <c r="I184" i="1"/>
  <c r="L183" i="1"/>
  <c r="M183" i="1" s="1"/>
  <c r="P183" i="1" s="1"/>
  <c r="Z180" i="1"/>
  <c r="F185" i="1"/>
  <c r="G185" i="1" s="1"/>
  <c r="E186" i="1"/>
  <c r="AH180" i="1"/>
  <c r="Y180" i="1"/>
  <c r="AF180" i="1"/>
  <c r="AG180" i="1" s="1"/>
  <c r="W181" i="1"/>
  <c r="AA181" i="1" s="1"/>
  <c r="AD181" i="1"/>
  <c r="AE181" i="1" s="1"/>
  <c r="X182" i="1"/>
  <c r="AB182" i="1"/>
  <c r="AC182" i="1" s="1"/>
  <c r="N183" i="1" l="1"/>
  <c r="O183" i="1" s="1"/>
  <c r="S183" i="1"/>
  <c r="T183" i="1"/>
  <c r="AF181" i="1"/>
  <c r="AG181" i="1" s="1"/>
  <c r="L184" i="1"/>
  <c r="X183" i="1"/>
  <c r="AB183" i="1"/>
  <c r="AC183" i="1" s="1"/>
  <c r="Y181" i="1"/>
  <c r="E187" i="1"/>
  <c r="F186" i="1"/>
  <c r="G186" i="1" s="1"/>
  <c r="U184" i="1"/>
  <c r="V184" i="1" s="1"/>
  <c r="AH181" i="1"/>
  <c r="Z181" i="1"/>
  <c r="K185" i="1"/>
  <c r="J185" i="1"/>
  <c r="Q185" i="1"/>
  <c r="R185" i="1" s="1"/>
  <c r="I185" i="1"/>
  <c r="W182" i="1"/>
  <c r="AA182" i="1" s="1"/>
  <c r="AD182" i="1"/>
  <c r="AE182" i="1" s="1"/>
  <c r="M184" i="1"/>
  <c r="P184" i="1" s="1"/>
  <c r="S184" i="1" s="1"/>
  <c r="N184" i="1" l="1"/>
  <c r="O184" i="1" s="1"/>
  <c r="X184" i="1"/>
  <c r="AB184" i="1"/>
  <c r="AC184" i="1" s="1"/>
  <c r="L185" i="1"/>
  <c r="Y182" i="1"/>
  <c r="T184" i="1"/>
  <c r="F187" i="1"/>
  <c r="G187" i="1" s="1"/>
  <c r="E188" i="1"/>
  <c r="AF182" i="1"/>
  <c r="AG182" i="1" s="1"/>
  <c r="Z182" i="1"/>
  <c r="W183" i="1"/>
  <c r="AA183" i="1" s="1"/>
  <c r="AD183" i="1"/>
  <c r="AE183" i="1" s="1"/>
  <c r="U185" i="1"/>
  <c r="V185" i="1" s="1"/>
  <c r="K186" i="1"/>
  <c r="I186" i="1"/>
  <c r="J186" i="1"/>
  <c r="Q186" i="1"/>
  <c r="R186" i="1" s="1"/>
  <c r="AH182" i="1"/>
  <c r="N185" i="1" l="1"/>
  <c r="O185" i="1" s="1"/>
  <c r="M185" i="1"/>
  <c r="P185" i="1" s="1"/>
  <c r="X185" i="1"/>
  <c r="AB185" i="1"/>
  <c r="AC185" i="1" s="1"/>
  <c r="Z183" i="1"/>
  <c r="W184" i="1"/>
  <c r="AA184" i="1" s="1"/>
  <c r="AD184" i="1"/>
  <c r="AE184" i="1" s="1"/>
  <c r="U186" i="1"/>
  <c r="V186" i="1" s="1"/>
  <c r="L186" i="1"/>
  <c r="AF183" i="1"/>
  <c r="AG183" i="1" s="1"/>
  <c r="AH183" i="1"/>
  <c r="E189" i="1"/>
  <c r="F188" i="1"/>
  <c r="G188" i="1" s="1"/>
  <c r="Y183" i="1"/>
  <c r="K187" i="1"/>
  <c r="Q187" i="1"/>
  <c r="R187" i="1" s="1"/>
  <c r="J187" i="1"/>
  <c r="I187" i="1"/>
  <c r="Z184" i="1"/>
  <c r="AH184" i="1" l="1"/>
  <c r="Y184" i="1"/>
  <c r="N186" i="1"/>
  <c r="O186" i="1" s="1"/>
  <c r="M186" i="1"/>
  <c r="P186" i="1" s="1"/>
  <c r="S186" i="1" s="1"/>
  <c r="S185" i="1"/>
  <c r="T185" i="1"/>
  <c r="L187" i="1"/>
  <c r="M187" i="1" s="1"/>
  <c r="P187" i="1" s="1"/>
  <c r="K188" i="1"/>
  <c r="J188" i="1"/>
  <c r="I188" i="1"/>
  <c r="Q188" i="1"/>
  <c r="R188" i="1" s="1"/>
  <c r="U187" i="1"/>
  <c r="V187" i="1" s="1"/>
  <c r="X186" i="1"/>
  <c r="AB186" i="1"/>
  <c r="AC186" i="1" s="1"/>
  <c r="F189" i="1"/>
  <c r="G189" i="1" s="1"/>
  <c r="E190" i="1"/>
  <c r="AF184" i="1"/>
  <c r="AG184" i="1" s="1"/>
  <c r="T186" i="1" l="1"/>
  <c r="N187" i="1"/>
  <c r="N188" i="1"/>
  <c r="O188" i="1" s="1"/>
  <c r="W185" i="1"/>
  <c r="AD185" i="1"/>
  <c r="S187" i="1"/>
  <c r="T187" i="1"/>
  <c r="E191" i="1"/>
  <c r="F190" i="1"/>
  <c r="G190" i="1" s="1"/>
  <c r="K189" i="1"/>
  <c r="I189" i="1"/>
  <c r="J189" i="1"/>
  <c r="Q189" i="1"/>
  <c r="R189" i="1" s="1"/>
  <c r="L188" i="1"/>
  <c r="M188" i="1" s="1"/>
  <c r="P188" i="1" s="1"/>
  <c r="O187" i="1"/>
  <c r="X187" i="1"/>
  <c r="AB187" i="1"/>
  <c r="AC187" i="1" s="1"/>
  <c r="W186" i="1"/>
  <c r="AA186" i="1" s="1"/>
  <c r="AD186" i="1"/>
  <c r="AE186" i="1" s="1"/>
  <c r="U188" i="1"/>
  <c r="V188" i="1" s="1"/>
  <c r="AE185" i="1" l="1"/>
  <c r="AF185" i="1" s="1"/>
  <c r="AG185" i="1" s="1"/>
  <c r="AH185" i="1"/>
  <c r="AA185" i="1"/>
  <c r="Z185" i="1"/>
  <c r="Y185" i="1"/>
  <c r="S188" i="1"/>
  <c r="T188" i="1"/>
  <c r="AF186" i="1"/>
  <c r="AG186" i="1" s="1"/>
  <c r="U189" i="1"/>
  <c r="V189" i="1" s="1"/>
  <c r="K190" i="1"/>
  <c r="Q190" i="1"/>
  <c r="R190" i="1" s="1"/>
  <c r="J190" i="1"/>
  <c r="I190" i="1"/>
  <c r="Y186" i="1"/>
  <c r="L189" i="1"/>
  <c r="M189" i="1" s="1"/>
  <c r="P189" i="1" s="1"/>
  <c r="S189" i="1" s="1"/>
  <c r="Z186" i="1"/>
  <c r="X188" i="1"/>
  <c r="AB188" i="1"/>
  <c r="AC188" i="1" s="1"/>
  <c r="F191" i="1"/>
  <c r="G191" i="1" s="1"/>
  <c r="E192" i="1"/>
  <c r="W187" i="1"/>
  <c r="AA187" i="1" s="1"/>
  <c r="AD187" i="1"/>
  <c r="AE187" i="1" s="1"/>
  <c r="AH186" i="1"/>
  <c r="N189" i="1" l="1"/>
  <c r="O189" i="1" s="1"/>
  <c r="AF187" i="1"/>
  <c r="AG187" i="1" s="1"/>
  <c r="K191" i="1"/>
  <c r="Q191" i="1"/>
  <c r="R191" i="1" s="1"/>
  <c r="J191" i="1"/>
  <c r="I191" i="1"/>
  <c r="T189" i="1"/>
  <c r="L190" i="1"/>
  <c r="X189" i="1"/>
  <c r="AB189" i="1"/>
  <c r="AC189" i="1" s="1"/>
  <c r="AH187" i="1"/>
  <c r="U190" i="1"/>
  <c r="V190" i="1" s="1"/>
  <c r="Y187" i="1"/>
  <c r="W188" i="1"/>
  <c r="AA188" i="1" s="1"/>
  <c r="AD188" i="1"/>
  <c r="AE188" i="1" s="1"/>
  <c r="E193" i="1"/>
  <c r="F192" i="1"/>
  <c r="G192" i="1" s="1"/>
  <c r="Z187" i="1"/>
  <c r="Z188" i="1" l="1"/>
  <c r="N190" i="1"/>
  <c r="O190" i="1" s="1"/>
  <c r="Y188" i="1"/>
  <c r="W189" i="1"/>
  <c r="AA189" i="1" s="1"/>
  <c r="AD189" i="1"/>
  <c r="AE189" i="1" s="1"/>
  <c r="U191" i="1"/>
  <c r="V191" i="1" s="1"/>
  <c r="F193" i="1"/>
  <c r="G193" i="1" s="1"/>
  <c r="E194" i="1"/>
  <c r="X190" i="1"/>
  <c r="AB190" i="1"/>
  <c r="AC190" i="1" s="1"/>
  <c r="M190" i="1"/>
  <c r="P190" i="1" s="1"/>
  <c r="AF188" i="1"/>
  <c r="AG188" i="1" s="1"/>
  <c r="K192" i="1"/>
  <c r="I192" i="1"/>
  <c r="Q192" i="1"/>
  <c r="R192" i="1" s="1"/>
  <c r="J192" i="1"/>
  <c r="AH188" i="1"/>
  <c r="L191" i="1"/>
  <c r="M191" i="1" s="1"/>
  <c r="P191" i="1" s="1"/>
  <c r="N191" i="1" l="1"/>
  <c r="Y189" i="1"/>
  <c r="Z189" i="1"/>
  <c r="S191" i="1"/>
  <c r="T191" i="1"/>
  <c r="X191" i="1"/>
  <c r="AB191" i="1"/>
  <c r="AC191" i="1" s="1"/>
  <c r="L192" i="1"/>
  <c r="N192" i="1" s="1"/>
  <c r="O191" i="1"/>
  <c r="U192" i="1"/>
  <c r="V192" i="1" s="1"/>
  <c r="E195" i="1"/>
  <c r="F194" i="1"/>
  <c r="G194" i="1" s="1"/>
  <c r="AF189" i="1"/>
  <c r="AG189" i="1" s="1"/>
  <c r="M192" i="1"/>
  <c r="P192" i="1" s="1"/>
  <c r="S192" i="1" s="1"/>
  <c r="K193" i="1"/>
  <c r="I193" i="1"/>
  <c r="Q193" i="1"/>
  <c r="R193" i="1" s="1"/>
  <c r="J193" i="1"/>
  <c r="S190" i="1"/>
  <c r="T190" i="1"/>
  <c r="AH189" i="1"/>
  <c r="O192" i="1" l="1"/>
  <c r="L193" i="1"/>
  <c r="M193" i="1" s="1"/>
  <c r="P193" i="1" s="1"/>
  <c r="S193" i="1" s="1"/>
  <c r="K194" i="1"/>
  <c r="Q194" i="1"/>
  <c r="R194" i="1" s="1"/>
  <c r="I194" i="1"/>
  <c r="J194" i="1"/>
  <c r="T192" i="1"/>
  <c r="U193" i="1"/>
  <c r="V193" i="1" s="1"/>
  <c r="E196" i="1"/>
  <c r="F195" i="1"/>
  <c r="G195" i="1" s="1"/>
  <c r="W191" i="1"/>
  <c r="AA191" i="1" s="1"/>
  <c r="AD191" i="1"/>
  <c r="AE191" i="1" s="1"/>
  <c r="W190" i="1"/>
  <c r="AD190" i="1"/>
  <c r="X192" i="1"/>
  <c r="AB192" i="1"/>
  <c r="AC192" i="1" s="1"/>
  <c r="N193" i="1" l="1"/>
  <c r="O193" i="1" s="1"/>
  <c r="AE190" i="1"/>
  <c r="AH190" i="1"/>
  <c r="AH191" i="1"/>
  <c r="U194" i="1"/>
  <c r="V194" i="1" s="1"/>
  <c r="K195" i="1"/>
  <c r="Q195" i="1"/>
  <c r="R195" i="1" s="1"/>
  <c r="J195" i="1"/>
  <c r="I195" i="1"/>
  <c r="AA190" i="1"/>
  <c r="Y190" i="1"/>
  <c r="Z190" i="1"/>
  <c r="Z191" i="1"/>
  <c r="E197" i="1"/>
  <c r="F196" i="1"/>
  <c r="G196" i="1" s="1"/>
  <c r="W192" i="1"/>
  <c r="AA192" i="1" s="1"/>
  <c r="AD192" i="1"/>
  <c r="AE192" i="1" s="1"/>
  <c r="AF191" i="1"/>
  <c r="AG191" i="1" s="1"/>
  <c r="Y191" i="1"/>
  <c r="T193" i="1"/>
  <c r="L194" i="1"/>
  <c r="X193" i="1"/>
  <c r="AB193" i="1"/>
  <c r="AC193" i="1" s="1"/>
  <c r="N194" i="1" l="1"/>
  <c r="O194" i="1" s="1"/>
  <c r="L195" i="1"/>
  <c r="X194" i="1"/>
  <c r="AB194" i="1"/>
  <c r="AC194" i="1" s="1"/>
  <c r="AF192" i="1"/>
  <c r="AG192" i="1" s="1"/>
  <c r="F197" i="1"/>
  <c r="G197" i="1" s="1"/>
  <c r="E198" i="1"/>
  <c r="U195" i="1"/>
  <c r="V195" i="1" s="1"/>
  <c r="M194" i="1"/>
  <c r="P194" i="1" s="1"/>
  <c r="AH192" i="1"/>
  <c r="W193" i="1"/>
  <c r="AA193" i="1" s="1"/>
  <c r="AD193" i="1"/>
  <c r="AE193" i="1" s="1"/>
  <c r="Z192" i="1"/>
  <c r="Y192" i="1"/>
  <c r="K196" i="1"/>
  <c r="I196" i="1"/>
  <c r="Q196" i="1"/>
  <c r="R196" i="1" s="1"/>
  <c r="J196" i="1"/>
  <c r="M195" i="1"/>
  <c r="P195" i="1" s="1"/>
  <c r="S195" i="1" s="1"/>
  <c r="AF190" i="1"/>
  <c r="AG190" i="1" s="1"/>
  <c r="Z193" i="1" l="1"/>
  <c r="N195" i="1"/>
  <c r="O195" i="1" s="1"/>
  <c r="U196" i="1"/>
  <c r="V196" i="1" s="1"/>
  <c r="S194" i="1"/>
  <c r="T194" i="1"/>
  <c r="E199" i="1"/>
  <c r="F198" i="1"/>
  <c r="G198" i="1" s="1"/>
  <c r="L196" i="1"/>
  <c r="N196" i="1" s="1"/>
  <c r="Y193" i="1"/>
  <c r="AH193" i="1"/>
  <c r="T195" i="1"/>
  <c r="K197" i="1"/>
  <c r="I197" i="1"/>
  <c r="Q197" i="1"/>
  <c r="R197" i="1" s="1"/>
  <c r="J197" i="1"/>
  <c r="X195" i="1"/>
  <c r="AB195" i="1"/>
  <c r="AC195" i="1" s="1"/>
  <c r="AF193" i="1"/>
  <c r="AG193" i="1" s="1"/>
  <c r="O196" i="1" l="1"/>
  <c r="M196" i="1"/>
  <c r="P196" i="1" s="1"/>
  <c r="W194" i="1"/>
  <c r="AD194" i="1"/>
  <c r="L197" i="1"/>
  <c r="W195" i="1"/>
  <c r="AA195" i="1" s="1"/>
  <c r="AD195" i="1"/>
  <c r="AE195" i="1" s="1"/>
  <c r="K198" i="1"/>
  <c r="J198" i="1"/>
  <c r="Q198" i="1"/>
  <c r="R198" i="1" s="1"/>
  <c r="I198" i="1"/>
  <c r="U197" i="1"/>
  <c r="V197" i="1" s="1"/>
  <c r="X196" i="1"/>
  <c r="AB196" i="1"/>
  <c r="AC196" i="1" s="1"/>
  <c r="F199" i="1"/>
  <c r="G199" i="1" s="1"/>
  <c r="E200" i="1"/>
  <c r="Z195" i="1" l="1"/>
  <c r="N197" i="1"/>
  <c r="O197" i="1" s="1"/>
  <c r="M197" i="1"/>
  <c r="P197" i="1" s="1"/>
  <c r="S197" i="1" s="1"/>
  <c r="AF195" i="1"/>
  <c r="AG195" i="1" s="1"/>
  <c r="AE194" i="1"/>
  <c r="AH194" i="1"/>
  <c r="AA194" i="1"/>
  <c r="Y194" i="1"/>
  <c r="Z194" i="1"/>
  <c r="X197" i="1"/>
  <c r="AB197" i="1"/>
  <c r="AC197" i="1" s="1"/>
  <c r="L198" i="1"/>
  <c r="N198" i="1" s="1"/>
  <c r="S196" i="1"/>
  <c r="T196" i="1"/>
  <c r="U198" i="1"/>
  <c r="V198" i="1" s="1"/>
  <c r="E201" i="1"/>
  <c r="F200" i="1"/>
  <c r="G200" i="1" s="1"/>
  <c r="Y195" i="1"/>
  <c r="K199" i="1"/>
  <c r="J199" i="1"/>
  <c r="Q199" i="1"/>
  <c r="R199" i="1" s="1"/>
  <c r="I199" i="1"/>
  <c r="AH195" i="1"/>
  <c r="T197" i="1" l="1"/>
  <c r="O198" i="1"/>
  <c r="E202" i="1"/>
  <c r="F201" i="1"/>
  <c r="G201" i="1" s="1"/>
  <c r="W196" i="1"/>
  <c r="AD196" i="1"/>
  <c r="U199" i="1"/>
  <c r="V199" i="1" s="1"/>
  <c r="K200" i="1"/>
  <c r="J200" i="1"/>
  <c r="I200" i="1"/>
  <c r="Q200" i="1"/>
  <c r="R200" i="1" s="1"/>
  <c r="M198" i="1"/>
  <c r="P198" i="1" s="1"/>
  <c r="X198" i="1"/>
  <c r="AB198" i="1"/>
  <c r="AC198" i="1" s="1"/>
  <c r="W197" i="1"/>
  <c r="AA197" i="1" s="1"/>
  <c r="AD197" i="1"/>
  <c r="AE197" i="1" s="1"/>
  <c r="L199" i="1"/>
  <c r="M199" i="1" s="1"/>
  <c r="P199" i="1" s="1"/>
  <c r="AF194" i="1"/>
  <c r="AG194" i="1" s="1"/>
  <c r="N199" i="1" l="1"/>
  <c r="S199" i="1"/>
  <c r="T199" i="1"/>
  <c r="L200" i="1"/>
  <c r="AH197" i="1"/>
  <c r="K201" i="1"/>
  <c r="J201" i="1"/>
  <c r="Q201" i="1"/>
  <c r="R201" i="1" s="1"/>
  <c r="I201" i="1"/>
  <c r="O199" i="1"/>
  <c r="Y197" i="1"/>
  <c r="S198" i="1"/>
  <c r="T198" i="1"/>
  <c r="AE196" i="1"/>
  <c r="AH196" i="1"/>
  <c r="Z197" i="1"/>
  <c r="U200" i="1"/>
  <c r="V200" i="1" s="1"/>
  <c r="AA196" i="1"/>
  <c r="Z196" i="1"/>
  <c r="Y196" i="1"/>
  <c r="E203" i="1"/>
  <c r="F202" i="1"/>
  <c r="G202" i="1" s="1"/>
  <c r="AF197" i="1"/>
  <c r="AG197" i="1" s="1"/>
  <c r="M200" i="1"/>
  <c r="P200" i="1" s="1"/>
  <c r="S200" i="1" s="1"/>
  <c r="X199" i="1"/>
  <c r="AB199" i="1"/>
  <c r="AC199" i="1" s="1"/>
  <c r="N200" i="1" l="1"/>
  <c r="O200" i="1" s="1"/>
  <c r="T200" i="1"/>
  <c r="K202" i="1"/>
  <c r="J202" i="1"/>
  <c r="I202" i="1"/>
  <c r="Q202" i="1"/>
  <c r="R202" i="1" s="1"/>
  <c r="W198" i="1"/>
  <c r="AD198" i="1"/>
  <c r="U201" i="1"/>
  <c r="V201" i="1" s="1"/>
  <c r="W199" i="1"/>
  <c r="AA199" i="1" s="1"/>
  <c r="AD199" i="1"/>
  <c r="AE199" i="1" s="1"/>
  <c r="E204" i="1"/>
  <c r="F203" i="1"/>
  <c r="G203" i="1" s="1"/>
  <c r="X200" i="1"/>
  <c r="AB200" i="1"/>
  <c r="AC200" i="1" s="1"/>
  <c r="AF196" i="1"/>
  <c r="AG196" i="1" s="1"/>
  <c r="L201" i="1"/>
  <c r="N201" i="1" l="1"/>
  <c r="O201" i="1" s="1"/>
  <c r="AH199" i="1"/>
  <c r="X201" i="1"/>
  <c r="AB201" i="1"/>
  <c r="AC201" i="1" s="1"/>
  <c r="U202" i="1"/>
  <c r="V202" i="1" s="1"/>
  <c r="K203" i="1"/>
  <c r="Q203" i="1"/>
  <c r="R203" i="1" s="1"/>
  <c r="I203" i="1"/>
  <c r="J203" i="1"/>
  <c r="AF199" i="1"/>
  <c r="AG199" i="1" s="1"/>
  <c r="M201" i="1"/>
  <c r="P201" i="1" s="1"/>
  <c r="W200" i="1"/>
  <c r="AA200" i="1" s="1"/>
  <c r="AD200" i="1"/>
  <c r="AE200" i="1" s="1"/>
  <c r="AE198" i="1"/>
  <c r="AH198" i="1"/>
  <c r="L202" i="1"/>
  <c r="M202" i="1" s="1"/>
  <c r="P202" i="1" s="1"/>
  <c r="Y199" i="1"/>
  <c r="E205" i="1"/>
  <c r="F204" i="1"/>
  <c r="G204" i="1" s="1"/>
  <c r="AA198" i="1"/>
  <c r="Y198" i="1"/>
  <c r="Z198" i="1"/>
  <c r="Z199" i="1"/>
  <c r="N202" i="1" l="1"/>
  <c r="AH200" i="1"/>
  <c r="Z200" i="1"/>
  <c r="Y200" i="1"/>
  <c r="O202" i="1"/>
  <c r="S202" i="1"/>
  <c r="T202" i="1"/>
  <c r="K204" i="1"/>
  <c r="J204" i="1"/>
  <c r="Q204" i="1"/>
  <c r="R204" i="1" s="1"/>
  <c r="I204" i="1"/>
  <c r="X202" i="1"/>
  <c r="AB202" i="1"/>
  <c r="AC202" i="1" s="1"/>
  <c r="L203" i="1"/>
  <c r="E206" i="1"/>
  <c r="F205" i="1"/>
  <c r="G205" i="1" s="1"/>
  <c r="AF198" i="1"/>
  <c r="AG198" i="1" s="1"/>
  <c r="S201" i="1"/>
  <c r="T201" i="1"/>
  <c r="AF200" i="1"/>
  <c r="AG200" i="1" s="1"/>
  <c r="U203" i="1"/>
  <c r="V203" i="1" s="1"/>
  <c r="N203" i="1" l="1"/>
  <c r="O203" i="1" s="1"/>
  <c r="M203" i="1"/>
  <c r="P203" i="1" s="1"/>
  <c r="L204" i="1"/>
  <c r="N204" i="1" s="1"/>
  <c r="W202" i="1"/>
  <c r="AA202" i="1" s="1"/>
  <c r="AD202" i="1"/>
  <c r="AE202" i="1" s="1"/>
  <c r="E207" i="1"/>
  <c r="F206" i="1"/>
  <c r="G206" i="1" s="1"/>
  <c r="X203" i="1"/>
  <c r="AB203" i="1"/>
  <c r="AC203" i="1" s="1"/>
  <c r="W201" i="1"/>
  <c r="AD201" i="1"/>
  <c r="K205" i="1"/>
  <c r="Q205" i="1"/>
  <c r="R205" i="1" s="1"/>
  <c r="J205" i="1"/>
  <c r="I205" i="1"/>
  <c r="U204" i="1"/>
  <c r="V204" i="1" s="1"/>
  <c r="Z202" i="1" l="1"/>
  <c r="O204" i="1"/>
  <c r="Y202" i="1"/>
  <c r="AH202" i="1"/>
  <c r="M204" i="1"/>
  <c r="P204" i="1" s="1"/>
  <c r="S203" i="1"/>
  <c r="T203" i="1"/>
  <c r="W203" i="1" s="1"/>
  <c r="AA203" i="1" s="1"/>
  <c r="E208" i="1"/>
  <c r="F207" i="1"/>
  <c r="G207" i="1" s="1"/>
  <c r="AE201" i="1"/>
  <c r="AH201" i="1"/>
  <c r="K206" i="1"/>
  <c r="J206" i="1"/>
  <c r="Q206" i="1"/>
  <c r="R206" i="1" s="1"/>
  <c r="I206" i="1"/>
  <c r="AF202" i="1"/>
  <c r="AG202" i="1" s="1"/>
  <c r="U205" i="1"/>
  <c r="V205" i="1" s="1"/>
  <c r="X204" i="1"/>
  <c r="AB204" i="1"/>
  <c r="AC204" i="1" s="1"/>
  <c r="L205" i="1"/>
  <c r="AA201" i="1"/>
  <c r="Y201" i="1"/>
  <c r="Z201" i="1"/>
  <c r="AD203" i="1" l="1"/>
  <c r="AE203" i="1" s="1"/>
  <c r="AF203" i="1" s="1"/>
  <c r="AG203" i="1" s="1"/>
  <c r="Y203" i="1"/>
  <c r="N205" i="1"/>
  <c r="O205" i="1" s="1"/>
  <c r="Z203" i="1"/>
  <c r="AH203" i="1"/>
  <c r="S204" i="1"/>
  <c r="T204" i="1"/>
  <c r="W204" i="1" s="1"/>
  <c r="AA204" i="1" s="1"/>
  <c r="X205" i="1"/>
  <c r="AB205" i="1"/>
  <c r="AC205" i="1" s="1"/>
  <c r="E209" i="1"/>
  <c r="F208" i="1"/>
  <c r="G208" i="1" s="1"/>
  <c r="M205" i="1"/>
  <c r="P205" i="1" s="1"/>
  <c r="K207" i="1"/>
  <c r="J207" i="1"/>
  <c r="I207" i="1"/>
  <c r="Q207" i="1"/>
  <c r="R207" i="1" s="1"/>
  <c r="U206" i="1"/>
  <c r="V206" i="1" s="1"/>
  <c r="L206" i="1"/>
  <c r="AF201" i="1"/>
  <c r="AG201" i="1" s="1"/>
  <c r="N206" i="1" l="1"/>
  <c r="O206" i="1" s="1"/>
  <c r="Y204" i="1"/>
  <c r="M206" i="1"/>
  <c r="P206" i="1" s="1"/>
  <c r="S206" i="1" s="1"/>
  <c r="Z204" i="1"/>
  <c r="AD204" i="1"/>
  <c r="X206" i="1"/>
  <c r="AB206" i="1"/>
  <c r="AC206" i="1" s="1"/>
  <c r="S205" i="1"/>
  <c r="T205" i="1"/>
  <c r="U207" i="1"/>
  <c r="V207" i="1" s="1"/>
  <c r="K208" i="1"/>
  <c r="I208" i="1"/>
  <c r="Q208" i="1"/>
  <c r="R208" i="1" s="1"/>
  <c r="J208" i="1"/>
  <c r="T206" i="1"/>
  <c r="L207" i="1"/>
  <c r="M207" i="1" s="1"/>
  <c r="P207" i="1" s="1"/>
  <c r="E210" i="1"/>
  <c r="F209" i="1"/>
  <c r="G209" i="1" s="1"/>
  <c r="N207" i="1" l="1"/>
  <c r="AE204" i="1"/>
  <c r="AH204" i="1"/>
  <c r="S207" i="1"/>
  <c r="T207" i="1"/>
  <c r="W206" i="1"/>
  <c r="AA206" i="1" s="1"/>
  <c r="AD206" i="1"/>
  <c r="AE206" i="1" s="1"/>
  <c r="W205" i="1"/>
  <c r="AD205" i="1"/>
  <c r="E211" i="1"/>
  <c r="F210" i="1"/>
  <c r="G210" i="1" s="1"/>
  <c r="O207" i="1"/>
  <c r="U208" i="1"/>
  <c r="V208" i="1" s="1"/>
  <c r="K209" i="1"/>
  <c r="Q209" i="1"/>
  <c r="R209" i="1" s="1"/>
  <c r="I209" i="1"/>
  <c r="J209" i="1"/>
  <c r="L208" i="1"/>
  <c r="X207" i="1"/>
  <c r="AB207" i="1"/>
  <c r="AC207" i="1" s="1"/>
  <c r="Y206" i="1" l="1"/>
  <c r="Z206" i="1"/>
  <c r="N208" i="1"/>
  <c r="O208" i="1" s="1"/>
  <c r="AF204" i="1"/>
  <c r="AG204" i="1" s="1"/>
  <c r="AF206" i="1"/>
  <c r="AG206" i="1" s="1"/>
  <c r="L209" i="1"/>
  <c r="E212" i="1"/>
  <c r="F211" i="1"/>
  <c r="G211" i="1" s="1"/>
  <c r="X208" i="1"/>
  <c r="AB208" i="1"/>
  <c r="AC208" i="1" s="1"/>
  <c r="M208" i="1"/>
  <c r="P208" i="1" s="1"/>
  <c r="AE205" i="1"/>
  <c r="AH205" i="1"/>
  <c r="W207" i="1"/>
  <c r="AA207" i="1" s="1"/>
  <c r="AD207" i="1"/>
  <c r="AE207" i="1" s="1"/>
  <c r="U209" i="1"/>
  <c r="V209" i="1" s="1"/>
  <c r="AH206" i="1"/>
  <c r="K210" i="1"/>
  <c r="J210" i="1"/>
  <c r="Q210" i="1"/>
  <c r="R210" i="1" s="1"/>
  <c r="I210" i="1"/>
  <c r="AA205" i="1"/>
  <c r="Z205" i="1"/>
  <c r="Y205" i="1"/>
  <c r="N209" i="1" l="1"/>
  <c r="O209" i="1" s="1"/>
  <c r="Y207" i="1"/>
  <c r="Z207" i="1"/>
  <c r="X209" i="1"/>
  <c r="AB209" i="1"/>
  <c r="AC209" i="1" s="1"/>
  <c r="K211" i="1"/>
  <c r="I211" i="1"/>
  <c r="J211" i="1"/>
  <c r="Q211" i="1"/>
  <c r="R211" i="1" s="1"/>
  <c r="M209" i="1"/>
  <c r="P209" i="1" s="1"/>
  <c r="AF207" i="1"/>
  <c r="AG207" i="1" s="1"/>
  <c r="S208" i="1"/>
  <c r="T208" i="1"/>
  <c r="AH207" i="1"/>
  <c r="L210" i="1"/>
  <c r="M210" i="1" s="1"/>
  <c r="P210" i="1" s="1"/>
  <c r="AF205" i="1"/>
  <c r="AG205" i="1" s="1"/>
  <c r="E213" i="1"/>
  <c r="F212" i="1"/>
  <c r="G212" i="1" s="1"/>
  <c r="U210" i="1"/>
  <c r="V210" i="1" s="1"/>
  <c r="N210" i="1" l="1"/>
  <c r="S210" i="1"/>
  <c r="T210" i="1"/>
  <c r="S209" i="1"/>
  <c r="T209" i="1"/>
  <c r="X210" i="1"/>
  <c r="AB210" i="1"/>
  <c r="AC210" i="1" s="1"/>
  <c r="U211" i="1"/>
  <c r="V211" i="1" s="1"/>
  <c r="E214" i="1"/>
  <c r="F213" i="1"/>
  <c r="G213" i="1" s="1"/>
  <c r="W208" i="1"/>
  <c r="AD208" i="1"/>
  <c r="O210" i="1"/>
  <c r="K212" i="1"/>
  <c r="I212" i="1"/>
  <c r="J212" i="1"/>
  <c r="Q212" i="1"/>
  <c r="R212" i="1" s="1"/>
  <c r="L211" i="1"/>
  <c r="M211" i="1" s="1"/>
  <c r="P211" i="1" s="1"/>
  <c r="S211" i="1" s="1"/>
  <c r="N211" i="1" l="1"/>
  <c r="O211" i="1" s="1"/>
  <c r="L212" i="1"/>
  <c r="M212" i="1" s="1"/>
  <c r="P212" i="1" s="1"/>
  <c r="S212" i="1" s="1"/>
  <c r="W209" i="1"/>
  <c r="AD209" i="1"/>
  <c r="AE208" i="1"/>
  <c r="AH208" i="1"/>
  <c r="E215" i="1"/>
  <c r="F214" i="1"/>
  <c r="G214" i="1" s="1"/>
  <c r="T211" i="1"/>
  <c r="AA208" i="1"/>
  <c r="Y208" i="1"/>
  <c r="Z208" i="1"/>
  <c r="W210" i="1"/>
  <c r="AA210" i="1" s="1"/>
  <c r="AD210" i="1"/>
  <c r="AE210" i="1" s="1"/>
  <c r="U212" i="1"/>
  <c r="V212" i="1" s="1"/>
  <c r="K213" i="1"/>
  <c r="I213" i="1"/>
  <c r="J213" i="1"/>
  <c r="Q213" i="1"/>
  <c r="R213" i="1" s="1"/>
  <c r="X211" i="1"/>
  <c r="AB211" i="1"/>
  <c r="AC211" i="1" s="1"/>
  <c r="N212" i="1" l="1"/>
  <c r="O212" i="1" s="1"/>
  <c r="W211" i="1"/>
  <c r="AA211" i="1" s="1"/>
  <c r="AD211" i="1"/>
  <c r="AE211" i="1" s="1"/>
  <c r="AH210" i="1"/>
  <c r="AA209" i="1"/>
  <c r="Z209" i="1"/>
  <c r="Y209" i="1"/>
  <c r="AF210" i="1"/>
  <c r="AG210" i="1" s="1"/>
  <c r="E216" i="1"/>
  <c r="F215" i="1"/>
  <c r="G215" i="1" s="1"/>
  <c r="U213" i="1"/>
  <c r="V213" i="1" s="1"/>
  <c r="T212" i="1"/>
  <c r="Z210" i="1"/>
  <c r="K214" i="1"/>
  <c r="Q214" i="1"/>
  <c r="R214" i="1" s="1"/>
  <c r="J214" i="1"/>
  <c r="I214" i="1"/>
  <c r="AE209" i="1"/>
  <c r="AH209" i="1"/>
  <c r="Z211" i="1"/>
  <c r="L213" i="1"/>
  <c r="M213" i="1" s="1"/>
  <c r="P213" i="1" s="1"/>
  <c r="X212" i="1"/>
  <c r="AB212" i="1"/>
  <c r="AC212" i="1" s="1"/>
  <c r="Y210" i="1"/>
  <c r="AF208" i="1"/>
  <c r="AG208" i="1" s="1"/>
  <c r="Y211" i="1" l="1"/>
  <c r="N213" i="1"/>
  <c r="O213" i="1" s="1"/>
  <c r="S213" i="1"/>
  <c r="T213" i="1"/>
  <c r="L214" i="1"/>
  <c r="M214" i="1" s="1"/>
  <c r="P214" i="1" s="1"/>
  <c r="K215" i="1"/>
  <c r="J215" i="1"/>
  <c r="I215" i="1"/>
  <c r="Q215" i="1"/>
  <c r="R215" i="1" s="1"/>
  <c r="AF209" i="1"/>
  <c r="AG209" i="1" s="1"/>
  <c r="U214" i="1"/>
  <c r="V214" i="1" s="1"/>
  <c r="AF211" i="1"/>
  <c r="AG211" i="1" s="1"/>
  <c r="W212" i="1"/>
  <c r="AA212" i="1" s="1"/>
  <c r="AD212" i="1"/>
  <c r="AE212" i="1" s="1"/>
  <c r="X213" i="1"/>
  <c r="AB213" i="1"/>
  <c r="AC213" i="1" s="1"/>
  <c r="E217" i="1"/>
  <c r="F216" i="1"/>
  <c r="G216" i="1" s="1"/>
  <c r="AH211" i="1"/>
  <c r="N214" i="1" l="1"/>
  <c r="Y212" i="1"/>
  <c r="Z212" i="1"/>
  <c r="S214" i="1"/>
  <c r="T214" i="1"/>
  <c r="X214" i="1"/>
  <c r="AB214" i="1"/>
  <c r="AC214" i="1" s="1"/>
  <c r="O214" i="1"/>
  <c r="E218" i="1"/>
  <c r="F217" i="1"/>
  <c r="G217" i="1" s="1"/>
  <c r="AH212" i="1"/>
  <c r="L215" i="1"/>
  <c r="M215" i="1" s="1"/>
  <c r="P215" i="1" s="1"/>
  <c r="W213" i="1"/>
  <c r="AA213" i="1" s="1"/>
  <c r="AD213" i="1"/>
  <c r="AE213" i="1" s="1"/>
  <c r="AF212" i="1"/>
  <c r="AG212" i="1" s="1"/>
  <c r="U215" i="1"/>
  <c r="V215" i="1" s="1"/>
  <c r="K216" i="1"/>
  <c r="I216" i="1"/>
  <c r="Q216" i="1"/>
  <c r="R216" i="1" s="1"/>
  <c r="J216" i="1"/>
  <c r="Z213" i="1"/>
  <c r="N215" i="1" l="1"/>
  <c r="S215" i="1"/>
  <c r="T215" i="1"/>
  <c r="L216" i="1"/>
  <c r="AF213" i="1"/>
  <c r="AG213" i="1" s="1"/>
  <c r="AH213" i="1"/>
  <c r="E219" i="1"/>
  <c r="F218" i="1"/>
  <c r="G218" i="1" s="1"/>
  <c r="U216" i="1"/>
  <c r="V216" i="1" s="1"/>
  <c r="W214" i="1"/>
  <c r="AA214" i="1" s="1"/>
  <c r="AD214" i="1"/>
  <c r="AE214" i="1" s="1"/>
  <c r="X215" i="1"/>
  <c r="AB215" i="1"/>
  <c r="AC215" i="1" s="1"/>
  <c r="Y213" i="1"/>
  <c r="O215" i="1"/>
  <c r="K217" i="1"/>
  <c r="Q217" i="1"/>
  <c r="R217" i="1" s="1"/>
  <c r="J217" i="1"/>
  <c r="I217" i="1"/>
  <c r="N216" i="1" l="1"/>
  <c r="O216" i="1" s="1"/>
  <c r="Y214" i="1"/>
  <c r="K218" i="1"/>
  <c r="J218" i="1"/>
  <c r="Q218" i="1"/>
  <c r="R218" i="1" s="1"/>
  <c r="I218" i="1"/>
  <c r="AH214" i="1"/>
  <c r="L217" i="1"/>
  <c r="M217" i="1" s="1"/>
  <c r="P217" i="1" s="1"/>
  <c r="M216" i="1"/>
  <c r="P216" i="1" s="1"/>
  <c r="X216" i="1"/>
  <c r="AB216" i="1"/>
  <c r="AC216" i="1" s="1"/>
  <c r="W215" i="1"/>
  <c r="AA215" i="1" s="1"/>
  <c r="AD215" i="1"/>
  <c r="AE215" i="1" s="1"/>
  <c r="U217" i="1"/>
  <c r="V217" i="1" s="1"/>
  <c r="AF214" i="1"/>
  <c r="AG214" i="1" s="1"/>
  <c r="Z214" i="1"/>
  <c r="E220" i="1"/>
  <c r="F219" i="1"/>
  <c r="G219" i="1" s="1"/>
  <c r="N217" i="1" l="1"/>
  <c r="O217" i="1" s="1"/>
  <c r="S217" i="1"/>
  <c r="T217" i="1"/>
  <c r="L218" i="1"/>
  <c r="E221" i="1"/>
  <c r="F220" i="1"/>
  <c r="G220" i="1" s="1"/>
  <c r="U218" i="1"/>
  <c r="V218" i="1" s="1"/>
  <c r="Z215" i="1"/>
  <c r="K219" i="1"/>
  <c r="J219" i="1"/>
  <c r="Q219" i="1"/>
  <c r="R219" i="1" s="1"/>
  <c r="I219" i="1"/>
  <c r="X217" i="1"/>
  <c r="AB217" i="1"/>
  <c r="AC217" i="1" s="1"/>
  <c r="AF215" i="1"/>
  <c r="AG215" i="1" s="1"/>
  <c r="S216" i="1"/>
  <c r="T216" i="1"/>
  <c r="Y215" i="1"/>
  <c r="AH215" i="1"/>
  <c r="N218" i="1" l="1"/>
  <c r="O218" i="1" s="1"/>
  <c r="W216" i="1"/>
  <c r="AD216" i="1"/>
  <c r="X218" i="1"/>
  <c r="AB218" i="1"/>
  <c r="AC218" i="1" s="1"/>
  <c r="E222" i="1"/>
  <c r="F221" i="1"/>
  <c r="G221" i="1" s="1"/>
  <c r="W217" i="1"/>
  <c r="AA217" i="1" s="1"/>
  <c r="AD217" i="1"/>
  <c r="AE217" i="1" s="1"/>
  <c r="K220" i="1"/>
  <c r="J220" i="1"/>
  <c r="I220" i="1"/>
  <c r="Q220" i="1"/>
  <c r="R220" i="1" s="1"/>
  <c r="U219" i="1"/>
  <c r="V219" i="1" s="1"/>
  <c r="M218" i="1"/>
  <c r="P218" i="1" s="1"/>
  <c r="L219" i="1"/>
  <c r="M219" i="1" s="1"/>
  <c r="P219" i="1" s="1"/>
  <c r="N219" i="1" l="1"/>
  <c r="O219" i="1"/>
  <c r="S219" i="1"/>
  <c r="T219" i="1"/>
  <c r="X219" i="1"/>
  <c r="AB219" i="1"/>
  <c r="AC219" i="1" s="1"/>
  <c r="K221" i="1"/>
  <c r="I221" i="1"/>
  <c r="J221" i="1"/>
  <c r="Q221" i="1"/>
  <c r="R221" i="1" s="1"/>
  <c r="Y217" i="1"/>
  <c r="Z217" i="1"/>
  <c r="U220" i="1"/>
  <c r="V220" i="1" s="1"/>
  <c r="AH217" i="1"/>
  <c r="E223" i="1"/>
  <c r="F222" i="1"/>
  <c r="G222" i="1" s="1"/>
  <c r="AE216" i="1"/>
  <c r="AH216" i="1"/>
  <c r="L220" i="1"/>
  <c r="S218" i="1"/>
  <c r="T218" i="1"/>
  <c r="AF217" i="1"/>
  <c r="AG217" i="1" s="1"/>
  <c r="AA216" i="1"/>
  <c r="Z216" i="1"/>
  <c r="Y216" i="1"/>
  <c r="N220" i="1" l="1"/>
  <c r="O220" i="1" s="1"/>
  <c r="L221" i="1"/>
  <c r="M220" i="1"/>
  <c r="P220" i="1" s="1"/>
  <c r="K222" i="1"/>
  <c r="Q222" i="1"/>
  <c r="R222" i="1" s="1"/>
  <c r="I222" i="1"/>
  <c r="J222" i="1"/>
  <c r="W218" i="1"/>
  <c r="AD218" i="1"/>
  <c r="X220" i="1"/>
  <c r="AB220" i="1"/>
  <c r="AC220" i="1" s="1"/>
  <c r="W219" i="1"/>
  <c r="AA219" i="1" s="1"/>
  <c r="AD219" i="1"/>
  <c r="AE219" i="1" s="1"/>
  <c r="AF216" i="1"/>
  <c r="AG216" i="1" s="1"/>
  <c r="E224" i="1"/>
  <c r="F223" i="1"/>
  <c r="G223" i="1" s="1"/>
  <c r="U221" i="1"/>
  <c r="V221" i="1" s="1"/>
  <c r="M221" i="1" l="1"/>
  <c r="P221" i="1" s="1"/>
  <c r="N221" i="1"/>
  <c r="O221" i="1" s="1"/>
  <c r="L222" i="1"/>
  <c r="N222" i="1" s="1"/>
  <c r="K223" i="1"/>
  <c r="I223" i="1"/>
  <c r="J223" i="1"/>
  <c r="Q223" i="1"/>
  <c r="R223" i="1" s="1"/>
  <c r="Z219" i="1"/>
  <c r="AH219" i="1"/>
  <c r="X221" i="1"/>
  <c r="AB221" i="1"/>
  <c r="AC221" i="1" s="1"/>
  <c r="AA218" i="1"/>
  <c r="Z218" i="1"/>
  <c r="Y218" i="1"/>
  <c r="S220" i="1"/>
  <c r="T220" i="1"/>
  <c r="AF219" i="1"/>
  <c r="AG219" i="1" s="1"/>
  <c r="Y219" i="1"/>
  <c r="U222" i="1"/>
  <c r="V222" i="1" s="1"/>
  <c r="E225" i="1"/>
  <c r="F224" i="1"/>
  <c r="G224" i="1" s="1"/>
  <c r="AE218" i="1"/>
  <c r="AH218" i="1"/>
  <c r="O222" i="1" l="1"/>
  <c r="S221" i="1"/>
  <c r="T221" i="1"/>
  <c r="W221" i="1" s="1"/>
  <c r="AA221" i="1" s="1"/>
  <c r="M222" i="1"/>
  <c r="P222" i="1" s="1"/>
  <c r="U223" i="1"/>
  <c r="V223" i="1" s="1"/>
  <c r="E226" i="1"/>
  <c r="F225" i="1"/>
  <c r="G225" i="1" s="1"/>
  <c r="W220" i="1"/>
  <c r="AD220" i="1"/>
  <c r="L223" i="1"/>
  <c r="N223" i="1" s="1"/>
  <c r="AF218" i="1"/>
  <c r="AG218" i="1" s="1"/>
  <c r="X222" i="1"/>
  <c r="AB222" i="1"/>
  <c r="AC222" i="1" s="1"/>
  <c r="K224" i="1"/>
  <c r="Q224" i="1"/>
  <c r="R224" i="1" s="1"/>
  <c r="J224" i="1"/>
  <c r="I224" i="1"/>
  <c r="Y221" i="1" l="1"/>
  <c r="Z221" i="1"/>
  <c r="O223" i="1"/>
  <c r="AD221" i="1"/>
  <c r="AE221" i="1" s="1"/>
  <c r="AF221" i="1" s="1"/>
  <c r="AG221" i="1" s="1"/>
  <c r="S222" i="1"/>
  <c r="T222" i="1"/>
  <c r="W222" i="1" s="1"/>
  <c r="AA222" i="1" s="1"/>
  <c r="L224" i="1"/>
  <c r="M224" i="1" s="1"/>
  <c r="P224" i="1" s="1"/>
  <c r="M223" i="1"/>
  <c r="P223" i="1" s="1"/>
  <c r="AE220" i="1"/>
  <c r="AH220" i="1"/>
  <c r="E227" i="1"/>
  <c r="F226" i="1"/>
  <c r="G226" i="1" s="1"/>
  <c r="U224" i="1"/>
  <c r="V224" i="1" s="1"/>
  <c r="AA220" i="1"/>
  <c r="Z220" i="1"/>
  <c r="Y220" i="1"/>
  <c r="X223" i="1"/>
  <c r="AB223" i="1"/>
  <c r="AC223" i="1" s="1"/>
  <c r="K225" i="1"/>
  <c r="I225" i="1"/>
  <c r="Q225" i="1"/>
  <c r="R225" i="1" s="1"/>
  <c r="J225" i="1"/>
  <c r="AH221" i="1" l="1"/>
  <c r="Z222" i="1"/>
  <c r="N224" i="1"/>
  <c r="Y222" i="1"/>
  <c r="AD222" i="1"/>
  <c r="S224" i="1"/>
  <c r="T224" i="1"/>
  <c r="U225" i="1"/>
  <c r="V225" i="1" s="1"/>
  <c r="E228" i="1"/>
  <c r="F227" i="1"/>
  <c r="G227" i="1" s="1"/>
  <c r="O224" i="1"/>
  <c r="X224" i="1"/>
  <c r="AB224" i="1"/>
  <c r="AC224" i="1" s="1"/>
  <c r="K226" i="1"/>
  <c r="Q226" i="1"/>
  <c r="R226" i="1" s="1"/>
  <c r="J226" i="1"/>
  <c r="I226" i="1"/>
  <c r="AF220" i="1"/>
  <c r="AG220" i="1" s="1"/>
  <c r="L225" i="1"/>
  <c r="N225" i="1" s="1"/>
  <c r="S223" i="1"/>
  <c r="T223" i="1"/>
  <c r="O225" i="1" l="1"/>
  <c r="AE222" i="1"/>
  <c r="AF222" i="1" s="1"/>
  <c r="AG222" i="1" s="1"/>
  <c r="AH222" i="1"/>
  <c r="M225" i="1"/>
  <c r="P225" i="1" s="1"/>
  <c r="S225" i="1" s="1"/>
  <c r="X225" i="1"/>
  <c r="AB225" i="1"/>
  <c r="AC225" i="1" s="1"/>
  <c r="K227" i="1"/>
  <c r="J227" i="1"/>
  <c r="Q227" i="1"/>
  <c r="R227" i="1" s="1"/>
  <c r="I227" i="1"/>
  <c r="U226" i="1"/>
  <c r="V226" i="1" s="1"/>
  <c r="W224" i="1"/>
  <c r="AA224" i="1" s="1"/>
  <c r="AD224" i="1"/>
  <c r="AE224" i="1" s="1"/>
  <c r="W223" i="1"/>
  <c r="AD223" i="1"/>
  <c r="L226" i="1"/>
  <c r="M226" i="1" s="1"/>
  <c r="P226" i="1" s="1"/>
  <c r="E229" i="1"/>
  <c r="F228" i="1"/>
  <c r="G228" i="1" s="1"/>
  <c r="AH224" i="1" l="1"/>
  <c r="N226" i="1"/>
  <c r="O226" i="1" s="1"/>
  <c r="Z224" i="1"/>
  <c r="T225" i="1"/>
  <c r="W225" i="1" s="1"/>
  <c r="S226" i="1"/>
  <c r="T226" i="1"/>
  <c r="AF224" i="1"/>
  <c r="AG224" i="1" s="1"/>
  <c r="Y224" i="1"/>
  <c r="K228" i="1"/>
  <c r="Q228" i="1"/>
  <c r="R228" i="1" s="1"/>
  <c r="I228" i="1"/>
  <c r="J228" i="1"/>
  <c r="U227" i="1"/>
  <c r="V227" i="1" s="1"/>
  <c r="AA223" i="1"/>
  <c r="Z223" i="1"/>
  <c r="Y223" i="1"/>
  <c r="E230" i="1"/>
  <c r="F229" i="1"/>
  <c r="G229" i="1" s="1"/>
  <c r="AE223" i="1"/>
  <c r="AH223" i="1"/>
  <c r="X226" i="1"/>
  <c r="AB226" i="1"/>
  <c r="AC226" i="1" s="1"/>
  <c r="L227" i="1"/>
  <c r="M227" i="1" s="1"/>
  <c r="P227" i="1" s="1"/>
  <c r="AA225" i="1" l="1"/>
  <c r="Z225" i="1"/>
  <c r="AD225" i="1"/>
  <c r="AE225" i="1" s="1"/>
  <c r="AF225" i="1" s="1"/>
  <c r="AG225" i="1" s="1"/>
  <c r="N227" i="1"/>
  <c r="O227" i="1" s="1"/>
  <c r="Y225" i="1"/>
  <c r="S227" i="1"/>
  <c r="T227" i="1"/>
  <c r="K229" i="1"/>
  <c r="J229" i="1"/>
  <c r="Q229" i="1"/>
  <c r="R229" i="1" s="1"/>
  <c r="I229" i="1"/>
  <c r="AF223" i="1"/>
  <c r="AG223" i="1" s="1"/>
  <c r="L228" i="1"/>
  <c r="M228" i="1" s="1"/>
  <c r="P228" i="1" s="1"/>
  <c r="X227" i="1"/>
  <c r="AB227" i="1"/>
  <c r="AC227" i="1" s="1"/>
  <c r="U228" i="1"/>
  <c r="V228" i="1" s="1"/>
  <c r="W226" i="1"/>
  <c r="AA226" i="1" s="1"/>
  <c r="AD226" i="1"/>
  <c r="AE226" i="1" s="1"/>
  <c r="E231" i="1"/>
  <c r="F230" i="1"/>
  <c r="G230" i="1" s="1"/>
  <c r="N228" i="1" l="1"/>
  <c r="AH225" i="1"/>
  <c r="AH226" i="1"/>
  <c r="Y226" i="1"/>
  <c r="S228" i="1"/>
  <c r="T228" i="1"/>
  <c r="X228" i="1"/>
  <c r="AB228" i="1"/>
  <c r="AC228" i="1" s="1"/>
  <c r="Z226" i="1"/>
  <c r="U229" i="1"/>
  <c r="V229" i="1" s="1"/>
  <c r="K230" i="1"/>
  <c r="I230" i="1"/>
  <c r="Q230" i="1"/>
  <c r="R230" i="1" s="1"/>
  <c r="J230" i="1"/>
  <c r="AF226" i="1"/>
  <c r="AG226" i="1" s="1"/>
  <c r="O228" i="1"/>
  <c r="L229" i="1"/>
  <c r="W227" i="1"/>
  <c r="AA227" i="1" s="1"/>
  <c r="AD227" i="1"/>
  <c r="AE227" i="1" s="1"/>
  <c r="E232" i="1"/>
  <c r="F231" i="1"/>
  <c r="G231" i="1" s="1"/>
  <c r="N229" i="1" l="1"/>
  <c r="O229" i="1" s="1"/>
  <c r="Z227" i="1"/>
  <c r="AF227" i="1"/>
  <c r="AG227" i="1" s="1"/>
  <c r="K231" i="1"/>
  <c r="I231" i="1"/>
  <c r="J231" i="1"/>
  <c r="Q231" i="1"/>
  <c r="R231" i="1" s="1"/>
  <c r="AH227" i="1"/>
  <c r="X229" i="1"/>
  <c r="AB229" i="1"/>
  <c r="AC229" i="1" s="1"/>
  <c r="M229" i="1"/>
  <c r="P229" i="1" s="1"/>
  <c r="L230" i="1"/>
  <c r="U230" i="1"/>
  <c r="V230" i="1" s="1"/>
  <c r="W228" i="1"/>
  <c r="AA228" i="1" s="1"/>
  <c r="AD228" i="1"/>
  <c r="AE228" i="1" s="1"/>
  <c r="Y227" i="1"/>
  <c r="E233" i="1"/>
  <c r="F232" i="1"/>
  <c r="G232" i="1" s="1"/>
  <c r="N230" i="1" l="1"/>
  <c r="O230" i="1" s="1"/>
  <c r="M230" i="1"/>
  <c r="P230" i="1" s="1"/>
  <c r="S230" i="1" s="1"/>
  <c r="AH228" i="1"/>
  <c r="Y228" i="1"/>
  <c r="X230" i="1"/>
  <c r="AB230" i="1"/>
  <c r="AC230" i="1" s="1"/>
  <c r="S229" i="1"/>
  <c r="T229" i="1"/>
  <c r="AF228" i="1"/>
  <c r="AG228" i="1" s="1"/>
  <c r="L231" i="1"/>
  <c r="Z228" i="1"/>
  <c r="U231" i="1"/>
  <c r="V231" i="1" s="1"/>
  <c r="K232" i="1"/>
  <c r="J232" i="1"/>
  <c r="I232" i="1"/>
  <c r="Q232" i="1"/>
  <c r="R232" i="1" s="1"/>
  <c r="E234" i="1"/>
  <c r="F233" i="1"/>
  <c r="G233" i="1" s="1"/>
  <c r="T230" i="1" l="1"/>
  <c r="N231" i="1"/>
  <c r="O231" i="1" s="1"/>
  <c r="M231" i="1"/>
  <c r="P231" i="1" s="1"/>
  <c r="S231" i="1" s="1"/>
  <c r="W229" i="1"/>
  <c r="AD229" i="1"/>
  <c r="W230" i="1"/>
  <c r="AA230" i="1" s="1"/>
  <c r="AD230" i="1"/>
  <c r="AE230" i="1" s="1"/>
  <c r="X231" i="1"/>
  <c r="AB231" i="1"/>
  <c r="AC231" i="1" s="1"/>
  <c r="K233" i="1"/>
  <c r="J233" i="1"/>
  <c r="I233" i="1"/>
  <c r="Q233" i="1"/>
  <c r="R233" i="1" s="1"/>
  <c r="L232" i="1"/>
  <c r="M232" i="1" s="1"/>
  <c r="P232" i="1" s="1"/>
  <c r="E235" i="1"/>
  <c r="F234" i="1"/>
  <c r="G234" i="1" s="1"/>
  <c r="U232" i="1"/>
  <c r="V232" i="1" s="1"/>
  <c r="T231" i="1" l="1"/>
  <c r="Y230" i="1"/>
  <c r="Z230" i="1"/>
  <c r="N232" i="1"/>
  <c r="O232" i="1" s="1"/>
  <c r="S232" i="1"/>
  <c r="T232" i="1"/>
  <c r="AH230" i="1"/>
  <c r="X232" i="1"/>
  <c r="AB232" i="1"/>
  <c r="AC232" i="1" s="1"/>
  <c r="E236" i="1"/>
  <c r="F235" i="1"/>
  <c r="G235" i="1" s="1"/>
  <c r="L233" i="1"/>
  <c r="K234" i="1"/>
  <c r="I234" i="1"/>
  <c r="J234" i="1"/>
  <c r="Q234" i="1"/>
  <c r="R234" i="1" s="1"/>
  <c r="U233" i="1"/>
  <c r="V233" i="1" s="1"/>
  <c r="AE229" i="1"/>
  <c r="AH229" i="1"/>
  <c r="AF230" i="1"/>
  <c r="AG230" i="1" s="1"/>
  <c r="W231" i="1"/>
  <c r="AA231" i="1" s="1"/>
  <c r="AD231" i="1"/>
  <c r="AE231" i="1" s="1"/>
  <c r="M233" i="1"/>
  <c r="P233" i="1" s="1"/>
  <c r="S233" i="1" s="1"/>
  <c r="AA229" i="1"/>
  <c r="Y229" i="1"/>
  <c r="Z229" i="1"/>
  <c r="N233" i="1" l="1"/>
  <c r="O233" i="1" s="1"/>
  <c r="Y231" i="1"/>
  <c r="Z231" i="1"/>
  <c r="AF229" i="1"/>
  <c r="AG229" i="1" s="1"/>
  <c r="U234" i="1"/>
  <c r="V234" i="1" s="1"/>
  <c r="E237" i="1"/>
  <c r="F236" i="1"/>
  <c r="G236" i="1" s="1"/>
  <c r="AH231" i="1"/>
  <c r="L234" i="1"/>
  <c r="N234" i="1" s="1"/>
  <c r="W232" i="1"/>
  <c r="AA232" i="1" s="1"/>
  <c r="AD232" i="1"/>
  <c r="AE232" i="1" s="1"/>
  <c r="X233" i="1"/>
  <c r="AB233" i="1"/>
  <c r="AC233" i="1" s="1"/>
  <c r="AF231" i="1"/>
  <c r="AG231" i="1" s="1"/>
  <c r="T233" i="1"/>
  <c r="K235" i="1"/>
  <c r="I235" i="1"/>
  <c r="Q235" i="1"/>
  <c r="R235" i="1" s="1"/>
  <c r="J235" i="1"/>
  <c r="O234" i="1" l="1"/>
  <c r="Y232" i="1"/>
  <c r="Z232" i="1"/>
  <c r="AF232" i="1"/>
  <c r="AG232" i="1" s="1"/>
  <c r="E238" i="1"/>
  <c r="F237" i="1"/>
  <c r="G237" i="1" s="1"/>
  <c r="X234" i="1"/>
  <c r="AB234" i="1"/>
  <c r="AC234" i="1" s="1"/>
  <c r="L235" i="1"/>
  <c r="M235" i="1" s="1"/>
  <c r="P235" i="1" s="1"/>
  <c r="M234" i="1"/>
  <c r="P234" i="1" s="1"/>
  <c r="AH232" i="1"/>
  <c r="K236" i="1"/>
  <c r="J236" i="1"/>
  <c r="Q236" i="1"/>
  <c r="R236" i="1" s="1"/>
  <c r="I236" i="1"/>
  <c r="U235" i="1"/>
  <c r="V235" i="1" s="1"/>
  <c r="W233" i="1"/>
  <c r="AA233" i="1" s="1"/>
  <c r="AD233" i="1"/>
  <c r="AE233" i="1" s="1"/>
  <c r="N235" i="1" l="1"/>
  <c r="O235" i="1"/>
  <c r="Z233" i="1"/>
  <c r="S235" i="1"/>
  <c r="T235" i="1"/>
  <c r="X235" i="1"/>
  <c r="AB235" i="1"/>
  <c r="AC235" i="1" s="1"/>
  <c r="AH233" i="1"/>
  <c r="E239" i="1"/>
  <c r="F238" i="1"/>
  <c r="G238" i="1" s="1"/>
  <c r="L236" i="1"/>
  <c r="M236" i="1" s="1"/>
  <c r="P236" i="1" s="1"/>
  <c r="Y233" i="1"/>
  <c r="AF233" i="1"/>
  <c r="AG233" i="1" s="1"/>
  <c r="U236" i="1"/>
  <c r="V236" i="1" s="1"/>
  <c r="S234" i="1"/>
  <c r="T234" i="1"/>
  <c r="K237" i="1"/>
  <c r="I237" i="1"/>
  <c r="Q237" i="1"/>
  <c r="R237" i="1" s="1"/>
  <c r="J237" i="1"/>
  <c r="N236" i="1" l="1"/>
  <c r="O236" i="1" s="1"/>
  <c r="S236" i="1"/>
  <c r="T236" i="1"/>
  <c r="E240" i="1"/>
  <c r="F239" i="1"/>
  <c r="G239" i="1" s="1"/>
  <c r="X236" i="1"/>
  <c r="AB236" i="1"/>
  <c r="AC236" i="1" s="1"/>
  <c r="W235" i="1"/>
  <c r="AA235" i="1" s="1"/>
  <c r="AD235" i="1"/>
  <c r="AE235" i="1" s="1"/>
  <c r="L237" i="1"/>
  <c r="M237" i="1" s="1"/>
  <c r="P237" i="1" s="1"/>
  <c r="U237" i="1"/>
  <c r="V237" i="1" s="1"/>
  <c r="W234" i="1"/>
  <c r="AD234" i="1"/>
  <c r="K238" i="1"/>
  <c r="I238" i="1"/>
  <c r="Q238" i="1"/>
  <c r="R238" i="1" s="1"/>
  <c r="J238" i="1"/>
  <c r="N237" i="1" l="1"/>
  <c r="O237" i="1" s="1"/>
  <c r="Z235" i="1"/>
  <c r="S237" i="1"/>
  <c r="T237" i="1"/>
  <c r="AA234" i="1"/>
  <c r="Z234" i="1"/>
  <c r="Y234" i="1"/>
  <c r="AF235" i="1"/>
  <c r="AG235" i="1" s="1"/>
  <c r="K239" i="1"/>
  <c r="J239" i="1"/>
  <c r="I239" i="1"/>
  <c r="Q239" i="1"/>
  <c r="R239" i="1" s="1"/>
  <c r="AH235" i="1"/>
  <c r="U238" i="1"/>
  <c r="V238" i="1" s="1"/>
  <c r="X237" i="1"/>
  <c r="AB237" i="1"/>
  <c r="AC237" i="1" s="1"/>
  <c r="W236" i="1"/>
  <c r="AA236" i="1" s="1"/>
  <c r="AD236" i="1"/>
  <c r="AE236" i="1" s="1"/>
  <c r="L238" i="1"/>
  <c r="AE234" i="1"/>
  <c r="AH234" i="1"/>
  <c r="Y235" i="1"/>
  <c r="E241" i="1"/>
  <c r="F240" i="1"/>
  <c r="G240" i="1" s="1"/>
  <c r="N238" i="1" l="1"/>
  <c r="O238" i="1" s="1"/>
  <c r="X238" i="1"/>
  <c r="AB238" i="1"/>
  <c r="AC238" i="1" s="1"/>
  <c r="L239" i="1"/>
  <c r="AF234" i="1"/>
  <c r="AG234" i="1" s="1"/>
  <c r="AH236" i="1"/>
  <c r="U239" i="1"/>
  <c r="V239" i="1" s="1"/>
  <c r="Y236" i="1"/>
  <c r="M238" i="1"/>
  <c r="P238" i="1" s="1"/>
  <c r="W237" i="1"/>
  <c r="AA237" i="1" s="1"/>
  <c r="AD237" i="1"/>
  <c r="AE237" i="1" s="1"/>
  <c r="K240" i="1"/>
  <c r="Q240" i="1"/>
  <c r="R240" i="1" s="1"/>
  <c r="J240" i="1"/>
  <c r="I240" i="1"/>
  <c r="F241" i="1"/>
  <c r="G241" i="1" s="1"/>
  <c r="AF236" i="1"/>
  <c r="AG236" i="1" s="1"/>
  <c r="Z236" i="1"/>
  <c r="N239" i="1" l="1"/>
  <c r="O239" i="1" s="1"/>
  <c r="L240" i="1"/>
  <c r="K241" i="1"/>
  <c r="I241" i="1"/>
  <c r="J241" i="1"/>
  <c r="Q241" i="1"/>
  <c r="R241" i="1" s="1"/>
  <c r="S238" i="1"/>
  <c r="T238" i="1"/>
  <c r="Z237" i="1"/>
  <c r="X239" i="1"/>
  <c r="AB239" i="1"/>
  <c r="AC239" i="1" s="1"/>
  <c r="U240" i="1"/>
  <c r="V240" i="1" s="1"/>
  <c r="M239" i="1"/>
  <c r="P239" i="1" s="1"/>
  <c r="Y237" i="1"/>
  <c r="AH237" i="1"/>
  <c r="M240" i="1"/>
  <c r="P240" i="1" s="1"/>
  <c r="S240" i="1" s="1"/>
  <c r="AF237" i="1"/>
  <c r="AG237" i="1" s="1"/>
  <c r="N240" i="1" l="1"/>
  <c r="O240" i="1" s="1"/>
  <c r="W238" i="1"/>
  <c r="AD238" i="1"/>
  <c r="S239" i="1"/>
  <c r="T239" i="1"/>
  <c r="T240" i="1"/>
  <c r="U241" i="1"/>
  <c r="V241" i="1" s="1"/>
  <c r="X240" i="1"/>
  <c r="AB240" i="1"/>
  <c r="AC240" i="1" s="1"/>
  <c r="L241" i="1"/>
  <c r="M241" i="1" s="1"/>
  <c r="P241" i="1" s="1"/>
  <c r="N241" i="1" l="1"/>
  <c r="S241" i="1"/>
  <c r="T241" i="1"/>
  <c r="X241" i="1"/>
  <c r="AB241" i="1"/>
  <c r="AC241" i="1" s="1"/>
  <c r="W239" i="1"/>
  <c r="AD239" i="1"/>
  <c r="O241" i="1"/>
  <c r="W240" i="1"/>
  <c r="AA240" i="1" s="1"/>
  <c r="AD240" i="1"/>
  <c r="AE240" i="1" s="1"/>
  <c r="AE238" i="1"/>
  <c r="AH238" i="1"/>
  <c r="AA238" i="1"/>
  <c r="Z238" i="1"/>
  <c r="Y238" i="1"/>
  <c r="AH240" i="1" l="1"/>
  <c r="Y240" i="1"/>
  <c r="AF238" i="1"/>
  <c r="AG238" i="1" s="1"/>
  <c r="AE239" i="1"/>
  <c r="AH239" i="1"/>
  <c r="W241" i="1"/>
  <c r="AA241" i="1" s="1"/>
  <c r="AD241" i="1"/>
  <c r="AE241" i="1" s="1"/>
  <c r="Z240" i="1"/>
  <c r="AF240" i="1"/>
  <c r="AG240" i="1" s="1"/>
  <c r="AA239" i="1"/>
  <c r="Y239" i="1"/>
  <c r="Z239" i="1"/>
  <c r="AH241" i="1" l="1"/>
  <c r="AF239" i="1"/>
  <c r="AG239" i="1" s="1"/>
  <c r="AF241" i="1"/>
  <c r="AG241" i="1" s="1"/>
  <c r="Y241" i="1"/>
  <c r="Z241" i="1"/>
</calcChain>
</file>

<file path=xl/sharedStrings.xml><?xml version="1.0" encoding="utf-8"?>
<sst xmlns="http://schemas.openxmlformats.org/spreadsheetml/2006/main" count="35" uniqueCount="34">
  <si>
    <t>Latitude (+ to N)</t>
  </si>
  <si>
    <t>Date</t>
  </si>
  <si>
    <t>Julian Day</t>
  </si>
  <si>
    <t>Julian Century</t>
  </si>
  <si>
    <t>Eccent Earth Orbit</t>
  </si>
  <si>
    <t>Sun Eq of Ctr</t>
  </si>
  <si>
    <t>Sun Rad Vector (AUs)</t>
  </si>
  <si>
    <t>Sun Declin (deg)</t>
  </si>
  <si>
    <t>var y</t>
  </si>
  <si>
    <t>Eq of Time (minutes)</t>
  </si>
  <si>
    <t>HA Sunrise (deg)</t>
  </si>
  <si>
    <t>True Solar Time (min)</t>
  </si>
  <si>
    <t>Hour Angle (deg)</t>
  </si>
  <si>
    <t>Solar Zenith Angle (deg)</t>
  </si>
  <si>
    <t>Solar Elevation Angle (deg)</t>
  </si>
  <si>
    <t>Approx Atmospheric Refraction (deg)</t>
  </si>
  <si>
    <t>Solar Elevation corrected for atm refraction (deg)</t>
  </si>
  <si>
    <t>Solar Azimuth Angle (deg cw from N)</t>
  </si>
  <si>
    <t>Longitude (+ to E)</t>
  </si>
  <si>
    <t>Time Zone (+ to E)</t>
  </si>
  <si>
    <t>NOAA Solar Calculations - Change any of the highlighted cells to get solar position data for that location and date.</t>
  </si>
  <si>
    <t>Geom Mean Long Sun (deg)</t>
  </si>
  <si>
    <t>Geom Mean Anom Sun (deg)</t>
  </si>
  <si>
    <t>Sun True Long (deg)</t>
  </si>
  <si>
    <t>Sun True Anom (deg)</t>
  </si>
  <si>
    <t>Sun App Long (deg)</t>
  </si>
  <si>
    <t>Mean Obliq Ecliptic (deg)</t>
  </si>
  <si>
    <t>Obliq Corr (deg)</t>
  </si>
  <si>
    <t>Sun Rt Ascen (deg)</t>
  </si>
  <si>
    <t>Solar Noon (LST)</t>
  </si>
  <si>
    <t>Sunrise Time (LST)</t>
  </si>
  <si>
    <t>Sunset Time (LST)</t>
  </si>
  <si>
    <t>Sunlight Duration (minutes)</t>
  </si>
  <si>
    <t>Time (past local midnight)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</si>
</sst>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"/>
    <numFmt numFmtId="165" formatCode="h:mm:ss;@"/>
  </numFmts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/>
    <xf numFmtId="2" fontId="0" fillId="0" borderId="0" xfId="0" applyNumberFormat="1"/>
    <xf numFmtId="164" fontId="0" fillId="0" borderId="0" xfId="0" applyNumberFormat="1"/>
    <xf numFmtId="0" fontId="0" fillId="2" borderId="0" xfId="0" applyFill="1"/>
    <xf numFmtId="14" fontId="0" fillId="2" borderId="0" xfId="0" applyNumberFormat="1" applyFill="1"/>
    <xf numFmtId="0" fontId="0" fillId="0" borderId="0" xfId="0" applyFill="1"/>
    <xf numFmtId="165" fontId="0" fillId="0" borderId="0" xfId="0" applyNumberFormat="1"/>
    <xf numFmtId="0" fontId="0" fillId="0" borderId="0" xfId="0" applyNumberFormat="1"/>
    <xf numFmtId="0" fontId="1" fillId="0" borderId="0" xfId="0" applyFont="1" applyFill="1" applyAlignment="1">
      <alignment vertical="top" wrapText="1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Solar Azimuth vs. Elevation Angle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Calculations!$AH$1</c:f>
              <c:strCache>
                <c:ptCount val="1"/>
                <c:pt idx="0">
                  <c:v>Solar Azimuth Angle (deg cw from N)</c:v>
                </c:pt>
              </c:strCache>
            </c:strRef>
          </c:tx>
          <c:marker>
            <c:symbol val="none"/>
          </c:marker>
          <c:xVal>
            <c:numRef>
              <c:f>Calculations!$AG$2:$AG$241</c:f>
              <c:numCache>
                <c:formatCode>General</c:formatCode>
                <c:ptCount val="240"/>
                <c:pt idx="0">
                  <c:v>-67.642497238512519</c:v>
                </c:pt>
                <c:pt idx="1">
                  <c:v>-67.709041834705616</c:v>
                </c:pt>
                <c:pt idx="2">
                  <c:v>-67.70939646632209</c:v>
                </c:pt>
                <c:pt idx="3">
                  <c:v>-67.643557969792084</c:v>
                </c:pt>
                <c:pt idx="4">
                  <c:v>-67.512122818455083</c:v>
                </c:pt>
                <c:pt idx="5">
                  <c:v>-67.316261188897329</c:v>
                </c:pt>
                <c:pt idx="6">
                  <c:v>-67.057667547562758</c:v>
                </c:pt>
                <c:pt idx="7">
                  <c:v>-66.738492504515946</c:v>
                </c:pt>
                <c:pt idx="8">
                  <c:v>-66.361262041518955</c:v>
                </c:pt>
                <c:pt idx="9">
                  <c:v>-65.928790654615639</c:v>
                </c:pt>
                <c:pt idx="10">
                  <c:v>-65.444094524326673</c:v>
                </c:pt>
                <c:pt idx="11">
                  <c:v>-64.910309766791514</c:v>
                </c:pt>
                <c:pt idx="12">
                  <c:v>-64.330619415005529</c:v>
                </c:pt>
                <c:pt idx="13">
                  <c:v>-63.708191314986713</c:v>
                </c:pt>
                <c:pt idx="14">
                  <c:v>-63.046127803868757</c:v>
                </c:pt>
                <c:pt idx="15">
                  <c:v>-62.347426994741539</c:v>
                </c:pt>
                <c:pt idx="16">
                  <c:v>-61.614954762036938</c:v>
                </c:pt>
                <c:pt idx="17">
                  <c:v>-60.851426089565479</c:v>
                </c:pt>
                <c:pt idx="18">
                  <c:v>-60.059394253075752</c:v>
                </c:pt>
                <c:pt idx="19">
                  <c:v>-59.241246298990113</c:v>
                </c:pt>
                <c:pt idx="20">
                  <c:v>-58.39920338899811</c:v>
                </c:pt>
                <c:pt idx="21">
                  <c:v>-57.535324750381669</c:v>
                </c:pt>
                <c:pt idx="22">
                  <c:v>-56.651514172619436</c:v>
                </c:pt>
                <c:pt idx="23">
                  <c:v>-55.749528187627575</c:v>
                </c:pt>
                <c:pt idx="24">
                  <c:v>-54.830985256989656</c:v>
                </c:pt>
                <c:pt idx="25">
                  <c:v>-53.897375447734383</c:v>
                </c:pt>
                <c:pt idx="26">
                  <c:v>-52.950070215146177</c:v>
                </c:pt>
                <c:pt idx="27">
                  <c:v>-51.990332017926015</c:v>
                </c:pt>
                <c:pt idx="28">
                  <c:v>-51.019323579695516</c:v>
                </c:pt>
                <c:pt idx="29">
                  <c:v>-50.038116674850556</c:v>
                </c:pt>
                <c:pt idx="30">
                  <c:v>-49.047700369295676</c:v>
                </c:pt>
                <c:pt idx="31">
                  <c:v>-48.04898868091869</c:v>
                </c:pt>
                <c:pt idx="32">
                  <c:v>-47.042827653229629</c:v>
                </c:pt>
                <c:pt idx="33">
                  <c:v>-46.030001852494323</c:v>
                </c:pt>
                <c:pt idx="34">
                  <c:v>-45.011240310848294</c:v>
                </c:pt>
                <c:pt idx="35">
                  <c:v>-43.98722194693017</c:v>
                </c:pt>
                <c:pt idx="36">
                  <c:v>-42.95858049757112</c:v>
                </c:pt>
                <c:pt idx="37">
                  <c:v>-41.92590899856279</c:v>
                </c:pt>
                <c:pt idx="38">
                  <c:v>-40.889763850115834</c:v>
                </c:pt>
                <c:pt idx="39">
                  <c:v>-39.850668504367881</c:v>
                </c:pt>
                <c:pt idx="40">
                  <c:v>-38.809116807994165</c:v>
                </c:pt>
                <c:pt idx="41">
                  <c:v>-37.765576033549159</c:v>
                </c:pt>
                <c:pt idx="42">
                  <c:v>-36.720489628151618</c:v>
                </c:pt>
                <c:pt idx="43">
                  <c:v>-35.674279708368694</c:v>
                </c:pt>
                <c:pt idx="44">
                  <c:v>-34.627349325017875</c:v>
                </c:pt>
                <c:pt idx="45">
                  <c:v>-33.580084521905206</c:v>
                </c:pt>
                <c:pt idx="46">
                  <c:v>-32.532856207564052</c:v>
                </c:pt>
                <c:pt idx="47">
                  <c:v>-31.486021859229847</c:v>
                </c:pt>
                <c:pt idx="48">
                  <c:v>-30.439927074715094</c:v>
                </c:pt>
                <c:pt idx="49">
                  <c:v>-29.394906985871479</c:v>
                </c:pt>
                <c:pt idx="50">
                  <c:v>-28.351287546869468</c:v>
                </c:pt>
                <c:pt idx="51">
                  <c:v>-27.309386706303723</c:v>
                </c:pt>
                <c:pt idx="52">
                  <c:v>-26.269515472883143</c:v>
                </c:pt>
                <c:pt idx="53">
                  <c:v>-25.231978879822663</c:v>
                </c:pt>
                <c:pt idx="54">
                  <c:v>-24.197076853598432</c:v>
                </c:pt>
                <c:pt idx="55">
                  <c:v>-23.165104987640408</c:v>
                </c:pt>
                <c:pt idx="56">
                  <c:v>-22.136355221299404</c:v>
                </c:pt>
                <c:pt idx="57">
                  <c:v>-21.111116418130969</c:v>
                </c:pt>
                <c:pt idx="58">
                  <c:v>-20.089674835405749</c:v>
                </c:pt>
                <c:pt idx="59">
                  <c:v>-19.072314467577748</c:v>
                </c:pt>
                <c:pt idx="60">
                  <c:v>-18.05931723981719</c:v>
                </c:pt>
                <c:pt idx="61">
                  <c:v>-17.050963011619981</c:v>
                </c:pt>
                <c:pt idx="62">
                  <c:v>-16.047529332512308</c:v>
                </c:pt>
                <c:pt idx="63">
                  <c:v>-15.049290859127389</c:v>
                </c:pt>
                <c:pt idx="64">
                  <c:v>-14.056518293316914</c:v>
                </c:pt>
                <c:pt idx="65">
                  <c:v>-13.069476621401662</c:v>
                </c:pt>
                <c:pt idx="66">
                  <c:v>-12.088422296224792</c:v>
                </c:pt>
                <c:pt idx="67">
                  <c:v>-11.113598769187192</c:v>
                </c:pt>
                <c:pt idx="68">
                  <c:v>-10.145229348440679</c:v>
                </c:pt>
                <c:pt idx="69">
                  <c:v>-9.1835055528992751</c:v>
                </c:pt>
                <c:pt idx="70">
                  <c:v>-8.2285675224300849</c:v>
                </c:pt>
                <c:pt idx="71">
                  <c:v>-7.2804696606026917</c:v>
                </c:pt>
                <c:pt idx="72">
                  <c:v>-6.3391170194755189</c:v>
                </c:pt>
                <c:pt idx="73">
                  <c:v>-5.4041390104569569</c:v>
                </c:pt>
                <c:pt idx="74">
                  <c:v>-4.4746148492806643</c:v>
                </c:pt>
                <c:pt idx="75">
                  <c:v>-3.5483991102962724</c:v>
                </c:pt>
                <c:pt idx="76">
                  <c:v>-2.6201513850046609</c:v>
                </c:pt>
                <c:pt idx="77">
                  <c:v>-1.6737991771603677</c:v>
                </c:pt>
                <c:pt idx="78">
                  <c:v>-0.6347639952403118</c:v>
                </c:pt>
                <c:pt idx="79">
                  <c:v>0.39090217335519573</c:v>
                </c:pt>
                <c:pt idx="80">
                  <c:v>1.1382695528371571</c:v>
                </c:pt>
                <c:pt idx="81">
                  <c:v>1.9065809305781385</c:v>
                </c:pt>
                <c:pt idx="82">
                  <c:v>2.6848699006329686</c:v>
                </c:pt>
                <c:pt idx="83">
                  <c:v>3.4651744310316612</c:v>
                </c:pt>
                <c:pt idx="84">
                  <c:v>4.2422176331519932</c:v>
                </c:pt>
                <c:pt idx="85">
                  <c:v>5.013087071831011</c:v>
                </c:pt>
                <c:pt idx="86">
                  <c:v>5.7765322329399682</c:v>
                </c:pt>
                <c:pt idx="87">
                  <c:v>6.52886454961609</c:v>
                </c:pt>
                <c:pt idx="88">
                  <c:v>7.2692441292889587</c:v>
                </c:pt>
                <c:pt idx="89">
                  <c:v>7.9966457730949188</c:v>
                </c:pt>
                <c:pt idx="90">
                  <c:v>8.7101844190275912</c:v>
                </c:pt>
                <c:pt idx="91">
                  <c:v>9.4090747430289525</c:v>
                </c:pt>
                <c:pt idx="92">
                  <c:v>10.092603746837742</c:v>
                </c:pt>
                <c:pt idx="93">
                  <c:v>10.760111081274959</c:v>
                </c:pt>
                <c:pt idx="94">
                  <c:v>11.410975019589502</c:v>
                </c:pt>
                <c:pt idx="95">
                  <c:v>12.044602594031167</c:v>
                </c:pt>
                <c:pt idx="96">
                  <c:v>12.660422759676354</c:v>
                </c:pt>
                <c:pt idx="97">
                  <c:v>13.257881744766483</c:v>
                </c:pt>
                <c:pt idx="98">
                  <c:v>13.836439985434851</c:v>
                </c:pt>
                <c:pt idx="99">
                  <c:v>14.395570217019133</c:v>
                </c:pt>
                <c:pt idx="100">
                  <c:v>14.934756421132695</c:v>
                </c:pt>
                <c:pt idx="101">
                  <c:v>15.453493413535261</c:v>
                </c:pt>
                <c:pt idx="102">
                  <c:v>15.951286919732386</c:v>
                </c:pt>
                <c:pt idx="103">
                  <c:v>16.427654025303845</c:v>
                </c:pt>
                <c:pt idx="104">
                  <c:v>16.882123917922172</c:v>
                </c:pt>
                <c:pt idx="105">
                  <c:v>17.314238856280628</c:v>
                </c:pt>
                <c:pt idx="106">
                  <c:v>17.723555315921502</c:v>
                </c:pt>
                <c:pt idx="107">
                  <c:v>18.109645270082147</c:v>
                </c:pt>
                <c:pt idx="108">
                  <c:v>18.472097570714659</c:v>
                </c:pt>
                <c:pt idx="109">
                  <c:v>18.810519399102333</c:v>
                </c:pt>
                <c:pt idx="110">
                  <c:v>19.124537757928078</c:v>
                </c:pt>
                <c:pt idx="111">
                  <c:v>19.413800979624352</c:v>
                </c:pt>
                <c:pt idx="112">
                  <c:v>19.677980226406834</c:v>
                </c:pt>
                <c:pt idx="113">
                  <c:v>19.916770959526783</c:v>
                </c:pt>
                <c:pt idx="114">
                  <c:v>20.129894355508775</c:v>
                </c:pt>
                <c:pt idx="115">
                  <c:v>20.31709864901816</c:v>
                </c:pt>
                <c:pt idx="116">
                  <c:v>20.478160382458487</c:v>
                </c:pt>
                <c:pt idx="117">
                  <c:v>20.612885544412809</c:v>
                </c:pt>
                <c:pt idx="118">
                  <c:v>20.721110579998804</c:v>
                </c:pt>
                <c:pt idx="119">
                  <c:v>20.802703258529899</c:v>
                </c:pt>
                <c:pt idx="120">
                  <c:v>20.857563385421518</c:v>
                </c:pt>
                <c:pt idx="121">
                  <c:v>20.885623347923772</c:v>
                </c:pt>
                <c:pt idx="122">
                  <c:v>20.886848486372333</c:v>
                </c:pt>
                <c:pt idx="123">
                  <c:v>20.861237285449686</c:v>
                </c:pt>
                <c:pt idx="124">
                  <c:v>20.80882138256381</c:v>
                </c:pt>
                <c:pt idx="125">
                  <c:v>20.729665393195543</c:v>
                </c:pt>
                <c:pt idx="126">
                  <c:v>20.623866555861991</c:v>
                </c:pt>
                <c:pt idx="127">
                  <c:v>20.491554202050022</c:v>
                </c:pt>
                <c:pt idx="128">
                  <c:v>20.332889059011553</c:v>
                </c:pt>
                <c:pt idx="129">
                  <c:v>20.148062395890424</c:v>
                </c:pt>
                <c:pt idx="130">
                  <c:v>19.93729502571269</c:v>
                </c:pt>
                <c:pt idx="131">
                  <c:v>19.700836178071665</c:v>
                </c:pt>
                <c:pt idx="132">
                  <c:v>19.438962258821679</c:v>
                </c:pt>
                <c:pt idx="133">
                  <c:v>19.151975515061256</c:v>
                </c:pt>
                <c:pt idx="134">
                  <c:v>18.840202624597488</c:v>
                </c:pt>
                <c:pt idx="135">
                  <c:v>18.503993230800813</c:v>
                </c:pt>
                <c:pt idx="136">
                  <c:v>18.14371844427987</c:v>
                </c:pt>
                <c:pt idx="137">
                  <c:v>17.759769334429674</c:v>
                </c:pt>
                <c:pt idx="138">
                  <c:v>17.352555434774807</c:v>
                </c:pt>
                <c:pt idx="139">
                  <c:v>16.92250328744537</c:v>
                </c:pt>
                <c:pt idx="140">
                  <c:v>16.470055054660723</c:v>
                </c:pt>
                <c:pt idx="141">
                  <c:v>15.995667227175177</c:v>
                </c:pt>
                <c:pt idx="142">
                  <c:v>15.499809464764096</c:v>
                </c:pt>
                <c:pt idx="143">
                  <c:v>14.982963608938064</c:v>
                </c:pt>
                <c:pt idx="144">
                  <c:v>14.445622918069112</c:v>
                </c:pt>
                <c:pt idx="145">
                  <c:v>13.888291587018593</c:v>
                </c:pt>
                <c:pt idx="146">
                  <c:v>13.311484633486495</c:v>
                </c:pt>
                <c:pt idx="147">
                  <c:v>12.715728259667712</c:v>
                </c:pt>
                <c:pt idx="148">
                  <c:v>12.101560839211839</c:v>
                </c:pt>
                <c:pt idx="149">
                  <c:v>11.469534736515595</c:v>
                </c:pt>
                <c:pt idx="150">
                  <c:v>10.820219251295718</c:v>
                </c:pt>
                <c:pt idx="151">
                  <c:v>10.154205101390668</c:v>
                </c:pt>
                <c:pt idx="152">
                  <c:v>9.4721110288440915</c:v>
                </c:pt>
                <c:pt idx="153">
                  <c:v>8.7745933446941962</c:v>
                </c:pt>
                <c:pt idx="154">
                  <c:v>8.0623595197972442</c:v>
                </c:pt>
                <c:pt idx="155">
                  <c:v>7.3361872733511495</c:v>
                </c:pt>
                <c:pt idx="156">
                  <c:v>6.5969511546575097</c:v>
                </c:pt>
                <c:pt idx="157">
                  <c:v>5.845661254040972</c:v>
                </c:pt>
                <c:pt idx="158">
                  <c:v>5.0830896238796086</c:v>
                </c:pt>
                <c:pt idx="159">
                  <c:v>4.3128539216309179</c:v>
                </c:pt>
                <c:pt idx="160">
                  <c:v>3.5362851677854463</c:v>
                </c:pt>
                <c:pt idx="161">
                  <c:v>2.7560959840633439</c:v>
                </c:pt>
                <c:pt idx="162">
                  <c:v>1.9773341919760665</c:v>
                </c:pt>
                <c:pt idx="163">
                  <c:v>1.2077035460485108</c:v>
                </c:pt>
                <c:pt idx="164">
                  <c:v>0.45788318311476134</c:v>
                </c:pt>
                <c:pt idx="165">
                  <c:v>-0.52495884783484004</c:v>
                </c:pt>
                <c:pt idx="166">
                  <c:v>-1.5851174297813575</c:v>
                </c:pt>
                <c:pt idx="167">
                  <c:v>-2.534962897918668</c:v>
                </c:pt>
                <c:pt idx="168">
                  <c:v>-3.4639105873</c:v>
                </c:pt>
                <c:pt idx="169">
                  <c:v>-4.3900159639187786</c:v>
                </c:pt>
                <c:pt idx="170">
                  <c:v>-5.3191247371606458</c:v>
                </c:pt>
                <c:pt idx="171">
                  <c:v>-6.2535583551762066</c:v>
                </c:pt>
                <c:pt idx="172">
                  <c:v>-7.194311709295178</c:v>
                </c:pt>
                <c:pt idx="173">
                  <c:v>-8.141790826381067</c:v>
                </c:pt>
                <c:pt idx="174">
                  <c:v>-9.0961092095741716</c:v>
                </c:pt>
                <c:pt idx="175">
                  <c:v>-10.057222841118026</c:v>
                </c:pt>
                <c:pt idx="176">
                  <c:v>-11.024997691262035</c:v>
                </c:pt>
                <c:pt idx="177">
                  <c:v>-11.999245973802434</c:v>
                </c:pt>
                <c:pt idx="178">
                  <c:v>-12.979746726579361</c:v>
                </c:pt>
                <c:pt idx="179">
                  <c:v>-13.966258006489852</c:v>
                </c:pt>
                <c:pt idx="180">
                  <c:v>-14.958524349188709</c:v>
                </c:pt>
                <c:pt idx="181">
                  <c:v>-15.956281430577027</c:v>
                </c:pt>
                <c:pt idx="182">
                  <c:v>-16.959259005682739</c:v>
                </c:pt>
                <c:pt idx="183">
                  <c:v>-17.967182748644596</c:v>
                </c:pt>
                <c:pt idx="184">
                  <c:v>-18.97977536778815</c:v>
                </c:pt>
                <c:pt idx="185">
                  <c:v>-19.99675722538742</c:v>
                </c:pt>
                <c:pt idx="186">
                  <c:v>-21.017846609070329</c:v>
                </c:pt>
                <c:pt idx="187">
                  <c:v>-22.042759747568333</c:v>
                </c:pt>
                <c:pt idx="188">
                  <c:v>-23.071210633374076</c:v>
                </c:pt>
                <c:pt idx="189">
                  <c:v>-24.102910691301371</c:v>
                </c:pt>
                <c:pt idx="190">
                  <c:v>-25.137568320432909</c:v>
                </c:pt>
                <c:pt idx="191">
                  <c:v>-26.174888324866377</c:v>
                </c:pt>
                <c:pt idx="192">
                  <c:v>-27.214571244444684</c:v>
                </c:pt>
                <c:pt idx="193">
                  <c:v>-28.256312589219828</c:v>
                </c:pt>
                <c:pt idx="194">
                  <c:v>-29.299801980207292</c:v>
                </c:pt>
                <c:pt idx="195">
                  <c:v>-30.344722193496732</c:v>
                </c:pt>
                <c:pt idx="196">
                  <c:v>-31.390748104835492</c:v>
                </c:pt>
                <c:pt idx="197">
                  <c:v>-32.437545527416617</c:v>
                </c:pt>
                <c:pt idx="198">
                  <c:v>-33.484769935029199</c:v>
                </c:pt>
                <c:pt idx="199">
                  <c:v>-34.532065060835023</c:v>
                </c:pt>
                <c:pt idx="200">
                  <c:v>-35.579061358761734</c:v>
                </c:pt>
                <c:pt idx="201">
                  <c:v>-36.625374314826843</c:v>
                </c:pt>
                <c:pt idx="202">
                  <c:v>-37.670602591207214</c:v>
                </c:pt>
                <c:pt idx="203">
                  <c:v>-38.714325986348399</c:v>
                </c:pt>
                <c:pt idx="204">
                  <c:v>-39.756103189669645</c:v>
                </c:pt>
                <c:pt idx="205">
                  <c:v>-40.795469309677749</c:v>
                </c:pt>
                <c:pt idx="206">
                  <c:v>-41.831933149369711</c:v>
                </c:pt>
                <c:pt idx="207">
                  <c:v>-42.864974202902609</c:v>
                </c:pt>
                <c:pt idx="208">
                  <c:v>-43.89403934252141</c:v>
                </c:pt>
                <c:pt idx="209">
                  <c:v>-44.918539164911607</c:v>
                </c:pt>
                <c:pt idx="210">
                  <c:v>-45.937843961490863</c:v>
                </c:pt>
                <c:pt idx="211">
                  <c:v>-46.951279277931668</c:v>
                </c:pt>
                <c:pt idx="212">
                  <c:v>-47.958121025015856</c:v>
                </c:pt>
                <c:pt idx="213">
                  <c:v>-48.957590104394754</c:v>
                </c:pt>
                <c:pt idx="214">
                  <c:v>-49.948846514527858</c:v>
                </c:pt>
                <c:pt idx="215">
                  <c:v>-50.930982904752057</c:v>
                </c:pt>
                <c:pt idx="216">
                  <c:v>-51.903017554839515</c:v>
                </c:pt>
                <c:pt idx="217">
                  <c:v>-52.863886766679336</c:v>
                </c:pt>
                <c:pt idx="218">
                  <c:v>-53.812436674778162</c:v>
                </c:pt>
                <c:pt idx="219">
                  <c:v>-54.747414505384171</c:v>
                </c:pt>
                <c:pt idx="220">
                  <c:v>-55.667459352115301</c:v>
                </c:pt>
                <c:pt idx="221">
                  <c:v>-56.571092582314755</c:v>
                </c:pt>
                <c:pt idx="222">
                  <c:v>-57.456708055476838</c:v>
                </c:pt>
                <c:pt idx="223">
                  <c:v>-58.322562417095071</c:v>
                </c:pt>
                <c:pt idx="224">
                  <c:v>-59.166765840530573</c:v>
                </c:pt>
                <c:pt idx="225">
                  <c:v>-59.98727371951059</c:v>
                </c:pt>
                <c:pt idx="226">
                  <c:v>-60.781879974225056</c:v>
                </c:pt>
                <c:pt idx="227">
                  <c:v>-61.548212814068222</c:v>
                </c:pt>
                <c:pt idx="228">
                  <c:v>-62.283733999523093</c:v>
                </c:pt>
                <c:pt idx="229">
                  <c:v>-62.985742845333327</c:v>
                </c:pt>
                <c:pt idx="230">
                  <c:v>-63.651386382286056</c:v>
                </c:pt>
                <c:pt idx="231">
                  <c:v>-64.277677211676433</c:v>
                </c:pt>
                <c:pt idx="232">
                  <c:v>-64.861520588276619</c:v>
                </c:pt>
                <c:pt idx="233">
                  <c:v>-65.399752099593272</c:v>
                </c:pt>
                <c:pt idx="234">
                  <c:v>-65.889186899596268</c:v>
                </c:pt>
                <c:pt idx="235">
                  <c:v>-66.326680755940714</c:v>
                </c:pt>
                <c:pt idx="236">
                  <c:v>-66.709202152552621</c:v>
                </c:pt>
                <c:pt idx="237">
                  <c:v>-67.033913394867142</c:v>
                </c:pt>
                <c:pt idx="238">
                  <c:v>-67.298257203197181</c:v>
                </c:pt>
                <c:pt idx="239">
                  <c:v>-67.500043859446691</c:v>
                </c:pt>
              </c:numCache>
            </c:numRef>
          </c:xVal>
          <c:yVal>
            <c:numRef>
              <c:f>Calculations!$AH$2:$AH$241</c:f>
              <c:numCache>
                <c:formatCode>General</c:formatCode>
                <c:ptCount val="240"/>
                <c:pt idx="0">
                  <c:v>354.54967792613502</c:v>
                </c:pt>
                <c:pt idx="1">
                  <c:v>358.16827938897882</c:v>
                </c:pt>
                <c:pt idx="2">
                  <c:v>1.7962769919545849</c:v>
                </c:pt>
                <c:pt idx="3">
                  <c:v>5.4150751218868436</c:v>
                </c:pt>
                <c:pt idx="4">
                  <c:v>9.0064060226611105</c:v>
                </c:pt>
                <c:pt idx="5">
                  <c:v>12.552963877055618</c:v>
                </c:pt>
                <c:pt idx="6">
                  <c:v>16.038957062873692</c:v>
                </c:pt>
                <c:pt idx="7">
                  <c:v>19.450537979415344</c:v>
                </c:pt>
                <c:pt idx="8">
                  <c:v>22.776087524638001</c:v>
                </c:pt>
                <c:pt idx="9">
                  <c:v>26.006350112297696</c:v>
                </c:pt>
                <c:pt idx="10">
                  <c:v>29.134431512387323</c:v>
                </c:pt>
                <c:pt idx="11">
                  <c:v>32.155683380285154</c:v>
                </c:pt>
                <c:pt idx="12">
                  <c:v>35.067504312204164</c:v>
                </c:pt>
                <c:pt idx="13">
                  <c:v>37.869088092949426</c:v>
                </c:pt>
                <c:pt idx="14">
                  <c:v>40.561146833617784</c:v>
                </c:pt>
                <c:pt idx="15">
                  <c:v>43.145631482756471</c:v>
                </c:pt>
                <c:pt idx="16">
                  <c:v>45.625466187208644</c:v>
                </c:pt>
                <c:pt idx="17">
                  <c:v>48.004307198245215</c:v>
                </c:pt>
                <c:pt idx="18">
                  <c:v>50.286332107414353</c:v>
                </c:pt>
                <c:pt idx="19">
                  <c:v>52.476061399437583</c:v>
                </c:pt>
                <c:pt idx="20">
                  <c:v>54.578211631176998</c:v>
                </c:pt>
                <c:pt idx="21">
                  <c:v>56.597577853203461</c:v>
                </c:pt>
                <c:pt idx="22">
                  <c:v>58.538941961542378</c:v>
                </c:pt>
                <c:pt idx="23">
                  <c:v>60.407003311649646</c:v>
                </c:pt>
                <c:pt idx="24">
                  <c:v>62.206327939568041</c:v>
                </c:pt>
                <c:pt idx="25">
                  <c:v>63.9413129885437</c:v>
                </c:pt>
                <c:pt idx="26">
                  <c:v>65.616163305840018</c:v>
                </c:pt>
                <c:pt idx="27">
                  <c:v>67.234877597047216</c:v>
                </c:pt>
                <c:pt idx="28">
                  <c:v>68.801241938700059</c:v>
                </c:pt>
                <c:pt idx="29">
                  <c:v>70.318828842915764</c:v>
                </c:pt>
                <c:pt idx="30">
                  <c:v>71.791000409955188</c:v>
                </c:pt>
                <c:pt idx="31">
                  <c:v>73.220914406222221</c:v>
                </c:pt>
                <c:pt idx="32">
                  <c:v>74.611532352449444</c:v>
                </c:pt>
                <c:pt idx="33">
                  <c:v>75.965628915221316</c:v>
                </c:pt>
                <c:pt idx="34">
                  <c:v>77.28580206235813</c:v>
                </c:pt>
                <c:pt idx="35">
                  <c:v>78.574483575125896</c:v>
                </c:pt>
                <c:pt idx="36">
                  <c:v>79.833949619151554</c:v>
                </c:pt>
                <c:pt idx="37">
                  <c:v>81.066331156028525</c:v>
                </c:pt>
                <c:pt idx="38">
                  <c:v>82.273624045071415</c:v>
                </c:pt>
                <c:pt idx="39">
                  <c:v>83.457698731182631</c:v>
                </c:pt>
                <c:pt idx="40">
                  <c:v>84.620309455215931</c:v>
                </c:pt>
                <c:pt idx="41">
                  <c:v>85.763102948548635</c:v>
                </c:pt>
                <c:pt idx="42">
                  <c:v>86.887626597153371</c:v>
                </c:pt>
                <c:pt idx="43">
                  <c:v>87.995336072867872</c:v>
                </c:pt>
                <c:pt idx="44">
                  <c:v>89.087602442970422</c:v>
                </c:pt>
                <c:pt idx="45">
                  <c:v>90.165718773942046</c:v>
                </c:pt>
                <c:pt idx="46">
                  <c:v>91.230906252700947</c:v>
                </c:pt>
                <c:pt idx="47">
                  <c:v>92.284319849305462</c:v>
                </c:pt>
                <c:pt idx="48">
                  <c:v>93.327053548079448</c:v>
                </c:pt>
                <c:pt idx="49">
                  <c:v>94.360145174573233</c:v>
                </c:pt>
                <c:pt idx="50">
                  <c:v>95.384580844238144</c:v>
                </c:pt>
                <c:pt idx="51">
                  <c:v>96.401299060037104</c:v>
                </c:pt>
                <c:pt idx="52">
                  <c:v>97.411194482742872</c:v>
                </c:pt>
                <c:pt idx="53">
                  <c:v>98.415121398711676</c:v>
                </c:pt>
                <c:pt idx="54">
                  <c:v>99.413896906077468</c:v>
                </c:pt>
                <c:pt idx="55">
                  <c:v>100.40830384110723</c:v>
                </c:pt>
                <c:pt idx="56">
                  <c:v>101.39909346255985</c:v>
                </c:pt>
                <c:pt idx="57">
                  <c:v>102.38698791265909</c:v>
                </c:pt>
                <c:pt idx="58">
                  <c:v>103.37268246947087</c:v>
                </c:pt>
                <c:pt idx="59">
                  <c:v>104.35684760632205</c:v>
                </c:pt>
                <c:pt idx="60">
                  <c:v>105.34013087021845</c:v>
                </c:pt>
                <c:pt idx="61">
                  <c:v>106.32315859216379</c:v>
                </c:pt>
                <c:pt idx="62">
                  <c:v>107.30653743903645</c:v>
                </c:pt>
                <c:pt idx="63">
                  <c:v>108.29085581677725</c:v>
                </c:pt>
                <c:pt idx="64">
                  <c:v>109.27668513355638</c:v>
                </c:pt>
                <c:pt idx="65">
                  <c:v>110.26458092931813</c:v>
                </c:pt>
                <c:pt idx="66">
                  <c:v>111.25508387917739</c:v>
                </c:pt>
                <c:pt idx="67">
                  <c:v>112.24872067499939</c:v>
                </c:pt>
                <c:pt idx="68">
                  <c:v>113.24600479100286</c:v>
                </c:pt>
                <c:pt idx="69">
                  <c:v>114.24743713616505</c:v>
                </c:pt>
                <c:pt idx="70">
                  <c:v>115.25350659786096</c:v>
                </c:pt>
                <c:pt idx="71">
                  <c:v>116.26469047821217</c:v>
                </c:pt>
                <c:pt idx="72">
                  <c:v>117.28145482642111</c:v>
                </c:pt>
                <c:pt idx="73">
                  <c:v>118.30425466750836</c:v>
                </c:pt>
                <c:pt idx="74">
                  <c:v>119.3335341298253</c:v>
                </c:pt>
                <c:pt idx="75">
                  <c:v>120.36972647095547</c:v>
                </c:pt>
                <c:pt idx="76">
                  <c:v>121.41325400369954</c:v>
                </c:pt>
                <c:pt idx="77">
                  <c:v>122.46452792149898</c:v>
                </c:pt>
                <c:pt idx="78">
                  <c:v>123.52394802383338</c:v>
                </c:pt>
                <c:pt idx="79">
                  <c:v>124.59190234208461</c:v>
                </c:pt>
                <c:pt idx="80">
                  <c:v>125.66876666501872</c:v>
                </c:pt>
                <c:pt idx="81">
                  <c:v>126.75490396535304</c:v>
                </c:pt>
                <c:pt idx="82">
                  <c:v>127.85066372661623</c:v>
                </c:pt>
                <c:pt idx="83">
                  <c:v>128.95638117239145</c:v>
                </c:pt>
                <c:pt idx="84">
                  <c:v>130.07237639791055</c:v>
                </c:pt>
                <c:pt idx="85">
                  <c:v>131.19895340714277</c:v>
                </c:pt>
                <c:pt idx="86">
                  <c:v>132.33639905659538</c:v>
                </c:pt>
                <c:pt idx="87">
                  <c:v>133.48498191054153</c:v>
                </c:pt>
                <c:pt idx="88">
                  <c:v>134.64495101067905</c:v>
                </c:pt>
                <c:pt idx="89">
                  <c:v>135.8165345670543</c:v>
                </c:pt>
                <c:pt idx="90">
                  <c:v>136.99993857560173</c:v>
                </c:pt>
                <c:pt idx="91">
                  <c:v>138.19534537175201</c:v>
                </c:pt>
                <c:pt idx="92">
                  <c:v>139.40291212864514</c:v>
                </c:pt>
                <c:pt idx="93">
                  <c:v>140.62276931161955</c:v>
                </c:pt>
                <c:pt idx="94">
                  <c:v>141.85501910240203</c:v>
                </c:pt>
                <c:pt idx="95">
                  <c:v>143.09973380659778</c:v>
                </c:pt>
                <c:pt idx="96">
                  <c:v>144.35695426246139</c:v>
                </c:pt>
                <c:pt idx="97">
                  <c:v>145.62668826784238</c:v>
                </c:pt>
                <c:pt idx="98">
                  <c:v>146.9089090469538</c:v>
                </c:pt>
                <c:pt idx="99">
                  <c:v>148.20355377726725</c:v>
                </c:pt>
                <c:pt idx="100">
                  <c:v>149.51052220141543</c:v>
                </c:pt>
                <c:pt idx="101">
                  <c:v>150.82967534720092</c:v>
                </c:pt>
                <c:pt idx="102">
                  <c:v>152.16083438295459</c:v>
                </c:pt>
                <c:pt idx="103">
                  <c:v>153.50377963301685</c:v>
                </c:pt>
                <c:pt idx="104">
                  <c:v>154.85824978155279</c:v>
                </c:pt>
                <c:pt idx="105">
                  <c:v>156.22394128947963</c:v>
                </c:pt>
                <c:pt idx="106">
                  <c:v>157.6005080517175</c:v>
                </c:pt>
                <c:pt idx="107">
                  <c:v>158.98756131777213</c:v>
                </c:pt>
                <c:pt idx="108">
                  <c:v>160.38466989844994</c:v>
                </c:pt>
                <c:pt idx="109">
                  <c:v>161.79136067893307</c:v>
                </c:pt>
                <c:pt idx="110">
                  <c:v>163.20711945328196</c:v>
                </c:pt>
                <c:pt idx="111">
                  <c:v>164.63139209451901</c:v>
                </c:pt>
                <c:pt idx="112">
                  <c:v>166.06358606657273</c:v>
                </c:pt>
                <c:pt idx="113">
                  <c:v>167.50307228280053</c:v>
                </c:pt>
                <c:pt idx="114">
                  <c:v>168.94918730689176</c:v>
                </c:pt>
                <c:pt idx="115">
                  <c:v>170.40123588969516</c:v>
                </c:pt>
                <c:pt idx="116">
                  <c:v>171.85849382607455</c:v>
                </c:pt>
                <c:pt idx="117">
                  <c:v>173.32021111348752</c:v>
                </c:pt>
                <c:pt idx="118">
                  <c:v>174.78561538462725</c:v>
                </c:pt>
                <c:pt idx="119">
                  <c:v>176.25391558456045</c:v>
                </c:pt>
                <c:pt idx="120">
                  <c:v>177.72430585420648</c:v>
                </c:pt>
                <c:pt idx="121">
                  <c:v>179.19596958120883</c:v>
                </c:pt>
                <c:pt idx="122">
                  <c:v>180.66808357251711</c:v>
                </c:pt>
                <c:pt idx="123">
                  <c:v>182.13982230233694</c:v>
                </c:pt>
                <c:pt idx="124">
                  <c:v>183.6103621874733</c:v>
                </c:pt>
                <c:pt idx="125">
                  <c:v>185.07888583946306</c:v>
                </c:pt>
                <c:pt idx="126">
                  <c:v>186.54458624665051</c:v>
                </c:pt>
                <c:pt idx="127">
                  <c:v>188.00667083724883</c:v>
                </c:pt>
                <c:pt idx="128">
                  <c:v>189.46436538067601</c:v>
                </c:pt>
                <c:pt idx="129">
                  <c:v>190.91691768428831</c:v>
                </c:pt>
                <c:pt idx="130">
                  <c:v>192.3636010505349</c:v>
                </c:pt>
                <c:pt idx="131">
                  <c:v>193.80371746090279</c:v>
                </c:pt>
                <c:pt idx="132">
                  <c:v>195.2366004620439</c:v>
                </c:pt>
                <c:pt idx="133">
                  <c:v>196.66161773168642</c:v>
                </c:pt>
                <c:pt idx="134">
                  <c:v>198.07817331143178</c:v>
                </c:pt>
                <c:pt idx="135">
                  <c:v>199.48570949591948</c:v>
                </c:pt>
                <c:pt idx="136">
                  <c:v>200.88370837709971</c:v>
                </c:pt>
                <c:pt idx="137">
                  <c:v>202.2716930447429</c:v>
                </c:pt>
                <c:pt idx="138">
                  <c:v>203.64922845130639</c:v>
                </c:pt>
                <c:pt idx="139">
                  <c:v>205.01592195379652</c:v>
                </c:pt>
                <c:pt idx="140">
                  <c:v>206.3714235473588</c:v>
                </c:pt>
                <c:pt idx="141">
                  <c:v>207.71542581165801</c:v>
                </c:pt>
                <c:pt idx="142">
                  <c:v>209.0476635904445</c:v>
                </c:pt>
                <c:pt idx="143">
                  <c:v>210.36791343011967</c:v>
                </c:pt>
                <c:pt idx="144">
                  <c:v>211.67599280116312</c:v>
                </c:pt>
                <c:pt idx="145">
                  <c:v>212.97175913042616</c:v>
                </c:pt>
                <c:pt idx="146">
                  <c:v>214.25510866926447</c:v>
                </c:pt>
                <c:pt idx="147">
                  <c:v>215.52597522553333</c:v>
                </c:pt>
                <c:pt idx="148">
                  <c:v>216.78432878358728</c:v>
                </c:pt>
                <c:pt idx="149">
                  <c:v>218.03017403863683</c:v>
                </c:pt>
                <c:pt idx="150">
                  <c:v>219.26354886735612</c:v>
                </c:pt>
                <c:pt idx="151">
                  <c:v>220.48452275822945</c:v>
                </c:pt>
                <c:pt idx="152">
                  <c:v>221.69319522072038</c:v>
                </c:pt>
                <c:pt idx="153">
                  <c:v>222.88969419230153</c:v>
                </c:pt>
                <c:pt idx="154">
                  <c:v>224.07417446052855</c:v>
                </c:pt>
                <c:pt idx="155">
                  <c:v>225.24681611389826</c:v>
                </c:pt>
                <c:pt idx="156">
                  <c:v>226.40782303604885</c:v>
                </c:pt>
                <c:pt idx="157">
                  <c:v>227.55742145322836</c:v>
                </c:pt>
                <c:pt idx="158">
                  <c:v>228.69585854625697</c:v>
                </c:pt>
                <c:pt idx="159">
                  <c:v>229.82340113377995</c:v>
                </c:pt>
                <c:pt idx="160">
                  <c:v>230.94033443509397</c:v>
                </c:pt>
                <c:pt idx="161">
                  <c:v>232.04696091670104</c:v>
                </c:pt>
                <c:pt idx="162">
                  <c:v>233.14359922845125</c:v>
                </c:pt>
                <c:pt idx="163">
                  <c:v>234.23058323134191</c:v>
                </c:pt>
                <c:pt idx="164">
                  <c:v>235.30826112096366</c:v>
                </c:pt>
                <c:pt idx="165">
                  <c:v>236.37699464711895</c:v>
                </c:pt>
                <c:pt idx="166">
                  <c:v>237.43715843223922</c:v>
                </c:pt>
                <c:pt idx="167">
                  <c:v>238.48913938838643</c:v>
                </c:pt>
                <c:pt idx="168">
                  <c:v>239.53333623377256</c:v>
                </c:pt>
                <c:pt idx="169">
                  <c:v>240.57015910946274</c:v>
                </c:pt>
                <c:pt idx="170">
                  <c:v>241.60002929537703</c:v>
                </c:pt>
                <c:pt idx="171">
                  <c:v>242.62337902695077</c:v>
                </c:pt>
                <c:pt idx="172">
                  <c:v>243.64065141130931</c:v>
                </c:pt>
                <c:pt idx="173">
                  <c:v>244.65230044452915</c:v>
                </c:pt>
                <c:pt idx="174">
                  <c:v>245.65879112920726</c:v>
                </c:pt>
                <c:pt idx="175">
                  <c:v>246.66059969439686</c:v>
                </c:pt>
                <c:pt idx="176">
                  <c:v>247.65821391778593</c:v>
                </c:pt>
                <c:pt idx="177">
                  <c:v>248.65213355293963</c:v>
                </c:pt>
                <c:pt idx="178">
                  <c:v>249.64287086240299</c:v>
                </c:pt>
                <c:pt idx="179">
                  <c:v>250.63095126050743</c:v>
                </c:pt>
                <c:pt idx="180">
                  <c:v>251.61691406784462</c:v>
                </c:pt>
                <c:pt idx="181">
                  <c:v>252.60131338248277</c:v>
                </c:pt>
                <c:pt idx="182">
                  <c:v>253.58471907157409</c:v>
                </c:pt>
                <c:pt idx="183">
                  <c:v>254.56771788914904</c:v>
                </c:pt>
                <c:pt idx="184">
                  <c:v>255.55091472675753</c:v>
                </c:pt>
                <c:pt idx="185">
                  <c:v>256.53493400320656</c:v>
                </c:pt>
                <c:pt idx="186">
                  <c:v>257.52042120279879</c:v>
                </c:pt>
                <c:pt idx="187">
                  <c:v>258.5080445701376</c:v>
                </c:pt>
                <c:pt idx="188">
                  <c:v>259.49849697317427</c:v>
                </c:pt>
                <c:pt idx="189">
                  <c:v>260.49249794494312</c:v>
                </c:pt>
                <c:pt idx="190">
                  <c:v>261.49079591820208</c:v>
                </c:pt>
                <c:pt idx="191">
                  <c:v>262.49417066610511</c:v>
                </c:pt>
                <c:pt idx="192">
                  <c:v>263.5034359659598</c:v>
                </c:pt>
                <c:pt idx="193">
                  <c:v>264.519442502142</c:v>
                </c:pt>
                <c:pt idx="194">
                  <c:v>265.54308102828901</c:v>
                </c:pt>
                <c:pt idx="195">
                  <c:v>266.57528580794849</c:v>
                </c:pt>
                <c:pt idx="196">
                  <c:v>267.61703835690446</c:v>
                </c:pt>
                <c:pt idx="197">
                  <c:v>268.66937150966959</c:v>
                </c:pt>
                <c:pt idx="198">
                  <c:v>269.73337383538217</c:v>
                </c:pt>
                <c:pt idx="199">
                  <c:v>270.81019442951288</c:v>
                </c:pt>
                <c:pt idx="200">
                  <c:v>271.90104810714109</c:v>
                </c:pt>
                <c:pt idx="201">
                  <c:v>273.0072210261668</c:v>
                </c:pt>
                <c:pt idx="202">
                  <c:v>274.13007676577774</c:v>
                </c:pt>
                <c:pt idx="203">
                  <c:v>275.27106288675617</c:v>
                </c:pt>
                <c:pt idx="204">
                  <c:v>276.43171799468314</c:v>
                </c:pt>
                <c:pt idx="205">
                  <c:v>277.61367932520699</c:v>
                </c:pt>
                <c:pt idx="206">
                  <c:v>278.81869086061852</c:v>
                </c:pt>
                <c:pt idx="207">
                  <c:v>280.04861197944217</c:v>
                </c:pt>
                <c:pt idx="208">
                  <c:v>281.30542662319391</c:v>
                </c:pt>
                <c:pt idx="209">
                  <c:v>282.59125294719877</c:v>
                </c:pt>
                <c:pt idx="210">
                  <c:v>283.90835339196826</c:v>
                </c:pt>
                <c:pt idx="211">
                  <c:v>285.25914507810148</c:v>
                </c:pt>
                <c:pt idx="212">
                  <c:v>286.64621037673191</c:v>
                </c:pt>
                <c:pt idx="213">
                  <c:v>288.07230744630971</c:v>
                </c:pt>
                <c:pt idx="214">
                  <c:v>289.54038044537799</c:v>
                </c:pt>
                <c:pt idx="215">
                  <c:v>291.05356902521532</c:v>
                </c:pt>
                <c:pt idx="216">
                  <c:v>292.61521657796669</c:v>
                </c:pt>
                <c:pt idx="217">
                  <c:v>294.22887654812922</c:v>
                </c:pt>
                <c:pt idx="218">
                  <c:v>295.89831591631548</c:v>
                </c:pt>
                <c:pt idx="219">
                  <c:v>297.6275147141763</c:v>
                </c:pt>
                <c:pt idx="220">
                  <c:v>299.42066013965933</c:v>
                </c:pt>
                <c:pt idx="221">
                  <c:v>301.28213349584342</c:v>
                </c:pt>
                <c:pt idx="222">
                  <c:v>303.21648779512191</c:v>
                </c:pt>
                <c:pt idx="223">
                  <c:v>305.22841344985295</c:v>
                </c:pt>
                <c:pt idx="224">
                  <c:v>307.32268905474723</c:v>
                </c:pt>
                <c:pt idx="225">
                  <c:v>309.50411388295345</c:v>
                </c:pt>
                <c:pt idx="226">
                  <c:v>311.77741845785351</c:v>
                </c:pt>
                <c:pt idx="227">
                  <c:v>314.14714951271492</c:v>
                </c:pt>
                <c:pt idx="228">
                  <c:v>316.61752597054362</c:v>
                </c:pt>
                <c:pt idx="229">
                  <c:v>319.19226343918331</c:v>
                </c:pt>
                <c:pt idx="230">
                  <c:v>321.87436632975448</c:v>
                </c:pt>
                <c:pt idx="231">
                  <c:v>324.6658892897301</c:v>
                </c:pt>
                <c:pt idx="232">
                  <c:v>327.56767332760228</c:v>
                </c:pt>
                <c:pt idx="233">
                  <c:v>330.57906683323557</c:v>
                </c:pt>
                <c:pt idx="234">
                  <c:v>333.69764741124715</c:v>
                </c:pt>
                <c:pt idx="235">
                  <c:v>336.91896648768284</c:v>
                </c:pt>
                <c:pt idx="236">
                  <c:v>340.23634398741729</c:v>
                </c:pt>
                <c:pt idx="237">
                  <c:v>343.6407436433401</c:v>
                </c:pt>
                <c:pt idx="238">
                  <c:v>347.12075907540577</c:v>
                </c:pt>
                <c:pt idx="239">
                  <c:v>350.66273533373999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AA9-4123-A07A-9F1F374540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5583904"/>
        <c:axId val="1"/>
      </c:scatterChart>
      <c:valAx>
        <c:axId val="1935583904"/>
        <c:scaling>
          <c:orientation val="minMax"/>
          <c:max val="9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  <c:majorUnit val="10"/>
      </c:valAx>
      <c:valAx>
        <c:axId val="1"/>
        <c:scaling>
          <c:orientation val="minMax"/>
          <c:max val="36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935583904"/>
        <c:crosses val="autoZero"/>
        <c:crossBetween val="midCat"/>
        <c:majorUnit val="45"/>
        <c:minorUnit val="10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Sun Declination (deg)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Calculations!$T$1</c:f>
              <c:strCache>
                <c:ptCount val="1"/>
                <c:pt idx="0">
                  <c:v>Sun Declin (deg)</c:v>
                </c:pt>
              </c:strCache>
            </c:strRef>
          </c:tx>
          <c:marker>
            <c:symbol val="none"/>
          </c:marker>
          <c:val>
            <c:numRef>
              <c:f>Calculations!$T$2:$T$241</c:f>
              <c:numCache>
                <c:formatCode>General</c:formatCode>
                <c:ptCount val="240"/>
                <c:pt idx="0">
                  <c:v>-23.434746036730811</c:v>
                </c:pt>
                <c:pt idx="1">
                  <c:v>-23.434776833102777</c:v>
                </c:pt>
                <c:pt idx="2">
                  <c:v>-23.434807493321401</c:v>
                </c:pt>
                <c:pt idx="3">
                  <c:v>-23.434838017393009</c:v>
                </c:pt>
                <c:pt idx="4">
                  <c:v>-23.434868405310272</c:v>
                </c:pt>
                <c:pt idx="5">
                  <c:v>-23.434898657079497</c:v>
                </c:pt>
                <c:pt idx="6">
                  <c:v>-23.434928772693393</c:v>
                </c:pt>
                <c:pt idx="7">
                  <c:v>-23.434958752158163</c:v>
                </c:pt>
                <c:pt idx="8">
                  <c:v>-23.434988595466635</c:v>
                </c:pt>
                <c:pt idx="9">
                  <c:v>-23.435018302624954</c:v>
                </c:pt>
                <c:pt idx="10">
                  <c:v>-23.435047873625987</c:v>
                </c:pt>
                <c:pt idx="11">
                  <c:v>-23.435077308475812</c:v>
                </c:pt>
                <c:pt idx="12">
                  <c:v>-23.435106607167381</c:v>
                </c:pt>
                <c:pt idx="13">
                  <c:v>-23.435135769706729</c:v>
                </c:pt>
                <c:pt idx="14">
                  <c:v>-23.435164796086845</c:v>
                </c:pt>
                <c:pt idx="15">
                  <c:v>-23.435193686313699</c:v>
                </c:pt>
                <c:pt idx="16">
                  <c:v>-23.435222440383566</c:v>
                </c:pt>
                <c:pt idx="17">
                  <c:v>-23.435251058292753</c:v>
                </c:pt>
                <c:pt idx="18">
                  <c:v>-23.435279540047141</c:v>
                </c:pt>
                <c:pt idx="19">
                  <c:v>-23.43530788563989</c:v>
                </c:pt>
                <c:pt idx="20">
                  <c:v>-23.435336095076849</c:v>
                </c:pt>
                <c:pt idx="21">
                  <c:v>-23.435364168351221</c:v>
                </c:pt>
                <c:pt idx="22">
                  <c:v>-23.435392105468786</c:v>
                </c:pt>
                <c:pt idx="23">
                  <c:v>-23.435419906422787</c:v>
                </c:pt>
                <c:pt idx="24">
                  <c:v>-23.435447571219001</c:v>
                </c:pt>
                <c:pt idx="25">
                  <c:v>-23.435475099850716</c:v>
                </c:pt>
                <c:pt idx="26">
                  <c:v>-23.435502492323629</c:v>
                </c:pt>
                <c:pt idx="27">
                  <c:v>-23.435529748631115</c:v>
                </c:pt>
                <c:pt idx="28">
                  <c:v>-23.435556868778789</c:v>
                </c:pt>
                <c:pt idx="29">
                  <c:v>-23.435583852760107</c:v>
                </c:pt>
                <c:pt idx="30">
                  <c:v>-23.435610700580639</c:v>
                </c:pt>
                <c:pt idx="31">
                  <c:v>-23.435637412236858</c:v>
                </c:pt>
                <c:pt idx="32">
                  <c:v>-23.435663987725341</c:v>
                </c:pt>
                <c:pt idx="33">
                  <c:v>-23.435690427051547</c:v>
                </c:pt>
                <c:pt idx="34">
                  <c:v>-23.435716730209109</c:v>
                </c:pt>
                <c:pt idx="35">
                  <c:v>-23.435742897203397</c:v>
                </c:pt>
                <c:pt idx="36">
                  <c:v>-23.435768928028107</c:v>
                </c:pt>
                <c:pt idx="37">
                  <c:v>-23.435794822688599</c:v>
                </c:pt>
                <c:pt idx="38">
                  <c:v>-23.435820581178618</c:v>
                </c:pt>
                <c:pt idx="39">
                  <c:v>-23.435846203503434</c:v>
                </c:pt>
                <c:pt idx="40">
                  <c:v>-23.435871689656853</c:v>
                </c:pt>
                <c:pt idx="41">
                  <c:v>-23.435897039644118</c:v>
                </c:pt>
                <c:pt idx="42">
                  <c:v>-23.435922253459104</c:v>
                </c:pt>
                <c:pt idx="43">
                  <c:v>-23.435947331106984</c:v>
                </c:pt>
                <c:pt idx="44">
                  <c:v>-23.435972272581655</c:v>
                </c:pt>
                <c:pt idx="45">
                  <c:v>-23.435997077888278</c:v>
                </c:pt>
                <c:pt idx="46">
                  <c:v>-23.436021747023574</c:v>
                </c:pt>
                <c:pt idx="47">
                  <c:v>-23.436046279984367</c:v>
                </c:pt>
                <c:pt idx="48">
                  <c:v>-23.43607067677566</c:v>
                </c:pt>
                <c:pt idx="49">
                  <c:v>-23.436094937391566</c:v>
                </c:pt>
                <c:pt idx="50">
                  <c:v>-23.436119061837051</c:v>
                </c:pt>
                <c:pt idx="51">
                  <c:v>-23.43614305010626</c:v>
                </c:pt>
                <c:pt idx="52">
                  <c:v>-23.436166902204103</c:v>
                </c:pt>
                <c:pt idx="53">
                  <c:v>-23.436190618124812</c:v>
                </c:pt>
                <c:pt idx="54">
                  <c:v>-23.436214197873227</c:v>
                </c:pt>
                <c:pt idx="55">
                  <c:v>-23.436237641443622</c:v>
                </c:pt>
                <c:pt idx="56">
                  <c:v>-23.4362609488408</c:v>
                </c:pt>
                <c:pt idx="57">
                  <c:v>-23.436284120059124</c:v>
                </c:pt>
                <c:pt idx="58">
                  <c:v>-23.436307155103307</c:v>
                </c:pt>
                <c:pt idx="59">
                  <c:v>-23.436330053967751</c:v>
                </c:pt>
                <c:pt idx="60">
                  <c:v>-23.436352816657163</c:v>
                </c:pt>
                <c:pt idx="61">
                  <c:v>-23.436375443168515</c:v>
                </c:pt>
                <c:pt idx="62">
                  <c:v>-23.436397933498849</c:v>
                </c:pt>
                <c:pt idx="63">
                  <c:v>-23.436420287652783</c:v>
                </c:pt>
                <c:pt idx="64">
                  <c:v>-23.436442505624871</c:v>
                </c:pt>
                <c:pt idx="65">
                  <c:v>-23.436464587419639</c:v>
                </c:pt>
                <c:pt idx="66">
                  <c:v>-23.436486533031722</c:v>
                </c:pt>
                <c:pt idx="67">
                  <c:v>-23.436508342465601</c:v>
                </c:pt>
                <c:pt idx="68">
                  <c:v>-23.436530015715952</c:v>
                </c:pt>
                <c:pt idx="69">
                  <c:v>-23.436551552787204</c:v>
                </c:pt>
                <c:pt idx="70">
                  <c:v>-23.436572953674101</c:v>
                </c:pt>
                <c:pt idx="71">
                  <c:v>-23.436594218381025</c:v>
                </c:pt>
                <c:pt idx="72">
                  <c:v>-23.436615346902759</c:v>
                </c:pt>
                <c:pt idx="73">
                  <c:v>-23.436636339243634</c:v>
                </c:pt>
                <c:pt idx="74">
                  <c:v>-23.436657195398507</c:v>
                </c:pt>
                <c:pt idx="75">
                  <c:v>-23.436677915371646</c:v>
                </c:pt>
                <c:pt idx="76">
                  <c:v>-23.436698499160268</c:v>
                </c:pt>
                <c:pt idx="77">
                  <c:v>-23.43671894676168</c:v>
                </c:pt>
                <c:pt idx="78">
                  <c:v>-23.436739258180047</c:v>
                </c:pt>
                <c:pt idx="79">
                  <c:v>-23.436759433410391</c:v>
                </c:pt>
                <c:pt idx="80">
                  <c:v>-23.436779472456809</c:v>
                </c:pt>
                <c:pt idx="81">
                  <c:v>-23.436799375314425</c:v>
                </c:pt>
                <c:pt idx="82">
                  <c:v>-23.436819141987268</c:v>
                </c:pt>
                <c:pt idx="83">
                  <c:v>-23.436838772470498</c:v>
                </c:pt>
                <c:pt idx="84">
                  <c:v>-23.43685826676808</c:v>
                </c:pt>
                <c:pt idx="85">
                  <c:v>-23.436877624875262</c:v>
                </c:pt>
                <c:pt idx="86">
                  <c:v>-23.436896846795975</c:v>
                </c:pt>
                <c:pt idx="87">
                  <c:v>-23.436915932525505</c:v>
                </c:pt>
                <c:pt idx="88">
                  <c:v>-23.436934882067693</c:v>
                </c:pt>
                <c:pt idx="89">
                  <c:v>-23.43695369541792</c:v>
                </c:pt>
                <c:pt idx="90">
                  <c:v>-23.436972372579991</c:v>
                </c:pt>
                <c:pt idx="91">
                  <c:v>-23.436990913551384</c:v>
                </c:pt>
                <c:pt idx="92">
                  <c:v>-23.43700931832964</c:v>
                </c:pt>
                <c:pt idx="93">
                  <c:v>-23.437027586918468</c:v>
                </c:pt>
                <c:pt idx="94">
                  <c:v>-23.437045719313424</c:v>
                </c:pt>
                <c:pt idx="95">
                  <c:v>-23.437063715518136</c:v>
                </c:pt>
                <c:pt idx="96">
                  <c:v>-23.437081575528172</c:v>
                </c:pt>
                <c:pt idx="97">
                  <c:v>-23.43709929934716</c:v>
                </c:pt>
                <c:pt idx="98">
                  <c:v>-23.43711688697072</c:v>
                </c:pt>
                <c:pt idx="99">
                  <c:v>-23.437134338402416</c:v>
                </c:pt>
                <c:pt idx="100">
                  <c:v>-23.43715165363794</c:v>
                </c:pt>
                <c:pt idx="101">
                  <c:v>-23.437168832680761</c:v>
                </c:pt>
                <c:pt idx="102">
                  <c:v>-23.437185875526669</c:v>
                </c:pt>
                <c:pt idx="103">
                  <c:v>-23.437202782179089</c:v>
                </c:pt>
                <c:pt idx="104">
                  <c:v>-23.437219552633849</c:v>
                </c:pt>
                <c:pt idx="105">
                  <c:v>-23.437236186894303</c:v>
                </c:pt>
                <c:pt idx="106">
                  <c:v>-23.437252684958203</c:v>
                </c:pt>
                <c:pt idx="107">
                  <c:v>-23.437269046823324</c:v>
                </c:pt>
                <c:pt idx="108">
                  <c:v>-23.437285272492975</c:v>
                </c:pt>
                <c:pt idx="109">
                  <c:v>-23.437301361963112</c:v>
                </c:pt>
                <c:pt idx="110">
                  <c:v>-23.437317315236974</c:v>
                </c:pt>
                <c:pt idx="111">
                  <c:v>-23.437333132310627</c:v>
                </c:pt>
                <c:pt idx="112">
                  <c:v>-23.437348813187214</c:v>
                </c:pt>
                <c:pt idx="113">
                  <c:v>-23.437364357862855</c:v>
                </c:pt>
                <c:pt idx="114">
                  <c:v>-23.437379766340658</c:v>
                </c:pt>
                <c:pt idx="115">
                  <c:v>-23.43739503861681</c:v>
                </c:pt>
                <c:pt idx="116">
                  <c:v>-23.43741017469435</c:v>
                </c:pt>
                <c:pt idx="117">
                  <c:v>-23.437425174569512</c:v>
                </c:pt>
                <c:pt idx="118">
                  <c:v>-23.437440038245303</c:v>
                </c:pt>
                <c:pt idx="119">
                  <c:v>-23.43745476571803</c:v>
                </c:pt>
                <c:pt idx="120">
                  <c:v>-23.437469356990597</c:v>
                </c:pt>
                <c:pt idx="121">
                  <c:v>-23.437483812061011</c:v>
                </c:pt>
                <c:pt idx="122">
                  <c:v>-23.437498130927299</c:v>
                </c:pt>
                <c:pt idx="123">
                  <c:v>-23.437512313592315</c:v>
                </c:pt>
                <c:pt idx="124">
                  <c:v>-23.437526360052523</c:v>
                </c:pt>
                <c:pt idx="125">
                  <c:v>-23.437540270310681</c:v>
                </c:pt>
                <c:pt idx="126">
                  <c:v>-23.437554044363367</c:v>
                </c:pt>
                <c:pt idx="127">
                  <c:v>-23.43756768221326</c:v>
                </c:pt>
                <c:pt idx="128">
                  <c:v>-23.43758118385697</c:v>
                </c:pt>
                <c:pt idx="129">
                  <c:v>-23.437594549297167</c:v>
                </c:pt>
                <c:pt idx="130">
                  <c:v>-23.43760777853052</c:v>
                </c:pt>
                <c:pt idx="131">
                  <c:v>-23.437620871559616</c:v>
                </c:pt>
                <c:pt idx="132">
                  <c:v>-23.437633828381159</c:v>
                </c:pt>
                <c:pt idx="133">
                  <c:v>-23.437646648997738</c:v>
                </c:pt>
                <c:pt idx="134">
                  <c:v>-23.437659333406121</c:v>
                </c:pt>
                <c:pt idx="135">
                  <c:v>-23.437671881608797</c:v>
                </c:pt>
                <c:pt idx="136">
                  <c:v>-23.43768429360399</c:v>
                </c:pt>
                <c:pt idx="137">
                  <c:v>-23.437696569389992</c:v>
                </c:pt>
                <c:pt idx="138">
                  <c:v>-23.437708708969211</c:v>
                </c:pt>
                <c:pt idx="139">
                  <c:v>-23.437720712338592</c:v>
                </c:pt>
                <c:pt idx="140">
                  <c:v>-23.437732579500466</c:v>
                </c:pt>
                <c:pt idx="141">
                  <c:v>-23.437744310451851</c:v>
                </c:pt>
                <c:pt idx="142">
                  <c:v>-23.437755905195029</c:v>
                </c:pt>
                <c:pt idx="143">
                  <c:v>-23.437767363727076</c:v>
                </c:pt>
                <c:pt idx="144">
                  <c:v>-23.437778686050205</c:v>
                </c:pt>
                <c:pt idx="145">
                  <c:v>-23.437789872161563</c:v>
                </c:pt>
                <c:pt idx="146">
                  <c:v>-23.437800922063314</c:v>
                </c:pt>
                <c:pt idx="147">
                  <c:v>-23.437811835752655</c:v>
                </c:pt>
                <c:pt idx="148">
                  <c:v>-23.437822613231702</c:v>
                </c:pt>
                <c:pt idx="149">
                  <c:v>-23.437833254497697</c:v>
                </c:pt>
                <c:pt idx="150">
                  <c:v>-23.437843759552713</c:v>
                </c:pt>
                <c:pt idx="151">
                  <c:v>-23.437854128395216</c:v>
                </c:pt>
                <c:pt idx="152">
                  <c:v>-23.437864361023749</c:v>
                </c:pt>
                <c:pt idx="153">
                  <c:v>-23.437874457440262</c:v>
                </c:pt>
                <c:pt idx="154">
                  <c:v>-23.437884417642202</c:v>
                </c:pt>
                <c:pt idx="155">
                  <c:v>-23.437894241631451</c:v>
                </c:pt>
                <c:pt idx="156">
                  <c:v>-23.4379039294055</c:v>
                </c:pt>
                <c:pt idx="157">
                  <c:v>-23.437913480966191</c:v>
                </c:pt>
                <c:pt idx="158">
                  <c:v>-23.437922896311072</c:v>
                </c:pt>
                <c:pt idx="159">
                  <c:v>-23.437932175441944</c:v>
                </c:pt>
                <c:pt idx="160">
                  <c:v>-23.437941318356405</c:v>
                </c:pt>
                <c:pt idx="161">
                  <c:v>-23.437950325056178</c:v>
                </c:pt>
                <c:pt idx="162">
                  <c:v>-23.437959195538959</c:v>
                </c:pt>
                <c:pt idx="163">
                  <c:v>-23.437967929806401</c:v>
                </c:pt>
                <c:pt idx="164">
                  <c:v>-23.43797652785624</c:v>
                </c:pt>
                <c:pt idx="165">
                  <c:v>-23.437984989690104</c:v>
                </c:pt>
                <c:pt idx="166">
                  <c:v>-23.437993315306709</c:v>
                </c:pt>
                <c:pt idx="167">
                  <c:v>-23.43800150470484</c:v>
                </c:pt>
                <c:pt idx="168">
                  <c:v>-23.438009557886023</c:v>
                </c:pt>
                <c:pt idx="169">
                  <c:v>-23.438017474848145</c:v>
                </c:pt>
                <c:pt idx="170">
                  <c:v>-23.438025255592688</c:v>
                </c:pt>
                <c:pt idx="171">
                  <c:v>-23.438032900117612</c:v>
                </c:pt>
                <c:pt idx="172">
                  <c:v>-23.438040408424314</c:v>
                </c:pt>
                <c:pt idx="173">
                  <c:v>-23.438047780510821</c:v>
                </c:pt>
                <c:pt idx="174">
                  <c:v>-23.438055016378485</c:v>
                </c:pt>
                <c:pt idx="175">
                  <c:v>-23.438062116025392</c:v>
                </c:pt>
                <c:pt idx="176">
                  <c:v>-23.438069079452834</c:v>
                </c:pt>
                <c:pt idx="177">
                  <c:v>-23.438075906658952</c:v>
                </c:pt>
                <c:pt idx="178">
                  <c:v>-23.438082597645</c:v>
                </c:pt>
                <c:pt idx="179">
                  <c:v>-23.438089152409162</c:v>
                </c:pt>
                <c:pt idx="180">
                  <c:v>-23.438095570952651</c:v>
                </c:pt>
                <c:pt idx="181">
                  <c:v>-23.438101853274393</c:v>
                </c:pt>
                <c:pt idx="182">
                  <c:v>-23.438107999373468</c:v>
                </c:pt>
                <c:pt idx="183">
                  <c:v>-23.438114009250928</c:v>
                </c:pt>
                <c:pt idx="184">
                  <c:v>-23.438119882905156</c:v>
                </c:pt>
                <c:pt idx="185">
                  <c:v>-23.438125620337189</c:v>
                </c:pt>
                <c:pt idx="186">
                  <c:v>-23.438131221545451</c:v>
                </c:pt>
                <c:pt idx="187">
                  <c:v>-23.438136686530914</c:v>
                </c:pt>
                <c:pt idx="188">
                  <c:v>-23.43814201529209</c:v>
                </c:pt>
                <c:pt idx="189">
                  <c:v>-23.438147207829878</c:v>
                </c:pt>
                <c:pt idx="190">
                  <c:v>-23.438152264142836</c:v>
                </c:pt>
                <c:pt idx="191">
                  <c:v>-23.43815718423183</c:v>
                </c:pt>
                <c:pt idx="192">
                  <c:v>-23.438161968095478</c:v>
                </c:pt>
                <c:pt idx="193">
                  <c:v>-23.438166615734584</c:v>
                </c:pt>
                <c:pt idx="194">
                  <c:v>-23.438171127147825</c:v>
                </c:pt>
                <c:pt idx="195">
                  <c:v>-23.438175502335952</c:v>
                </c:pt>
                <c:pt idx="196">
                  <c:v>-23.438179741298175</c:v>
                </c:pt>
                <c:pt idx="197">
                  <c:v>-23.438183844033777</c:v>
                </c:pt>
                <c:pt idx="198">
                  <c:v>-23.438187810543393</c:v>
                </c:pt>
                <c:pt idx="199">
                  <c:v>-23.438191640825895</c:v>
                </c:pt>
                <c:pt idx="200">
                  <c:v>-23.438195334881861</c:v>
                </c:pt>
                <c:pt idx="201">
                  <c:v>-23.438198892710204</c:v>
                </c:pt>
                <c:pt idx="202">
                  <c:v>-23.438202314311457</c:v>
                </c:pt>
                <c:pt idx="203">
                  <c:v>-23.438205599684593</c:v>
                </c:pt>
                <c:pt idx="204">
                  <c:v>-23.438208748830096</c:v>
                </c:pt>
                <c:pt idx="205">
                  <c:v>-23.438211761746985</c:v>
                </c:pt>
                <c:pt idx="206">
                  <c:v>-23.438214638435692</c:v>
                </c:pt>
                <c:pt idx="207">
                  <c:v>-23.43821737889531</c:v>
                </c:pt>
                <c:pt idx="208">
                  <c:v>-23.438219983126199</c:v>
                </c:pt>
                <c:pt idx="209">
                  <c:v>-23.438222451127526</c:v>
                </c:pt>
                <c:pt idx="210">
                  <c:v>-23.438224782899592</c:v>
                </c:pt>
                <c:pt idx="211">
                  <c:v>-23.438226978441858</c:v>
                </c:pt>
                <c:pt idx="212">
                  <c:v>-23.43822903775385</c:v>
                </c:pt>
                <c:pt idx="213">
                  <c:v>-23.438230960835789</c:v>
                </c:pt>
                <c:pt idx="214">
                  <c:v>-23.438232747686992</c:v>
                </c:pt>
                <c:pt idx="215">
                  <c:v>-23.438234398307607</c:v>
                </c:pt>
                <c:pt idx="216">
                  <c:v>-23.438235912697028</c:v>
                </c:pt>
                <c:pt idx="217">
                  <c:v>-23.438237290855355</c:v>
                </c:pt>
                <c:pt idx="218">
                  <c:v>-23.438238532782023</c:v>
                </c:pt>
                <c:pt idx="219">
                  <c:v>-23.438239638477079</c:v>
                </c:pt>
                <c:pt idx="220">
                  <c:v>-23.438240607940042</c:v>
                </c:pt>
                <c:pt idx="221">
                  <c:v>-23.438241441170881</c:v>
                </c:pt>
                <c:pt idx="222">
                  <c:v>-23.438242138169173</c:v>
                </c:pt>
                <c:pt idx="223">
                  <c:v>-23.438242698934843</c:v>
                </c:pt>
                <c:pt idx="224">
                  <c:v>-23.438243123467526</c:v>
                </c:pt>
                <c:pt idx="225">
                  <c:v>-23.43824341176709</c:v>
                </c:pt>
                <c:pt idx="226">
                  <c:v>-23.438243563833243</c:v>
                </c:pt>
                <c:pt idx="227">
                  <c:v>-23.438243579665759</c:v>
                </c:pt>
                <c:pt idx="228">
                  <c:v>-23.43824345926441</c:v>
                </c:pt>
                <c:pt idx="229">
                  <c:v>-23.438243202629014</c:v>
                </c:pt>
                <c:pt idx="230">
                  <c:v>-23.438242809759259</c:v>
                </c:pt>
                <c:pt idx="231">
                  <c:v>-23.438242280655025</c:v>
                </c:pt>
                <c:pt idx="232">
                  <c:v>-23.438241615315963</c:v>
                </c:pt>
                <c:pt idx="233">
                  <c:v>-23.438240813742013</c:v>
                </c:pt>
                <c:pt idx="234">
                  <c:v>-23.438239875932748</c:v>
                </c:pt>
                <c:pt idx="235">
                  <c:v>-23.438238801888172</c:v>
                </c:pt>
                <c:pt idx="236">
                  <c:v>-23.43823759160783</c:v>
                </c:pt>
                <c:pt idx="237">
                  <c:v>-23.438236245091769</c:v>
                </c:pt>
                <c:pt idx="238">
                  <c:v>-23.438234762339469</c:v>
                </c:pt>
                <c:pt idx="239">
                  <c:v>-23.438233143351045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9D-4303-8363-CCE87DE611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5586400"/>
        <c:axId val="1"/>
      </c:lineChart>
      <c:catAx>
        <c:axId val="1935586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935586400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Solar Elevation vs. Hour of Day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Calculations!$AG$1</c:f>
              <c:strCache>
                <c:ptCount val="1"/>
                <c:pt idx="0">
                  <c:v>Solar Elevation corrected for atm refraction (deg)</c:v>
                </c:pt>
              </c:strCache>
            </c:strRef>
          </c:tx>
          <c:marker>
            <c:symbol val="none"/>
          </c:marker>
          <c:xVal>
            <c:numRef>
              <c:f>Calculations!$E$2:$E$241</c:f>
              <c:numCache>
                <c:formatCode>h:mm:ss;@</c:formatCode>
                <c:ptCount val="240"/>
                <c:pt idx="0">
                  <c:v>0</c:v>
                </c:pt>
                <c:pt idx="1">
                  <c:v>4.1666666666666666E-3</c:v>
                </c:pt>
                <c:pt idx="2">
                  <c:v>8.3333333333333332E-3</c:v>
                </c:pt>
                <c:pt idx="3">
                  <c:v>1.2500000000000001E-2</c:v>
                </c:pt>
                <c:pt idx="4">
                  <c:v>1.6666666666666666E-2</c:v>
                </c:pt>
                <c:pt idx="5">
                  <c:v>2.0833333333333332E-2</c:v>
                </c:pt>
                <c:pt idx="6">
                  <c:v>2.4999999999999998E-2</c:v>
                </c:pt>
                <c:pt idx="7">
                  <c:v>2.9166666666666664E-2</c:v>
                </c:pt>
                <c:pt idx="8">
                  <c:v>3.3333333333333333E-2</c:v>
                </c:pt>
                <c:pt idx="9">
                  <c:v>3.7499999999999999E-2</c:v>
                </c:pt>
                <c:pt idx="10">
                  <c:v>4.1666666666666664E-2</c:v>
                </c:pt>
                <c:pt idx="11">
                  <c:v>4.583333333333333E-2</c:v>
                </c:pt>
                <c:pt idx="12">
                  <c:v>4.9999999999999996E-2</c:v>
                </c:pt>
                <c:pt idx="13">
                  <c:v>5.4166666666666662E-2</c:v>
                </c:pt>
                <c:pt idx="14">
                  <c:v>5.8333333333333327E-2</c:v>
                </c:pt>
                <c:pt idx="15">
                  <c:v>6.2499999999999993E-2</c:v>
                </c:pt>
                <c:pt idx="16">
                  <c:v>6.6666666666666666E-2</c:v>
                </c:pt>
                <c:pt idx="17">
                  <c:v>7.0833333333333331E-2</c:v>
                </c:pt>
                <c:pt idx="18">
                  <c:v>7.4999999999999997E-2</c:v>
                </c:pt>
                <c:pt idx="19">
                  <c:v>7.9166666666666663E-2</c:v>
                </c:pt>
                <c:pt idx="20">
                  <c:v>8.3333333333333329E-2</c:v>
                </c:pt>
                <c:pt idx="21">
                  <c:v>8.7499999999999994E-2</c:v>
                </c:pt>
                <c:pt idx="22">
                  <c:v>9.166666666666666E-2</c:v>
                </c:pt>
                <c:pt idx="23">
                  <c:v>9.5833333333333326E-2</c:v>
                </c:pt>
                <c:pt idx="24">
                  <c:v>9.9999999999999992E-2</c:v>
                </c:pt>
                <c:pt idx="25">
                  <c:v>0.10416666666666666</c:v>
                </c:pt>
                <c:pt idx="26">
                  <c:v>0.10833333333333332</c:v>
                </c:pt>
                <c:pt idx="27">
                  <c:v>0.11249999999999999</c:v>
                </c:pt>
                <c:pt idx="28">
                  <c:v>0.11666666666666665</c:v>
                </c:pt>
                <c:pt idx="29">
                  <c:v>0.12083333333333332</c:v>
                </c:pt>
                <c:pt idx="30">
                  <c:v>0.12499999999999999</c:v>
                </c:pt>
                <c:pt idx="31">
                  <c:v>0.12916666666666665</c:v>
                </c:pt>
                <c:pt idx="32">
                  <c:v>0.13333333333333333</c:v>
                </c:pt>
                <c:pt idx="33">
                  <c:v>0.13750000000000001</c:v>
                </c:pt>
                <c:pt idx="34">
                  <c:v>0.14166666666666669</c:v>
                </c:pt>
                <c:pt idx="35">
                  <c:v>0.14583333333333337</c:v>
                </c:pt>
                <c:pt idx="36">
                  <c:v>0.15000000000000005</c:v>
                </c:pt>
                <c:pt idx="37">
                  <c:v>0.15416666666666673</c:v>
                </c:pt>
                <c:pt idx="38">
                  <c:v>0.15833333333333341</c:v>
                </c:pt>
                <c:pt idx="39">
                  <c:v>0.16250000000000009</c:v>
                </c:pt>
                <c:pt idx="40">
                  <c:v>0.16666666666666677</c:v>
                </c:pt>
                <c:pt idx="41">
                  <c:v>0.17083333333333345</c:v>
                </c:pt>
                <c:pt idx="42">
                  <c:v>0.17500000000000013</c:v>
                </c:pt>
                <c:pt idx="43">
                  <c:v>0.17916666666666681</c:v>
                </c:pt>
                <c:pt idx="44">
                  <c:v>0.18333333333333349</c:v>
                </c:pt>
                <c:pt idx="45">
                  <c:v>0.18750000000000017</c:v>
                </c:pt>
                <c:pt idx="46">
                  <c:v>0.19166666666666685</c:v>
                </c:pt>
                <c:pt idx="47">
                  <c:v>0.19583333333333353</c:v>
                </c:pt>
                <c:pt idx="48">
                  <c:v>0.20000000000000021</c:v>
                </c:pt>
                <c:pt idx="49">
                  <c:v>0.20416666666666689</c:v>
                </c:pt>
                <c:pt idx="50">
                  <c:v>0.20833333333333356</c:v>
                </c:pt>
                <c:pt idx="51">
                  <c:v>0.21250000000000024</c:v>
                </c:pt>
                <c:pt idx="52">
                  <c:v>0.21666666666666692</c:v>
                </c:pt>
                <c:pt idx="53">
                  <c:v>0.2208333333333336</c:v>
                </c:pt>
                <c:pt idx="54">
                  <c:v>0.22500000000000028</c:v>
                </c:pt>
                <c:pt idx="55">
                  <c:v>0.22916666666666696</c:v>
                </c:pt>
                <c:pt idx="56">
                  <c:v>0.23333333333333364</c:v>
                </c:pt>
                <c:pt idx="57">
                  <c:v>0.23750000000000032</c:v>
                </c:pt>
                <c:pt idx="58">
                  <c:v>0.241666666666667</c:v>
                </c:pt>
                <c:pt idx="59">
                  <c:v>0.24583333333333368</c:v>
                </c:pt>
                <c:pt idx="60">
                  <c:v>0.25000000000000033</c:v>
                </c:pt>
                <c:pt idx="61">
                  <c:v>0.25416666666666698</c:v>
                </c:pt>
                <c:pt idx="62">
                  <c:v>0.25833333333333364</c:v>
                </c:pt>
                <c:pt idx="63">
                  <c:v>0.26250000000000029</c:v>
                </c:pt>
                <c:pt idx="64">
                  <c:v>0.26666666666666694</c:v>
                </c:pt>
                <c:pt idx="65">
                  <c:v>0.27083333333333359</c:v>
                </c:pt>
                <c:pt idx="66">
                  <c:v>0.27500000000000024</c:v>
                </c:pt>
                <c:pt idx="67">
                  <c:v>0.2791666666666669</c:v>
                </c:pt>
                <c:pt idx="68">
                  <c:v>0.28333333333333355</c:v>
                </c:pt>
                <c:pt idx="69">
                  <c:v>0.2875000000000002</c:v>
                </c:pt>
                <c:pt idx="70">
                  <c:v>0.29166666666666685</c:v>
                </c:pt>
                <c:pt idx="71">
                  <c:v>0.2958333333333335</c:v>
                </c:pt>
                <c:pt idx="72">
                  <c:v>0.30000000000000016</c:v>
                </c:pt>
                <c:pt idx="73">
                  <c:v>0.30416666666666681</c:v>
                </c:pt>
                <c:pt idx="74">
                  <c:v>0.30833333333333346</c:v>
                </c:pt>
                <c:pt idx="75">
                  <c:v>0.31250000000000011</c:v>
                </c:pt>
                <c:pt idx="76">
                  <c:v>0.31666666666666676</c:v>
                </c:pt>
                <c:pt idx="77">
                  <c:v>0.32083333333333341</c:v>
                </c:pt>
                <c:pt idx="78">
                  <c:v>0.32500000000000007</c:v>
                </c:pt>
                <c:pt idx="79">
                  <c:v>0.32916666666666672</c:v>
                </c:pt>
                <c:pt idx="80">
                  <c:v>0.33333333333333337</c:v>
                </c:pt>
                <c:pt idx="81">
                  <c:v>0.33750000000000002</c:v>
                </c:pt>
                <c:pt idx="82">
                  <c:v>0.34166666666666667</c:v>
                </c:pt>
                <c:pt idx="83">
                  <c:v>0.34583333333333333</c:v>
                </c:pt>
                <c:pt idx="84">
                  <c:v>0.35</c:v>
                </c:pt>
                <c:pt idx="85">
                  <c:v>0.35416666666666663</c:v>
                </c:pt>
                <c:pt idx="86">
                  <c:v>0.35833333333333328</c:v>
                </c:pt>
                <c:pt idx="87">
                  <c:v>0.36249999999999993</c:v>
                </c:pt>
                <c:pt idx="88">
                  <c:v>0.36666666666666659</c:v>
                </c:pt>
                <c:pt idx="89">
                  <c:v>0.37083333333333324</c:v>
                </c:pt>
                <c:pt idx="90">
                  <c:v>0.37499999999999989</c:v>
                </c:pt>
                <c:pt idx="91">
                  <c:v>0.37916666666666654</c:v>
                </c:pt>
                <c:pt idx="92">
                  <c:v>0.38333333333333319</c:v>
                </c:pt>
                <c:pt idx="93">
                  <c:v>0.38749999999999984</c:v>
                </c:pt>
                <c:pt idx="94">
                  <c:v>0.3916666666666665</c:v>
                </c:pt>
                <c:pt idx="95">
                  <c:v>0.39583333333333315</c:v>
                </c:pt>
                <c:pt idx="96">
                  <c:v>0.3999999999999998</c:v>
                </c:pt>
                <c:pt idx="97">
                  <c:v>0.40416666666666645</c:v>
                </c:pt>
                <c:pt idx="98">
                  <c:v>0.4083333333333331</c:v>
                </c:pt>
                <c:pt idx="99">
                  <c:v>0.41249999999999976</c:v>
                </c:pt>
                <c:pt idx="100">
                  <c:v>0.41666666666666641</c:v>
                </c:pt>
                <c:pt idx="101">
                  <c:v>0.42083333333333306</c:v>
                </c:pt>
                <c:pt idx="102">
                  <c:v>0.42499999999999971</c:v>
                </c:pt>
                <c:pt idx="103">
                  <c:v>0.42916666666666636</c:v>
                </c:pt>
                <c:pt idx="104">
                  <c:v>0.43333333333333302</c:v>
                </c:pt>
                <c:pt idx="105">
                  <c:v>0.43749999999999967</c:v>
                </c:pt>
                <c:pt idx="106">
                  <c:v>0.44166666666666632</c:v>
                </c:pt>
                <c:pt idx="107">
                  <c:v>0.44583333333333297</c:v>
                </c:pt>
                <c:pt idx="108">
                  <c:v>0.44999999999999962</c:v>
                </c:pt>
                <c:pt idx="109">
                  <c:v>0.45416666666666627</c:v>
                </c:pt>
                <c:pt idx="110">
                  <c:v>0.45833333333333293</c:v>
                </c:pt>
                <c:pt idx="111">
                  <c:v>0.46249999999999958</c:v>
                </c:pt>
                <c:pt idx="112">
                  <c:v>0.46666666666666623</c:v>
                </c:pt>
                <c:pt idx="113">
                  <c:v>0.47083333333333288</c:v>
                </c:pt>
                <c:pt idx="114">
                  <c:v>0.47499999999999953</c:v>
                </c:pt>
                <c:pt idx="115">
                  <c:v>0.47916666666666619</c:v>
                </c:pt>
                <c:pt idx="116">
                  <c:v>0.48333333333333284</c:v>
                </c:pt>
                <c:pt idx="117">
                  <c:v>0.48749999999999949</c:v>
                </c:pt>
                <c:pt idx="118">
                  <c:v>0.49166666666666614</c:v>
                </c:pt>
                <c:pt idx="119">
                  <c:v>0.49583333333333279</c:v>
                </c:pt>
                <c:pt idx="120">
                  <c:v>0.49999999999999944</c:v>
                </c:pt>
                <c:pt idx="121">
                  <c:v>0.5041666666666661</c:v>
                </c:pt>
                <c:pt idx="122">
                  <c:v>0.50833333333333275</c:v>
                </c:pt>
                <c:pt idx="123">
                  <c:v>0.5124999999999994</c:v>
                </c:pt>
                <c:pt idx="124">
                  <c:v>0.51666666666666605</c:v>
                </c:pt>
                <c:pt idx="125">
                  <c:v>0.5208333333333327</c:v>
                </c:pt>
                <c:pt idx="126">
                  <c:v>0.52499999999999936</c:v>
                </c:pt>
                <c:pt idx="127">
                  <c:v>0.52916666666666601</c:v>
                </c:pt>
                <c:pt idx="128">
                  <c:v>0.53333333333333266</c:v>
                </c:pt>
                <c:pt idx="129">
                  <c:v>0.53749999999999931</c:v>
                </c:pt>
                <c:pt idx="130">
                  <c:v>0.54166666666666596</c:v>
                </c:pt>
                <c:pt idx="131">
                  <c:v>0.54583333333333262</c:v>
                </c:pt>
                <c:pt idx="132">
                  <c:v>0.54999999999999927</c:v>
                </c:pt>
                <c:pt idx="133">
                  <c:v>0.55416666666666592</c:v>
                </c:pt>
                <c:pt idx="134">
                  <c:v>0.55833333333333257</c:v>
                </c:pt>
                <c:pt idx="135">
                  <c:v>0.56249999999999922</c:v>
                </c:pt>
                <c:pt idx="136">
                  <c:v>0.56666666666666587</c:v>
                </c:pt>
                <c:pt idx="137">
                  <c:v>0.57083333333333253</c:v>
                </c:pt>
                <c:pt idx="138">
                  <c:v>0.57499999999999918</c:v>
                </c:pt>
                <c:pt idx="139">
                  <c:v>0.57916666666666583</c:v>
                </c:pt>
                <c:pt idx="140">
                  <c:v>0.58333333333333248</c:v>
                </c:pt>
                <c:pt idx="141">
                  <c:v>0.58749999999999913</c:v>
                </c:pt>
                <c:pt idx="142">
                  <c:v>0.59166666666666579</c:v>
                </c:pt>
                <c:pt idx="143">
                  <c:v>0.59583333333333244</c:v>
                </c:pt>
                <c:pt idx="144">
                  <c:v>0.59999999999999909</c:v>
                </c:pt>
                <c:pt idx="145">
                  <c:v>0.60416666666666574</c:v>
                </c:pt>
                <c:pt idx="146">
                  <c:v>0.60833333333333239</c:v>
                </c:pt>
                <c:pt idx="147">
                  <c:v>0.61249999999999905</c:v>
                </c:pt>
                <c:pt idx="148">
                  <c:v>0.6166666666666657</c:v>
                </c:pt>
                <c:pt idx="149">
                  <c:v>0.62083333333333235</c:v>
                </c:pt>
                <c:pt idx="150">
                  <c:v>0.624999999999999</c:v>
                </c:pt>
                <c:pt idx="151">
                  <c:v>0.62916666666666565</c:v>
                </c:pt>
                <c:pt idx="152">
                  <c:v>0.6333333333333323</c:v>
                </c:pt>
                <c:pt idx="153">
                  <c:v>0.63749999999999896</c:v>
                </c:pt>
                <c:pt idx="154">
                  <c:v>0.64166666666666561</c:v>
                </c:pt>
                <c:pt idx="155">
                  <c:v>0.64583333333333226</c:v>
                </c:pt>
                <c:pt idx="156">
                  <c:v>0.64999999999999891</c:v>
                </c:pt>
                <c:pt idx="157">
                  <c:v>0.65416666666666556</c:v>
                </c:pt>
                <c:pt idx="158">
                  <c:v>0.65833333333333222</c:v>
                </c:pt>
                <c:pt idx="159">
                  <c:v>0.66249999999999887</c:v>
                </c:pt>
                <c:pt idx="160">
                  <c:v>0.66666666666666552</c:v>
                </c:pt>
                <c:pt idx="161">
                  <c:v>0.67083333333333217</c:v>
                </c:pt>
                <c:pt idx="162">
                  <c:v>0.67499999999999882</c:v>
                </c:pt>
                <c:pt idx="163">
                  <c:v>0.67916666666666548</c:v>
                </c:pt>
                <c:pt idx="164">
                  <c:v>0.68333333333333213</c:v>
                </c:pt>
                <c:pt idx="165">
                  <c:v>0.68749999999999878</c:v>
                </c:pt>
                <c:pt idx="166">
                  <c:v>0.69166666666666543</c:v>
                </c:pt>
                <c:pt idx="167">
                  <c:v>0.69583333333333208</c:v>
                </c:pt>
                <c:pt idx="168">
                  <c:v>0.69999999999999873</c:v>
                </c:pt>
                <c:pt idx="169">
                  <c:v>0.70416666666666539</c:v>
                </c:pt>
                <c:pt idx="170">
                  <c:v>0.70833333333333204</c:v>
                </c:pt>
                <c:pt idx="171">
                  <c:v>0.71249999999999869</c:v>
                </c:pt>
                <c:pt idx="172">
                  <c:v>0.71666666666666534</c:v>
                </c:pt>
                <c:pt idx="173">
                  <c:v>0.72083333333333199</c:v>
                </c:pt>
                <c:pt idx="174">
                  <c:v>0.72499999999999865</c:v>
                </c:pt>
                <c:pt idx="175">
                  <c:v>0.7291666666666653</c:v>
                </c:pt>
                <c:pt idx="176">
                  <c:v>0.73333333333333195</c:v>
                </c:pt>
                <c:pt idx="177">
                  <c:v>0.7374999999999986</c:v>
                </c:pt>
                <c:pt idx="178">
                  <c:v>0.74166666666666525</c:v>
                </c:pt>
                <c:pt idx="179">
                  <c:v>0.7458333333333319</c:v>
                </c:pt>
                <c:pt idx="180">
                  <c:v>0.74999999999999856</c:v>
                </c:pt>
                <c:pt idx="181">
                  <c:v>0.75416666666666521</c:v>
                </c:pt>
                <c:pt idx="182">
                  <c:v>0.75833333333333186</c:v>
                </c:pt>
                <c:pt idx="183">
                  <c:v>0.76249999999999851</c:v>
                </c:pt>
                <c:pt idx="184">
                  <c:v>0.76666666666666516</c:v>
                </c:pt>
                <c:pt idx="185">
                  <c:v>0.77083333333333182</c:v>
                </c:pt>
                <c:pt idx="186">
                  <c:v>0.77499999999999847</c:v>
                </c:pt>
                <c:pt idx="187">
                  <c:v>0.77916666666666512</c:v>
                </c:pt>
                <c:pt idx="188">
                  <c:v>0.78333333333333177</c:v>
                </c:pt>
                <c:pt idx="189">
                  <c:v>0.78749999999999842</c:v>
                </c:pt>
                <c:pt idx="190">
                  <c:v>0.79166666666666508</c:v>
                </c:pt>
                <c:pt idx="191">
                  <c:v>0.79583333333333173</c:v>
                </c:pt>
                <c:pt idx="192">
                  <c:v>0.79999999999999838</c:v>
                </c:pt>
                <c:pt idx="193">
                  <c:v>0.80416666666666503</c:v>
                </c:pt>
                <c:pt idx="194">
                  <c:v>0.80833333333333168</c:v>
                </c:pt>
                <c:pt idx="195">
                  <c:v>0.81249999999999833</c:v>
                </c:pt>
                <c:pt idx="196">
                  <c:v>0.81666666666666499</c:v>
                </c:pt>
                <c:pt idx="197">
                  <c:v>0.82083333333333164</c:v>
                </c:pt>
                <c:pt idx="198">
                  <c:v>0.82499999999999829</c:v>
                </c:pt>
                <c:pt idx="199">
                  <c:v>0.82916666666666494</c:v>
                </c:pt>
                <c:pt idx="200">
                  <c:v>0.83333333333333159</c:v>
                </c:pt>
                <c:pt idx="201">
                  <c:v>0.83749999999999825</c:v>
                </c:pt>
                <c:pt idx="202">
                  <c:v>0.8416666666666649</c:v>
                </c:pt>
                <c:pt idx="203">
                  <c:v>0.84583333333333155</c:v>
                </c:pt>
                <c:pt idx="204">
                  <c:v>0.8499999999999982</c:v>
                </c:pt>
                <c:pt idx="205">
                  <c:v>0.85416666666666485</c:v>
                </c:pt>
                <c:pt idx="206">
                  <c:v>0.85833333333333151</c:v>
                </c:pt>
                <c:pt idx="207">
                  <c:v>0.86249999999999816</c:v>
                </c:pt>
                <c:pt idx="208">
                  <c:v>0.86666666666666481</c:v>
                </c:pt>
                <c:pt idx="209">
                  <c:v>0.87083333333333146</c:v>
                </c:pt>
                <c:pt idx="210">
                  <c:v>0.87499999999999811</c:v>
                </c:pt>
                <c:pt idx="211">
                  <c:v>0.87916666666666476</c:v>
                </c:pt>
                <c:pt idx="212">
                  <c:v>0.88333333333333142</c:v>
                </c:pt>
                <c:pt idx="213">
                  <c:v>0.88749999999999807</c:v>
                </c:pt>
                <c:pt idx="214">
                  <c:v>0.89166666666666472</c:v>
                </c:pt>
                <c:pt idx="215">
                  <c:v>0.89583333333333137</c:v>
                </c:pt>
                <c:pt idx="216">
                  <c:v>0.89999999999999802</c:v>
                </c:pt>
                <c:pt idx="217">
                  <c:v>0.90416666666666468</c:v>
                </c:pt>
                <c:pt idx="218">
                  <c:v>0.90833333333333133</c:v>
                </c:pt>
                <c:pt idx="219">
                  <c:v>0.91249999999999798</c:v>
                </c:pt>
                <c:pt idx="220">
                  <c:v>0.91666666666666463</c:v>
                </c:pt>
                <c:pt idx="221">
                  <c:v>0.92083333333333128</c:v>
                </c:pt>
                <c:pt idx="222">
                  <c:v>0.92499999999999793</c:v>
                </c:pt>
                <c:pt idx="223">
                  <c:v>0.92916666666666459</c:v>
                </c:pt>
                <c:pt idx="224">
                  <c:v>0.93333333333333124</c:v>
                </c:pt>
                <c:pt idx="225">
                  <c:v>0.93749999999999789</c:v>
                </c:pt>
                <c:pt idx="226">
                  <c:v>0.94166666666666454</c:v>
                </c:pt>
                <c:pt idx="227">
                  <c:v>0.94583333333333119</c:v>
                </c:pt>
                <c:pt idx="228">
                  <c:v>0.94999999999999785</c:v>
                </c:pt>
                <c:pt idx="229">
                  <c:v>0.9541666666666645</c:v>
                </c:pt>
                <c:pt idx="230">
                  <c:v>0.95833333333333115</c:v>
                </c:pt>
                <c:pt idx="231">
                  <c:v>0.9624999999999978</c:v>
                </c:pt>
                <c:pt idx="232">
                  <c:v>0.96666666666666445</c:v>
                </c:pt>
                <c:pt idx="233">
                  <c:v>0.97083333333333111</c:v>
                </c:pt>
                <c:pt idx="234">
                  <c:v>0.97499999999999776</c:v>
                </c:pt>
                <c:pt idx="235">
                  <c:v>0.97916666666666441</c:v>
                </c:pt>
                <c:pt idx="236">
                  <c:v>0.98333333333333106</c:v>
                </c:pt>
                <c:pt idx="237">
                  <c:v>0.98749999999999771</c:v>
                </c:pt>
                <c:pt idx="238">
                  <c:v>0.99166666666666436</c:v>
                </c:pt>
                <c:pt idx="239">
                  <c:v>0.99583333333333102</c:v>
                </c:pt>
              </c:numCache>
            </c:numRef>
          </c:xVal>
          <c:yVal>
            <c:numRef>
              <c:f>Calculations!$AG$2:$AG$241</c:f>
              <c:numCache>
                <c:formatCode>General</c:formatCode>
                <c:ptCount val="240"/>
                <c:pt idx="0">
                  <c:v>-67.642497238512519</c:v>
                </c:pt>
                <c:pt idx="1">
                  <c:v>-67.709041834705616</c:v>
                </c:pt>
                <c:pt idx="2">
                  <c:v>-67.70939646632209</c:v>
                </c:pt>
                <c:pt idx="3">
                  <c:v>-67.643557969792084</c:v>
                </c:pt>
                <c:pt idx="4">
                  <c:v>-67.512122818455083</c:v>
                </c:pt>
                <c:pt idx="5">
                  <c:v>-67.316261188897329</c:v>
                </c:pt>
                <c:pt idx="6">
                  <c:v>-67.057667547562758</c:v>
                </c:pt>
                <c:pt idx="7">
                  <c:v>-66.738492504515946</c:v>
                </c:pt>
                <c:pt idx="8">
                  <c:v>-66.361262041518955</c:v>
                </c:pt>
                <c:pt idx="9">
                  <c:v>-65.928790654615639</c:v>
                </c:pt>
                <c:pt idx="10">
                  <c:v>-65.444094524326673</c:v>
                </c:pt>
                <c:pt idx="11">
                  <c:v>-64.910309766791514</c:v>
                </c:pt>
                <c:pt idx="12">
                  <c:v>-64.330619415005529</c:v>
                </c:pt>
                <c:pt idx="13">
                  <c:v>-63.708191314986713</c:v>
                </c:pt>
                <c:pt idx="14">
                  <c:v>-63.046127803868757</c:v>
                </c:pt>
                <c:pt idx="15">
                  <c:v>-62.347426994741539</c:v>
                </c:pt>
                <c:pt idx="16">
                  <c:v>-61.614954762036938</c:v>
                </c:pt>
                <c:pt idx="17">
                  <c:v>-60.851426089565479</c:v>
                </c:pt>
                <c:pt idx="18">
                  <c:v>-60.059394253075752</c:v>
                </c:pt>
                <c:pt idx="19">
                  <c:v>-59.241246298990113</c:v>
                </c:pt>
                <c:pt idx="20">
                  <c:v>-58.39920338899811</c:v>
                </c:pt>
                <c:pt idx="21">
                  <c:v>-57.535324750381669</c:v>
                </c:pt>
                <c:pt idx="22">
                  <c:v>-56.651514172619436</c:v>
                </c:pt>
                <c:pt idx="23">
                  <c:v>-55.749528187627575</c:v>
                </c:pt>
                <c:pt idx="24">
                  <c:v>-54.830985256989656</c:v>
                </c:pt>
                <c:pt idx="25">
                  <c:v>-53.897375447734383</c:v>
                </c:pt>
                <c:pt idx="26">
                  <c:v>-52.950070215146177</c:v>
                </c:pt>
                <c:pt idx="27">
                  <c:v>-51.990332017926015</c:v>
                </c:pt>
                <c:pt idx="28">
                  <c:v>-51.019323579695516</c:v>
                </c:pt>
                <c:pt idx="29">
                  <c:v>-50.038116674850556</c:v>
                </c:pt>
                <c:pt idx="30">
                  <c:v>-49.047700369295676</c:v>
                </c:pt>
                <c:pt idx="31">
                  <c:v>-48.04898868091869</c:v>
                </c:pt>
                <c:pt idx="32">
                  <c:v>-47.042827653229629</c:v>
                </c:pt>
                <c:pt idx="33">
                  <c:v>-46.030001852494323</c:v>
                </c:pt>
                <c:pt idx="34">
                  <c:v>-45.011240310848294</c:v>
                </c:pt>
                <c:pt idx="35">
                  <c:v>-43.98722194693017</c:v>
                </c:pt>
                <c:pt idx="36">
                  <c:v>-42.95858049757112</c:v>
                </c:pt>
                <c:pt idx="37">
                  <c:v>-41.92590899856279</c:v>
                </c:pt>
                <c:pt idx="38">
                  <c:v>-40.889763850115834</c:v>
                </c:pt>
                <c:pt idx="39">
                  <c:v>-39.850668504367881</c:v>
                </c:pt>
                <c:pt idx="40">
                  <c:v>-38.809116807994165</c:v>
                </c:pt>
                <c:pt idx="41">
                  <c:v>-37.765576033549159</c:v>
                </c:pt>
                <c:pt idx="42">
                  <c:v>-36.720489628151618</c:v>
                </c:pt>
                <c:pt idx="43">
                  <c:v>-35.674279708368694</c:v>
                </c:pt>
                <c:pt idx="44">
                  <c:v>-34.627349325017875</c:v>
                </c:pt>
                <c:pt idx="45">
                  <c:v>-33.580084521905206</c:v>
                </c:pt>
                <c:pt idx="46">
                  <c:v>-32.532856207564052</c:v>
                </c:pt>
                <c:pt idx="47">
                  <c:v>-31.486021859229847</c:v>
                </c:pt>
                <c:pt idx="48">
                  <c:v>-30.439927074715094</c:v>
                </c:pt>
                <c:pt idx="49">
                  <c:v>-29.394906985871479</c:v>
                </c:pt>
                <c:pt idx="50">
                  <c:v>-28.351287546869468</c:v>
                </c:pt>
                <c:pt idx="51">
                  <c:v>-27.309386706303723</c:v>
                </c:pt>
                <c:pt idx="52">
                  <c:v>-26.269515472883143</c:v>
                </c:pt>
                <c:pt idx="53">
                  <c:v>-25.231978879822663</c:v>
                </c:pt>
                <c:pt idx="54">
                  <c:v>-24.197076853598432</c:v>
                </c:pt>
                <c:pt idx="55">
                  <c:v>-23.165104987640408</c:v>
                </c:pt>
                <c:pt idx="56">
                  <c:v>-22.136355221299404</c:v>
                </c:pt>
                <c:pt idx="57">
                  <c:v>-21.111116418130969</c:v>
                </c:pt>
                <c:pt idx="58">
                  <c:v>-20.089674835405749</c:v>
                </c:pt>
                <c:pt idx="59">
                  <c:v>-19.072314467577748</c:v>
                </c:pt>
                <c:pt idx="60">
                  <c:v>-18.05931723981719</c:v>
                </c:pt>
                <c:pt idx="61">
                  <c:v>-17.050963011619981</c:v>
                </c:pt>
                <c:pt idx="62">
                  <c:v>-16.047529332512308</c:v>
                </c:pt>
                <c:pt idx="63">
                  <c:v>-15.049290859127389</c:v>
                </c:pt>
                <c:pt idx="64">
                  <c:v>-14.056518293316914</c:v>
                </c:pt>
                <c:pt idx="65">
                  <c:v>-13.069476621401662</c:v>
                </c:pt>
                <c:pt idx="66">
                  <c:v>-12.088422296224792</c:v>
                </c:pt>
                <c:pt idx="67">
                  <c:v>-11.113598769187192</c:v>
                </c:pt>
                <c:pt idx="68">
                  <c:v>-10.145229348440679</c:v>
                </c:pt>
                <c:pt idx="69">
                  <c:v>-9.1835055528992751</c:v>
                </c:pt>
                <c:pt idx="70">
                  <c:v>-8.2285675224300849</c:v>
                </c:pt>
                <c:pt idx="71">
                  <c:v>-7.2804696606026917</c:v>
                </c:pt>
                <c:pt idx="72">
                  <c:v>-6.3391170194755189</c:v>
                </c:pt>
                <c:pt idx="73">
                  <c:v>-5.4041390104569569</c:v>
                </c:pt>
                <c:pt idx="74">
                  <c:v>-4.4746148492806643</c:v>
                </c:pt>
                <c:pt idx="75">
                  <c:v>-3.5483991102962724</c:v>
                </c:pt>
                <c:pt idx="76">
                  <c:v>-2.6201513850046609</c:v>
                </c:pt>
                <c:pt idx="77">
                  <c:v>-1.6737991771603677</c:v>
                </c:pt>
                <c:pt idx="78">
                  <c:v>-0.6347639952403118</c:v>
                </c:pt>
                <c:pt idx="79">
                  <c:v>0.39090217335519573</c:v>
                </c:pt>
                <c:pt idx="80">
                  <c:v>1.1382695528371571</c:v>
                </c:pt>
                <c:pt idx="81">
                  <c:v>1.9065809305781385</c:v>
                </c:pt>
                <c:pt idx="82">
                  <c:v>2.6848699006329686</c:v>
                </c:pt>
                <c:pt idx="83">
                  <c:v>3.4651744310316612</c:v>
                </c:pt>
                <c:pt idx="84">
                  <c:v>4.2422176331519932</c:v>
                </c:pt>
                <c:pt idx="85">
                  <c:v>5.013087071831011</c:v>
                </c:pt>
                <c:pt idx="86">
                  <c:v>5.7765322329399682</c:v>
                </c:pt>
                <c:pt idx="87">
                  <c:v>6.52886454961609</c:v>
                </c:pt>
                <c:pt idx="88">
                  <c:v>7.2692441292889587</c:v>
                </c:pt>
                <c:pt idx="89">
                  <c:v>7.9966457730949188</c:v>
                </c:pt>
                <c:pt idx="90">
                  <c:v>8.7101844190275912</c:v>
                </c:pt>
                <c:pt idx="91">
                  <c:v>9.4090747430289525</c:v>
                </c:pt>
                <c:pt idx="92">
                  <c:v>10.092603746837742</c:v>
                </c:pt>
                <c:pt idx="93">
                  <c:v>10.760111081274959</c:v>
                </c:pt>
                <c:pt idx="94">
                  <c:v>11.410975019589502</c:v>
                </c:pt>
                <c:pt idx="95">
                  <c:v>12.044602594031167</c:v>
                </c:pt>
                <c:pt idx="96">
                  <c:v>12.660422759676354</c:v>
                </c:pt>
                <c:pt idx="97">
                  <c:v>13.257881744766483</c:v>
                </c:pt>
                <c:pt idx="98">
                  <c:v>13.836439985434851</c:v>
                </c:pt>
                <c:pt idx="99">
                  <c:v>14.395570217019133</c:v>
                </c:pt>
                <c:pt idx="100">
                  <c:v>14.934756421132695</c:v>
                </c:pt>
                <c:pt idx="101">
                  <c:v>15.453493413535261</c:v>
                </c:pt>
                <c:pt idx="102">
                  <c:v>15.951286919732386</c:v>
                </c:pt>
                <c:pt idx="103">
                  <c:v>16.427654025303845</c:v>
                </c:pt>
                <c:pt idx="104">
                  <c:v>16.882123917922172</c:v>
                </c:pt>
                <c:pt idx="105">
                  <c:v>17.314238856280628</c:v>
                </c:pt>
                <c:pt idx="106">
                  <c:v>17.723555315921502</c:v>
                </c:pt>
                <c:pt idx="107">
                  <c:v>18.109645270082147</c:v>
                </c:pt>
                <c:pt idx="108">
                  <c:v>18.472097570714659</c:v>
                </c:pt>
                <c:pt idx="109">
                  <c:v>18.810519399102333</c:v>
                </c:pt>
                <c:pt idx="110">
                  <c:v>19.124537757928078</c:v>
                </c:pt>
                <c:pt idx="111">
                  <c:v>19.413800979624352</c:v>
                </c:pt>
                <c:pt idx="112">
                  <c:v>19.677980226406834</c:v>
                </c:pt>
                <c:pt idx="113">
                  <c:v>19.916770959526783</c:v>
                </c:pt>
                <c:pt idx="114">
                  <c:v>20.129894355508775</c:v>
                </c:pt>
                <c:pt idx="115">
                  <c:v>20.31709864901816</c:v>
                </c:pt>
                <c:pt idx="116">
                  <c:v>20.478160382458487</c:v>
                </c:pt>
                <c:pt idx="117">
                  <c:v>20.612885544412809</c:v>
                </c:pt>
                <c:pt idx="118">
                  <c:v>20.721110579998804</c:v>
                </c:pt>
                <c:pt idx="119">
                  <c:v>20.802703258529899</c:v>
                </c:pt>
                <c:pt idx="120">
                  <c:v>20.857563385421518</c:v>
                </c:pt>
                <c:pt idx="121">
                  <c:v>20.885623347923772</c:v>
                </c:pt>
                <c:pt idx="122">
                  <c:v>20.886848486372333</c:v>
                </c:pt>
                <c:pt idx="123">
                  <c:v>20.861237285449686</c:v>
                </c:pt>
                <c:pt idx="124">
                  <c:v>20.80882138256381</c:v>
                </c:pt>
                <c:pt idx="125">
                  <c:v>20.729665393195543</c:v>
                </c:pt>
                <c:pt idx="126">
                  <c:v>20.623866555861991</c:v>
                </c:pt>
                <c:pt idx="127">
                  <c:v>20.491554202050022</c:v>
                </c:pt>
                <c:pt idx="128">
                  <c:v>20.332889059011553</c:v>
                </c:pt>
                <c:pt idx="129">
                  <c:v>20.148062395890424</c:v>
                </c:pt>
                <c:pt idx="130">
                  <c:v>19.93729502571269</c:v>
                </c:pt>
                <c:pt idx="131">
                  <c:v>19.700836178071665</c:v>
                </c:pt>
                <c:pt idx="132">
                  <c:v>19.438962258821679</c:v>
                </c:pt>
                <c:pt idx="133">
                  <c:v>19.151975515061256</c:v>
                </c:pt>
                <c:pt idx="134">
                  <c:v>18.840202624597488</c:v>
                </c:pt>
                <c:pt idx="135">
                  <c:v>18.503993230800813</c:v>
                </c:pt>
                <c:pt idx="136">
                  <c:v>18.14371844427987</c:v>
                </c:pt>
                <c:pt idx="137">
                  <c:v>17.759769334429674</c:v>
                </c:pt>
                <c:pt idx="138">
                  <c:v>17.352555434774807</c:v>
                </c:pt>
                <c:pt idx="139">
                  <c:v>16.92250328744537</c:v>
                </c:pt>
                <c:pt idx="140">
                  <c:v>16.470055054660723</c:v>
                </c:pt>
                <c:pt idx="141">
                  <c:v>15.995667227175177</c:v>
                </c:pt>
                <c:pt idx="142">
                  <c:v>15.499809464764096</c:v>
                </c:pt>
                <c:pt idx="143">
                  <c:v>14.982963608938064</c:v>
                </c:pt>
                <c:pt idx="144">
                  <c:v>14.445622918069112</c:v>
                </c:pt>
                <c:pt idx="145">
                  <c:v>13.888291587018593</c:v>
                </c:pt>
                <c:pt idx="146">
                  <c:v>13.311484633486495</c:v>
                </c:pt>
                <c:pt idx="147">
                  <c:v>12.715728259667712</c:v>
                </c:pt>
                <c:pt idx="148">
                  <c:v>12.101560839211839</c:v>
                </c:pt>
                <c:pt idx="149">
                  <c:v>11.469534736515595</c:v>
                </c:pt>
                <c:pt idx="150">
                  <c:v>10.820219251295718</c:v>
                </c:pt>
                <c:pt idx="151">
                  <c:v>10.154205101390668</c:v>
                </c:pt>
                <c:pt idx="152">
                  <c:v>9.4721110288440915</c:v>
                </c:pt>
                <c:pt idx="153">
                  <c:v>8.7745933446941962</c:v>
                </c:pt>
                <c:pt idx="154">
                  <c:v>8.0623595197972442</c:v>
                </c:pt>
                <c:pt idx="155">
                  <c:v>7.3361872733511495</c:v>
                </c:pt>
                <c:pt idx="156">
                  <c:v>6.5969511546575097</c:v>
                </c:pt>
                <c:pt idx="157">
                  <c:v>5.845661254040972</c:v>
                </c:pt>
                <c:pt idx="158">
                  <c:v>5.0830896238796086</c:v>
                </c:pt>
                <c:pt idx="159">
                  <c:v>4.3128539216309179</c:v>
                </c:pt>
                <c:pt idx="160">
                  <c:v>3.5362851677854463</c:v>
                </c:pt>
                <c:pt idx="161">
                  <c:v>2.7560959840633439</c:v>
                </c:pt>
                <c:pt idx="162">
                  <c:v>1.9773341919760665</c:v>
                </c:pt>
                <c:pt idx="163">
                  <c:v>1.2077035460485108</c:v>
                </c:pt>
                <c:pt idx="164">
                  <c:v>0.45788318311476134</c:v>
                </c:pt>
                <c:pt idx="165">
                  <c:v>-0.52495884783484004</c:v>
                </c:pt>
                <c:pt idx="166">
                  <c:v>-1.5851174297813575</c:v>
                </c:pt>
                <c:pt idx="167">
                  <c:v>-2.534962897918668</c:v>
                </c:pt>
                <c:pt idx="168">
                  <c:v>-3.4639105873</c:v>
                </c:pt>
                <c:pt idx="169">
                  <c:v>-4.3900159639187786</c:v>
                </c:pt>
                <c:pt idx="170">
                  <c:v>-5.3191247371606458</c:v>
                </c:pt>
                <c:pt idx="171">
                  <c:v>-6.2535583551762066</c:v>
                </c:pt>
                <c:pt idx="172">
                  <c:v>-7.194311709295178</c:v>
                </c:pt>
                <c:pt idx="173">
                  <c:v>-8.141790826381067</c:v>
                </c:pt>
                <c:pt idx="174">
                  <c:v>-9.0961092095741716</c:v>
                </c:pt>
                <c:pt idx="175">
                  <c:v>-10.057222841118026</c:v>
                </c:pt>
                <c:pt idx="176">
                  <c:v>-11.024997691262035</c:v>
                </c:pt>
                <c:pt idx="177">
                  <c:v>-11.999245973802434</c:v>
                </c:pt>
                <c:pt idx="178">
                  <c:v>-12.979746726579361</c:v>
                </c:pt>
                <c:pt idx="179">
                  <c:v>-13.966258006489852</c:v>
                </c:pt>
                <c:pt idx="180">
                  <c:v>-14.958524349188709</c:v>
                </c:pt>
                <c:pt idx="181">
                  <c:v>-15.956281430577027</c:v>
                </c:pt>
                <c:pt idx="182">
                  <c:v>-16.959259005682739</c:v>
                </c:pt>
                <c:pt idx="183">
                  <c:v>-17.967182748644596</c:v>
                </c:pt>
                <c:pt idx="184">
                  <c:v>-18.97977536778815</c:v>
                </c:pt>
                <c:pt idx="185">
                  <c:v>-19.99675722538742</c:v>
                </c:pt>
                <c:pt idx="186">
                  <c:v>-21.017846609070329</c:v>
                </c:pt>
                <c:pt idx="187">
                  <c:v>-22.042759747568333</c:v>
                </c:pt>
                <c:pt idx="188">
                  <c:v>-23.071210633374076</c:v>
                </c:pt>
                <c:pt idx="189">
                  <c:v>-24.102910691301371</c:v>
                </c:pt>
                <c:pt idx="190">
                  <c:v>-25.137568320432909</c:v>
                </c:pt>
                <c:pt idx="191">
                  <c:v>-26.174888324866377</c:v>
                </c:pt>
                <c:pt idx="192">
                  <c:v>-27.214571244444684</c:v>
                </c:pt>
                <c:pt idx="193">
                  <c:v>-28.256312589219828</c:v>
                </c:pt>
                <c:pt idx="194">
                  <c:v>-29.299801980207292</c:v>
                </c:pt>
                <c:pt idx="195">
                  <c:v>-30.344722193496732</c:v>
                </c:pt>
                <c:pt idx="196">
                  <c:v>-31.390748104835492</c:v>
                </c:pt>
                <c:pt idx="197">
                  <c:v>-32.437545527416617</c:v>
                </c:pt>
                <c:pt idx="198">
                  <c:v>-33.484769935029199</c:v>
                </c:pt>
                <c:pt idx="199">
                  <c:v>-34.532065060835023</c:v>
                </c:pt>
                <c:pt idx="200">
                  <c:v>-35.579061358761734</c:v>
                </c:pt>
                <c:pt idx="201">
                  <c:v>-36.625374314826843</c:v>
                </c:pt>
                <c:pt idx="202">
                  <c:v>-37.670602591207214</c:v>
                </c:pt>
                <c:pt idx="203">
                  <c:v>-38.714325986348399</c:v>
                </c:pt>
                <c:pt idx="204">
                  <c:v>-39.756103189669645</c:v>
                </c:pt>
                <c:pt idx="205">
                  <c:v>-40.795469309677749</c:v>
                </c:pt>
                <c:pt idx="206">
                  <c:v>-41.831933149369711</c:v>
                </c:pt>
                <c:pt idx="207">
                  <c:v>-42.864974202902609</c:v>
                </c:pt>
                <c:pt idx="208">
                  <c:v>-43.89403934252141</c:v>
                </c:pt>
                <c:pt idx="209">
                  <c:v>-44.918539164911607</c:v>
                </c:pt>
                <c:pt idx="210">
                  <c:v>-45.937843961490863</c:v>
                </c:pt>
                <c:pt idx="211">
                  <c:v>-46.951279277931668</c:v>
                </c:pt>
                <c:pt idx="212">
                  <c:v>-47.958121025015856</c:v>
                </c:pt>
                <c:pt idx="213">
                  <c:v>-48.957590104394754</c:v>
                </c:pt>
                <c:pt idx="214">
                  <c:v>-49.948846514527858</c:v>
                </c:pt>
                <c:pt idx="215">
                  <c:v>-50.930982904752057</c:v>
                </c:pt>
                <c:pt idx="216">
                  <c:v>-51.903017554839515</c:v>
                </c:pt>
                <c:pt idx="217">
                  <c:v>-52.863886766679336</c:v>
                </c:pt>
                <c:pt idx="218">
                  <c:v>-53.812436674778162</c:v>
                </c:pt>
                <c:pt idx="219">
                  <c:v>-54.747414505384171</c:v>
                </c:pt>
                <c:pt idx="220">
                  <c:v>-55.667459352115301</c:v>
                </c:pt>
                <c:pt idx="221">
                  <c:v>-56.571092582314755</c:v>
                </c:pt>
                <c:pt idx="222">
                  <c:v>-57.456708055476838</c:v>
                </c:pt>
                <c:pt idx="223">
                  <c:v>-58.322562417095071</c:v>
                </c:pt>
                <c:pt idx="224">
                  <c:v>-59.166765840530573</c:v>
                </c:pt>
                <c:pt idx="225">
                  <c:v>-59.98727371951059</c:v>
                </c:pt>
                <c:pt idx="226">
                  <c:v>-60.781879974225056</c:v>
                </c:pt>
                <c:pt idx="227">
                  <c:v>-61.548212814068222</c:v>
                </c:pt>
                <c:pt idx="228">
                  <c:v>-62.283733999523093</c:v>
                </c:pt>
                <c:pt idx="229">
                  <c:v>-62.985742845333327</c:v>
                </c:pt>
                <c:pt idx="230">
                  <c:v>-63.651386382286056</c:v>
                </c:pt>
                <c:pt idx="231">
                  <c:v>-64.277677211676433</c:v>
                </c:pt>
                <c:pt idx="232">
                  <c:v>-64.861520588276619</c:v>
                </c:pt>
                <c:pt idx="233">
                  <c:v>-65.399752099593272</c:v>
                </c:pt>
                <c:pt idx="234">
                  <c:v>-65.889186899596268</c:v>
                </c:pt>
                <c:pt idx="235">
                  <c:v>-66.326680755940714</c:v>
                </c:pt>
                <c:pt idx="236">
                  <c:v>-66.709202152552621</c:v>
                </c:pt>
                <c:pt idx="237">
                  <c:v>-67.033913394867142</c:v>
                </c:pt>
                <c:pt idx="238">
                  <c:v>-67.298257203197181</c:v>
                </c:pt>
                <c:pt idx="239">
                  <c:v>-67.500043859446691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44C-42BB-8B33-22F81127E2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5587232"/>
        <c:axId val="1"/>
      </c:scatterChart>
      <c:valAx>
        <c:axId val="1935587232"/>
        <c:scaling>
          <c:orientation val="minMax"/>
          <c:max val="1"/>
          <c:min val="0"/>
        </c:scaling>
        <c:delete val="0"/>
        <c:axPos val="b"/>
        <c:numFmt formatCode="h:mm:ss;@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  <c:majorUnit val="0.25"/>
      </c:valAx>
      <c:valAx>
        <c:axId val="1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935587232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0</xdr:rowOff>
    </xdr:from>
    <xdr:to>
      <xdr:col>3</xdr:col>
      <xdr:colOff>0</xdr:colOff>
      <xdr:row>21</xdr:row>
      <xdr:rowOff>0</xdr:rowOff>
    </xdr:to>
    <xdr:graphicFrame macro="">
      <xdr:nvGraphicFramePr>
        <xdr:cNvPr id="1076" name="Chart 3">
          <a:extLst>
            <a:ext uri="{FF2B5EF4-FFF2-40B4-BE49-F238E27FC236}">
              <a16:creationId xmlns:a16="http://schemas.microsoft.com/office/drawing/2014/main" id="{5BF9F767-D717-4013-87A6-7C788F13B7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3</xdr:col>
      <xdr:colOff>0</xdr:colOff>
      <xdr:row>34</xdr:row>
      <xdr:rowOff>0</xdr:rowOff>
    </xdr:to>
    <xdr:graphicFrame macro="">
      <xdr:nvGraphicFramePr>
        <xdr:cNvPr id="1077" name="Chart 4">
          <a:extLst>
            <a:ext uri="{FF2B5EF4-FFF2-40B4-BE49-F238E27FC236}">
              <a16:creationId xmlns:a16="http://schemas.microsoft.com/office/drawing/2014/main" id="{E227A867-AF36-4325-BD29-594971F465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34</xdr:row>
      <xdr:rowOff>0</xdr:rowOff>
    </xdr:from>
    <xdr:to>
      <xdr:col>3</xdr:col>
      <xdr:colOff>0</xdr:colOff>
      <xdr:row>47</xdr:row>
      <xdr:rowOff>9525</xdr:rowOff>
    </xdr:to>
    <xdr:graphicFrame macro="">
      <xdr:nvGraphicFramePr>
        <xdr:cNvPr id="1078" name="Chart 5">
          <a:extLst>
            <a:ext uri="{FF2B5EF4-FFF2-40B4-BE49-F238E27FC236}">
              <a16:creationId xmlns:a16="http://schemas.microsoft.com/office/drawing/2014/main" id="{00783593-ED40-4C3D-86DF-EA121AB604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241"/>
  <sheetViews>
    <sheetView tabSelected="1" workbookViewId="0">
      <pane ySplit="1" topLeftCell="A2" activePane="bottomLeft" state="frozen"/>
      <selection pane="bottomLeft" activeCell="B3" sqref="B3"/>
    </sheetView>
  </sheetViews>
  <sheetFormatPr defaultRowHeight="15" x14ac:dyDescent="0.25"/>
  <cols>
    <col min="1" max="1" width="16.42578125" customWidth="1"/>
    <col min="2" max="2" width="10.7109375" bestFit="1" customWidth="1"/>
    <col min="3" max="3" width="15.85546875" customWidth="1"/>
    <col min="4" max="4" width="10.42578125" customWidth="1"/>
    <col min="5" max="5" width="10" customWidth="1"/>
    <col min="6" max="7" width="10.5703125" bestFit="1" customWidth="1"/>
    <col min="8" max="8" width="2.5703125" customWidth="1"/>
    <col min="22" max="22" width="10" customWidth="1"/>
    <col min="27" max="27" width="9.85546875" customWidth="1"/>
  </cols>
  <sheetData>
    <row r="1" spans="1:34" ht="105" x14ac:dyDescent="0.25">
      <c r="A1" s="10" t="s">
        <v>20</v>
      </c>
      <c r="B1" s="11"/>
      <c r="C1" s="11"/>
      <c r="D1" s="1" t="s">
        <v>1</v>
      </c>
      <c r="E1" s="1" t="s">
        <v>33</v>
      </c>
      <c r="F1" s="1" t="s">
        <v>2</v>
      </c>
      <c r="G1" s="1" t="s">
        <v>3</v>
      </c>
      <c r="H1" s="1"/>
      <c r="I1" s="1" t="s">
        <v>21</v>
      </c>
      <c r="J1" s="1" t="s">
        <v>22</v>
      </c>
      <c r="K1" s="1" t="s">
        <v>4</v>
      </c>
      <c r="L1" s="1" t="s">
        <v>5</v>
      </c>
      <c r="M1" s="1" t="s">
        <v>23</v>
      </c>
      <c r="N1" s="1" t="s">
        <v>24</v>
      </c>
      <c r="O1" s="1" t="s">
        <v>6</v>
      </c>
      <c r="P1" s="1" t="s">
        <v>25</v>
      </c>
      <c r="Q1" s="1" t="s">
        <v>26</v>
      </c>
      <c r="R1" s="1" t="s">
        <v>27</v>
      </c>
      <c r="S1" s="1" t="s">
        <v>28</v>
      </c>
      <c r="T1" s="1" t="s">
        <v>7</v>
      </c>
      <c r="U1" s="1" t="s">
        <v>8</v>
      </c>
      <c r="V1" s="1" t="s">
        <v>9</v>
      </c>
      <c r="W1" s="1" t="s">
        <v>10</v>
      </c>
      <c r="X1" s="1" t="s">
        <v>29</v>
      </c>
      <c r="Y1" s="1" t="s">
        <v>30</v>
      </c>
      <c r="Z1" s="1" t="s">
        <v>31</v>
      </c>
      <c r="AA1" s="1" t="s">
        <v>32</v>
      </c>
      <c r="AB1" s="1" t="s">
        <v>11</v>
      </c>
      <c r="AC1" s="1" t="s">
        <v>12</v>
      </c>
      <c r="AD1" s="1" t="s">
        <v>13</v>
      </c>
      <c r="AE1" s="1" t="s">
        <v>14</v>
      </c>
      <c r="AF1" s="1" t="s">
        <v>15</v>
      </c>
      <c r="AG1" s="1" t="s">
        <v>16</v>
      </c>
      <c r="AH1" s="1" t="s">
        <v>17</v>
      </c>
    </row>
    <row r="2" spans="1:34" x14ac:dyDescent="0.25">
      <c r="A2" s="7"/>
      <c r="B2" s="7"/>
      <c r="D2" s="2">
        <f>$B$7</f>
        <v>44916</v>
      </c>
      <c r="E2" s="8">
        <v>0</v>
      </c>
      <c r="F2" s="3">
        <f>D2+2415018.5+E2-$B$5/24</f>
        <v>2459934.4583333335</v>
      </c>
      <c r="G2" s="4">
        <f>(F2-2451545)/36525</f>
        <v>0.22969085101529058</v>
      </c>
      <c r="I2">
        <f>MOD(280.46646+G2*(36000.76983 + G2*0.0003032),360)</f>
        <v>269.51393545448809</v>
      </c>
      <c r="J2">
        <f>357.52911+G2*(35999.05029 - 0.0001537*G2)</f>
        <v>8626.1815987434547</v>
      </c>
      <c r="K2">
        <f>0.016708634-G2*(0.000042037+0.0000001267*G2)</f>
        <v>1.6698971801271584E-2</v>
      </c>
      <c r="L2">
        <f>SIN(RADIANS(J2))*(1.914602-G2*(0.004817+0.000014*G2))+SIN(RADIANS(2*J2))*(0.019993-0.000101*G2)+SIN(RADIANS(3*J2))*0.000289</f>
        <v>-0.46648394357084699</v>
      </c>
      <c r="M2">
        <f>I2+L2</f>
        <v>269.04745151091726</v>
      </c>
      <c r="N2">
        <f>MOD(J2+L2,360)</f>
        <v>345.71511479988476</v>
      </c>
      <c r="O2">
        <f>(1.000001018*(1-K2*K2))/(1+K2*COS(RADIANS(N2)))</f>
        <v>0.9838016406003921</v>
      </c>
      <c r="P2">
        <f>M2-0.00569-0.00478*SIN(RADIANS(125.04-1934.136*G2))</f>
        <v>269.03863900322546</v>
      </c>
      <c r="Q2">
        <f>23+(26+((21.448-G2*(46.815+G2*(0.00059-G2*0.001813))))/60)/60</f>
        <v>23.436304170459028</v>
      </c>
      <c r="R2">
        <f>Q2+0.00256*COS(RADIANS(125.04-1934.136*G2))</f>
        <v>23.438242467323249</v>
      </c>
      <c r="S2">
        <f t="shared" ref="S2:S65" si="0">DEGREES(ATAN2(COS(RADIANS(P2)),COS(RADIANS(R2))*SIN(RADIANS(P2))))</f>
        <v>-91.047798593068151</v>
      </c>
      <c r="T2">
        <f>DEGREES(ASIN(SIN(RADIANS(R2))*SIN(RADIANS(P2))))</f>
        <v>-23.434746036730811</v>
      </c>
      <c r="U2">
        <f>TAN(RADIANS(R2/2))*TAN(RADIANS(R2/2))</f>
        <v>4.3030569213235913E-2</v>
      </c>
      <c r="V2">
        <f>4*DEGREES(U2*SIN(2*RADIANS(I2))-2*K2*SIN(RADIANS(J2))+4*K2*U2*SIN(RADIANS(J2))*COS(2*RADIANS(I2))-0.5*U2*U2*SIN(4*RADIANS(I2))-1.25*K2*K2*SIN(2*RADIANS(J2)))</f>
        <v>2.1970655687162233</v>
      </c>
      <c r="W2">
        <f>DEGREES(ACOS(COS(RADIANS(90.833))/(COS(RADIANS($B$3))*COS(RADIANS(T2)))-TAN(RADIANS($B$3))*TAN(RADIANS(T2))))</f>
        <v>65.056775663013667</v>
      </c>
      <c r="X2" s="8">
        <f>(720-4*$B$4-V2+$B$5*60)/1440</f>
        <v>0.50626820724394705</v>
      </c>
      <c r="Y2" s="8">
        <f>X2-W2*4/1440</f>
        <v>0.32555494151335351</v>
      </c>
      <c r="Z2" s="8">
        <f>X2+W2*4/1440</f>
        <v>0.6869814729745406</v>
      </c>
      <c r="AA2" s="9">
        <f>8*W2</f>
        <v>520.45420530410934</v>
      </c>
      <c r="AB2">
        <f>MOD(E2*1440+V2+4*$B$4-60*$B$5,1440)</f>
        <v>1430.9737815687163</v>
      </c>
      <c r="AC2">
        <f>IF(AB2/4&lt;0,AB2/4+180,AB2/4-180)</f>
        <v>177.74344539217907</v>
      </c>
      <c r="AD2">
        <f>DEGREES(ACOS(SIN(RADIANS($B$3))*SIN(RADIANS(T2))+COS(RADIANS($B$3))*COS(RADIANS(T2))*COS(RADIANS(AC2))))</f>
        <v>157.64487017627533</v>
      </c>
      <c r="AE2">
        <f>90-AD2</f>
        <v>-67.644870176275333</v>
      </c>
      <c r="AF2">
        <f>IF(AE2&gt;85,0,IF(AE2&gt;5,58.1/TAN(RADIANS(AE2))-0.07/POWER(TAN(RADIANS(AE2)),3)+0.000086/POWER(TAN(RADIANS(AE2)),5),IF(AE2&gt;-0.575,1735+AE2*(-518.2+AE2*(103.4+AE2*(-12.79+AE2*0.711))),-20.772/TAN(RADIANS(AE2)))))/3600</f>
        <v>2.372937762815574E-3</v>
      </c>
      <c r="AG2">
        <f>AE2+AF2</f>
        <v>-67.642497238512519</v>
      </c>
      <c r="AH2">
        <f>IF(AC2&gt;0,MOD(DEGREES(ACOS(((SIN(RADIANS($B$3))*COS(RADIANS(AD2)))-SIN(RADIANS(T2)))/(COS(RADIANS($B$3))*SIN(RADIANS(AD2)))))+180,360),MOD(540-DEGREES(ACOS(((SIN(RADIANS($B$3))*COS(RADIANS(AD2)))-SIN(RADIANS(T2)))/(COS(RADIANS($B$3))*SIN(RADIANS(AD2))))),360))</f>
        <v>354.54967792613502</v>
      </c>
    </row>
    <row r="3" spans="1:34" x14ac:dyDescent="0.25">
      <c r="A3" t="s">
        <v>0</v>
      </c>
      <c r="B3" s="5">
        <v>45.714919999999999</v>
      </c>
      <c r="D3" s="2">
        <f t="shared" ref="D3:D66" si="1">$B$7</f>
        <v>44916</v>
      </c>
      <c r="E3" s="8">
        <f>E2+0.1/24</f>
        <v>4.1666666666666666E-3</v>
      </c>
      <c r="F3" s="3">
        <f t="shared" ref="F3:F66" si="2">D3+2415018.5+E3-$B$5/24</f>
        <v>2459934.4625000004</v>
      </c>
      <c r="G3" s="4">
        <f t="shared" ref="G3:G66" si="3">(F3-2451545)/36525</f>
        <v>0.22969096509241266</v>
      </c>
      <c r="I3">
        <f t="shared" ref="I3:I66" si="4">MOD(280.46646+G3*(36000.76983 + G3*0.0003032),360)</f>
        <v>269.51804231871938</v>
      </c>
      <c r="J3">
        <f t="shared" ref="J3:J66" si="5">357.52911+G3*(35999.05029 - 0.0001537*G3)</f>
        <v>8626.1857054115026</v>
      </c>
      <c r="K3">
        <f t="shared" ref="K3:K66" si="6">0.016708634-G3*(0.000042037+0.0000001267*G3)</f>
        <v>1.6698971796469484E-2</v>
      </c>
      <c r="L3">
        <f t="shared" ref="L3:L66" si="7">SIN(RADIANS(J3))*(1.914602-G3*(0.004817+0.000014*G3))+SIN(RADIANS(2*J3))*(0.019993-0.000101*G3)+SIN(RADIANS(3*J3))*0.000289</f>
        <v>-0.46634817945662893</v>
      </c>
      <c r="M3">
        <f t="shared" ref="M3:M66" si="8">I3+L3</f>
        <v>269.05169413926274</v>
      </c>
      <c r="N3">
        <f t="shared" ref="N3:N66" si="9">MOD(J3+L3,360)</f>
        <v>345.7193572320466</v>
      </c>
      <c r="O3">
        <f t="shared" ref="O3:O66" si="10">(1.000001018*(1-K3*K3))/(1+K3*COS(RADIANS(N3)))</f>
        <v>0.98380134528020835</v>
      </c>
      <c r="P3">
        <f t="shared" ref="P3:P66" si="11">M3-0.00569-0.00478*SIN(RADIANS(125.04-1934.136*G3))</f>
        <v>269.04288164550803</v>
      </c>
      <c r="Q3">
        <f t="shared" ref="Q3:Q66" si="12">23+(26+((21.448-G3*(46.815+G3*(0.00059-G3*0.001813))))/60)/60</f>
        <v>23.436304168975553</v>
      </c>
      <c r="R3">
        <f t="shared" ref="R3:R66" si="13">Q3+0.00256*COS(RADIANS(125.04-1934.136*G3))</f>
        <v>23.438242472279651</v>
      </c>
      <c r="S3">
        <f t="shared" si="0"/>
        <v>-91.043174649683152</v>
      </c>
      <c r="T3">
        <f t="shared" ref="T3:T66" si="14">DEGREES(ASIN(SIN(RADIANS(R3))*SIN(RADIANS(P3))))</f>
        <v>-23.434776833102777</v>
      </c>
      <c r="U3">
        <f t="shared" ref="U3:U66" si="15">TAN(RADIANS(R3/2))*TAN(RADIANS(R3/2))</f>
        <v>4.3030569231952615E-2</v>
      </c>
      <c r="V3">
        <f t="shared" ref="V3:V66" si="16">4*DEGREES(U3*SIN(2*RADIANS(I3))-2*K3*SIN(RADIANS(J3))+4*K3*U3*SIN(RADIANS(J3))*COS(2*RADIANS(I3))-0.5*U3*U3*SIN(4*RADIANS(I3))-1.25*K3*K3*SIN(2*RADIANS(J3)))</f>
        <v>2.1950028540468547</v>
      </c>
      <c r="W3">
        <f t="shared" ref="W3:W66" si="17">DEGREES(ACOS(COS(RADIANS(90.833))/(COS(RADIANS($B$3))*COS(RADIANS(T3)))-TAN(RADIANS($B$3))*TAN(RADIANS(T3))))</f>
        <v>65.056734631663289</v>
      </c>
      <c r="X3" s="8">
        <f t="shared" ref="X3:X66" si="18">(720-4*$B$4-V3+$B$5*60)/1440</f>
        <v>0.50626963968468974</v>
      </c>
      <c r="Y3" s="8">
        <f t="shared" ref="Y3:Y66" si="19">X3-W3*4/1440</f>
        <v>0.32555648793006953</v>
      </c>
      <c r="Z3" s="8">
        <f t="shared" ref="Z3:Z66" si="20">X3+W3*4/1440</f>
        <v>0.68698279143930996</v>
      </c>
      <c r="AA3" s="9">
        <f t="shared" ref="AA3:AA66" si="21">8*W3</f>
        <v>520.45387705330631</v>
      </c>
      <c r="AB3">
        <f t="shared" ref="AB3:AB66" si="22">MOD(E3*1440+V3+4*$B$4-60*$B$5,1440)</f>
        <v>1436.9717188540469</v>
      </c>
      <c r="AC3">
        <f t="shared" ref="AC3:AC66" si="23">IF(AB3/4&lt;0,AB3/4+180,AB3/4-180)</f>
        <v>179.24292971351173</v>
      </c>
      <c r="AD3">
        <f t="shared" ref="AD3:AD66" si="24">DEGREES(ACOS(SIN(RADIANS($B$3))*SIN(RADIANS(T3))+COS(RADIANS($B$3))*COS(RADIANS(T3))*COS(RADIANS(AC3))))</f>
        <v>157.71140694230968</v>
      </c>
      <c r="AE3">
        <f t="shared" ref="AE3:AE66" si="25">90-AD3</f>
        <v>-67.711406942309679</v>
      </c>
      <c r="AF3">
        <f t="shared" ref="AF3:AF66" si="26">IF(AE3&gt;85,0,IF(AE3&gt;5,58.1/TAN(RADIANS(AE3))-0.07/POWER(TAN(RADIANS(AE3)),3)+0.000086/POWER(TAN(RADIANS(AE3)),5),IF(AE3&gt;-0.575,1735+AE3*(-518.2+AE3*(103.4+AE3*(-12.79+AE3*0.711))),-20.772/TAN(RADIANS(AE3)))))/3600</f>
        <v>2.3651076040604297E-3</v>
      </c>
      <c r="AG3">
        <f t="shared" ref="AG3:AG66" si="27">AE3+AF3</f>
        <v>-67.709041834705616</v>
      </c>
      <c r="AH3">
        <f t="shared" ref="AH3:AH66" si="28">IF(AC3&gt;0,MOD(DEGREES(ACOS(((SIN(RADIANS($B$3))*COS(RADIANS(AD3)))-SIN(RADIANS(T3)))/(COS(RADIANS($B$3))*SIN(RADIANS(AD3)))))+180,360),MOD(540-DEGREES(ACOS(((SIN(RADIANS($B$3))*COS(RADIANS(AD3)))-SIN(RADIANS(T3)))/(COS(RADIANS($B$3))*SIN(RADIANS(AD3))))),360))</f>
        <v>358.16827938897882</v>
      </c>
    </row>
    <row r="4" spans="1:34" x14ac:dyDescent="0.25">
      <c r="A4" t="s">
        <v>18</v>
      </c>
      <c r="B4" s="5">
        <v>12.194179</v>
      </c>
      <c r="D4" s="2">
        <f t="shared" si="1"/>
        <v>44916</v>
      </c>
      <c r="E4" s="8">
        <f t="shared" ref="E4:E67" si="29">E3+0.1/24</f>
        <v>8.3333333333333332E-3</v>
      </c>
      <c r="F4" s="3">
        <f t="shared" si="2"/>
        <v>2459934.4666666668</v>
      </c>
      <c r="G4" s="4">
        <f t="shared" si="3"/>
        <v>0.229691079169522</v>
      </c>
      <c r="I4">
        <f t="shared" si="4"/>
        <v>269.52214918249229</v>
      </c>
      <c r="J4">
        <f t="shared" si="5"/>
        <v>8626.1898120790902</v>
      </c>
      <c r="K4">
        <f t="shared" si="6"/>
        <v>1.6698971791667384E-2</v>
      </c>
      <c r="L4">
        <f t="shared" si="7"/>
        <v>-0.46621241281132053</v>
      </c>
      <c r="M4">
        <f t="shared" si="8"/>
        <v>269.05593676968095</v>
      </c>
      <c r="N4">
        <f t="shared" si="9"/>
        <v>345.72359966627846</v>
      </c>
      <c r="O4">
        <f t="shared" si="10"/>
        <v>0.98380105004595508</v>
      </c>
      <c r="P4">
        <f t="shared" si="11"/>
        <v>269.0471242898634</v>
      </c>
      <c r="Q4">
        <f t="shared" si="12"/>
        <v>23.436304167492075</v>
      </c>
      <c r="R4">
        <f t="shared" si="13"/>
        <v>23.438242477236017</v>
      </c>
      <c r="S4">
        <f t="shared" si="0"/>
        <v>-91.038550701889235</v>
      </c>
      <c r="T4">
        <f t="shared" si="14"/>
        <v>-23.434807493321401</v>
      </c>
      <c r="U4">
        <f t="shared" si="15"/>
        <v>4.3030569250669191E-2</v>
      </c>
      <c r="V4">
        <f t="shared" si="16"/>
        <v>2.1929401211990358</v>
      </c>
      <c r="W4">
        <f t="shared" si="17"/>
        <v>65.056693781683762</v>
      </c>
      <c r="X4" s="8">
        <f t="shared" si="18"/>
        <v>0.50627107213805622</v>
      </c>
      <c r="Y4" s="8">
        <f t="shared" si="19"/>
        <v>0.32555803385560134</v>
      </c>
      <c r="Z4" s="8">
        <f t="shared" si="20"/>
        <v>0.68698411042051111</v>
      </c>
      <c r="AA4" s="9">
        <f t="shared" si="21"/>
        <v>520.4535502534701</v>
      </c>
      <c r="AB4">
        <f t="shared" si="22"/>
        <v>2.9696561211990371</v>
      </c>
      <c r="AC4">
        <f t="shared" si="23"/>
        <v>-179.25758596970024</v>
      </c>
      <c r="AD4">
        <f t="shared" si="24"/>
        <v>157.71176153221739</v>
      </c>
      <c r="AE4">
        <f t="shared" si="25"/>
        <v>-67.711761532217395</v>
      </c>
      <c r="AF4">
        <f t="shared" si="26"/>
        <v>2.3650658953103024E-3</v>
      </c>
      <c r="AG4">
        <f t="shared" si="27"/>
        <v>-67.70939646632209</v>
      </c>
      <c r="AH4">
        <f t="shared" si="28"/>
        <v>1.7962769919545849</v>
      </c>
    </row>
    <row r="5" spans="1:34" x14ac:dyDescent="0.25">
      <c r="A5" t="s">
        <v>19</v>
      </c>
      <c r="B5" s="5">
        <v>1</v>
      </c>
      <c r="D5" s="2">
        <f t="shared" si="1"/>
        <v>44916</v>
      </c>
      <c r="E5" s="8">
        <f t="shared" si="29"/>
        <v>1.2500000000000001E-2</v>
      </c>
      <c r="F5" s="3">
        <f t="shared" si="2"/>
        <v>2459934.4708333337</v>
      </c>
      <c r="G5" s="4">
        <f t="shared" si="3"/>
        <v>0.22969119324664408</v>
      </c>
      <c r="I5">
        <f t="shared" si="4"/>
        <v>269.52625604672176</v>
      </c>
      <c r="J5">
        <f t="shared" si="5"/>
        <v>8626.1939187471362</v>
      </c>
      <c r="K5">
        <f t="shared" si="6"/>
        <v>1.6698971786865285E-2</v>
      </c>
      <c r="L5">
        <f t="shared" si="7"/>
        <v>-0.46607664360535028</v>
      </c>
      <c r="M5">
        <f t="shared" si="8"/>
        <v>269.06017940311642</v>
      </c>
      <c r="N5">
        <f t="shared" si="9"/>
        <v>345.72784210353166</v>
      </c>
      <c r="O5">
        <f t="shared" si="10"/>
        <v>0.98380075489756746</v>
      </c>
      <c r="P5">
        <f t="shared" si="11"/>
        <v>269.05136693723603</v>
      </c>
      <c r="Q5">
        <f t="shared" si="12"/>
        <v>23.436304166008597</v>
      </c>
      <c r="R5">
        <f t="shared" si="13"/>
        <v>23.438242482192358</v>
      </c>
      <c r="S5">
        <f t="shared" si="0"/>
        <v>-91.033926748666559</v>
      </c>
      <c r="T5">
        <f t="shared" si="14"/>
        <v>-23.434838017393009</v>
      </c>
      <c r="U5">
        <f t="shared" si="15"/>
        <v>4.3030569269385671E-2</v>
      </c>
      <c r="V5">
        <f t="shared" si="16"/>
        <v>2.190877369752978</v>
      </c>
      <c r="W5">
        <f t="shared" si="17"/>
        <v>65.056653113067156</v>
      </c>
      <c r="X5" s="8">
        <f t="shared" si="18"/>
        <v>0.50627250460433815</v>
      </c>
      <c r="Y5" s="8">
        <f t="shared" si="19"/>
        <v>0.32555957929026269</v>
      </c>
      <c r="Z5" s="8">
        <f t="shared" si="20"/>
        <v>0.6869854299184136</v>
      </c>
      <c r="AA5" s="9">
        <f t="shared" si="21"/>
        <v>520.45322490453725</v>
      </c>
      <c r="AB5">
        <f t="shared" si="22"/>
        <v>8.9675933697529757</v>
      </c>
      <c r="AC5">
        <f t="shared" si="23"/>
        <v>-177.75810165756175</v>
      </c>
      <c r="AD5">
        <f t="shared" si="24"/>
        <v>157.64593078268234</v>
      </c>
      <c r="AE5">
        <f t="shared" si="25"/>
        <v>-67.645930782682342</v>
      </c>
      <c r="AF5">
        <f t="shared" si="26"/>
        <v>2.3728128902638541E-3</v>
      </c>
      <c r="AG5">
        <f t="shared" si="27"/>
        <v>-67.643557969792084</v>
      </c>
      <c r="AH5">
        <f t="shared" si="28"/>
        <v>5.4150751218868436</v>
      </c>
    </row>
    <row r="6" spans="1:34" x14ac:dyDescent="0.25">
      <c r="D6" s="2">
        <f t="shared" si="1"/>
        <v>44916</v>
      </c>
      <c r="E6" s="8">
        <f t="shared" si="29"/>
        <v>1.6666666666666666E-2</v>
      </c>
      <c r="F6" s="3">
        <f t="shared" si="2"/>
        <v>2459934.4750000001</v>
      </c>
      <c r="G6" s="4">
        <f t="shared" si="3"/>
        <v>0.2296913073237534</v>
      </c>
      <c r="I6">
        <f t="shared" si="4"/>
        <v>269.53036291049284</v>
      </c>
      <c r="J6">
        <f t="shared" si="5"/>
        <v>8626.198025414722</v>
      </c>
      <c r="K6">
        <f t="shared" si="6"/>
        <v>1.6698971782063185E-2</v>
      </c>
      <c r="L6">
        <f t="shared" si="7"/>
        <v>-0.46594087186976729</v>
      </c>
      <c r="M6">
        <f t="shared" si="8"/>
        <v>269.06442203862309</v>
      </c>
      <c r="N6">
        <f t="shared" si="9"/>
        <v>345.73208454285304</v>
      </c>
      <c r="O6">
        <f t="shared" si="10"/>
        <v>0.98380045983511377</v>
      </c>
      <c r="P6">
        <f t="shared" si="11"/>
        <v>269.05560958667991</v>
      </c>
      <c r="Q6">
        <f t="shared" si="12"/>
        <v>23.436304164525119</v>
      </c>
      <c r="R6">
        <f t="shared" si="13"/>
        <v>23.438242487148671</v>
      </c>
      <c r="S6">
        <f t="shared" si="0"/>
        <v>-91.029302791055684</v>
      </c>
      <c r="T6">
        <f t="shared" si="14"/>
        <v>-23.434868405310272</v>
      </c>
      <c r="U6">
        <f t="shared" si="15"/>
        <v>4.303056928810204E-2</v>
      </c>
      <c r="V6">
        <f t="shared" si="16"/>
        <v>2.1888146002085582</v>
      </c>
      <c r="W6">
        <f t="shared" si="17"/>
        <v>65.05661262582359</v>
      </c>
      <c r="X6" s="8">
        <f t="shared" si="18"/>
        <v>0.50627393708318857</v>
      </c>
      <c r="Y6" s="8">
        <f t="shared" si="19"/>
        <v>0.32556112423367861</v>
      </c>
      <c r="Z6" s="8">
        <f t="shared" si="20"/>
        <v>0.68698674993269848</v>
      </c>
      <c r="AA6" s="9">
        <f t="shared" si="21"/>
        <v>520.45290100658872</v>
      </c>
      <c r="AB6">
        <f t="shared" si="22"/>
        <v>14.965530600208552</v>
      </c>
      <c r="AC6">
        <f t="shared" si="23"/>
        <v>-176.25861734994785</v>
      </c>
      <c r="AD6">
        <f t="shared" si="24"/>
        <v>157.51451111881215</v>
      </c>
      <c r="AE6">
        <f t="shared" si="25"/>
        <v>-67.514511118812152</v>
      </c>
      <c r="AF6">
        <f t="shared" si="26"/>
        <v>2.3883003570753544E-3</v>
      </c>
      <c r="AG6">
        <f t="shared" si="27"/>
        <v>-67.512122818455083</v>
      </c>
      <c r="AH6">
        <f t="shared" si="28"/>
        <v>9.0064060226611105</v>
      </c>
    </row>
    <row r="7" spans="1:34" x14ac:dyDescent="0.25">
      <c r="A7" t="s">
        <v>1</v>
      </c>
      <c r="B7" s="6">
        <v>44916</v>
      </c>
      <c r="D7" s="2">
        <f t="shared" si="1"/>
        <v>44916</v>
      </c>
      <c r="E7" s="8">
        <f t="shared" si="29"/>
        <v>2.0833333333333332E-2</v>
      </c>
      <c r="F7" s="3">
        <f t="shared" si="2"/>
        <v>2459934.479166667</v>
      </c>
      <c r="G7" s="4">
        <f t="shared" si="3"/>
        <v>0.22969142140087548</v>
      </c>
      <c r="I7">
        <f t="shared" si="4"/>
        <v>269.53446977472413</v>
      </c>
      <c r="J7">
        <f t="shared" si="5"/>
        <v>8626.2021320827698</v>
      </c>
      <c r="K7">
        <f t="shared" si="6"/>
        <v>1.6698971777261085E-2</v>
      </c>
      <c r="L7">
        <f t="shared" si="7"/>
        <v>-0.46580509757489119</v>
      </c>
      <c r="M7">
        <f t="shared" si="8"/>
        <v>269.06866467714923</v>
      </c>
      <c r="N7">
        <f t="shared" si="9"/>
        <v>345.73632698519577</v>
      </c>
      <c r="O7">
        <f t="shared" si="10"/>
        <v>0.98380016485852895</v>
      </c>
      <c r="P7">
        <f t="shared" si="11"/>
        <v>269.05985223914331</v>
      </c>
      <c r="Q7">
        <f t="shared" si="12"/>
        <v>23.436304163041644</v>
      </c>
      <c r="R7">
        <f t="shared" si="13"/>
        <v>23.438242492104958</v>
      </c>
      <c r="S7">
        <f t="shared" si="0"/>
        <v>-91.02467882803262</v>
      </c>
      <c r="T7">
        <f t="shared" si="14"/>
        <v>-23.434898657079497</v>
      </c>
      <c r="U7">
        <f t="shared" si="15"/>
        <v>4.3030569306818311E-2</v>
      </c>
      <c r="V7">
        <f t="shared" si="16"/>
        <v>2.1867518121441996</v>
      </c>
      <c r="W7">
        <f t="shared" si="17"/>
        <v>65.056572319945133</v>
      </c>
      <c r="X7" s="8">
        <f t="shared" si="18"/>
        <v>0.50627536957489994</v>
      </c>
      <c r="Y7" s="8">
        <f t="shared" si="19"/>
        <v>0.32556266868616346</v>
      </c>
      <c r="Z7" s="8">
        <f t="shared" si="20"/>
        <v>0.68698807046363641</v>
      </c>
      <c r="AA7" s="9">
        <f t="shared" si="21"/>
        <v>520.45257855956106</v>
      </c>
      <c r="AB7">
        <f t="shared" si="22"/>
        <v>20.963467812144202</v>
      </c>
      <c r="AC7">
        <f t="shared" si="23"/>
        <v>-174.75913304696394</v>
      </c>
      <c r="AD7">
        <f t="shared" si="24"/>
        <v>157.31867262300372</v>
      </c>
      <c r="AE7">
        <f t="shared" si="25"/>
        <v>-67.318672623003721</v>
      </c>
      <c r="AF7">
        <f t="shared" si="26"/>
        <v>2.4114341063850662E-3</v>
      </c>
      <c r="AG7">
        <f t="shared" si="27"/>
        <v>-67.316261188897329</v>
      </c>
      <c r="AH7">
        <f t="shared" si="28"/>
        <v>12.552963877055618</v>
      </c>
    </row>
    <row r="8" spans="1:34" x14ac:dyDescent="0.25">
      <c r="D8" s="2">
        <f t="shared" si="1"/>
        <v>44916</v>
      </c>
      <c r="E8" s="8">
        <f t="shared" si="29"/>
        <v>2.4999999999999998E-2</v>
      </c>
      <c r="F8" s="3">
        <f t="shared" si="2"/>
        <v>2459934.4833333334</v>
      </c>
      <c r="G8" s="4">
        <f t="shared" si="3"/>
        <v>0.22969153547798482</v>
      </c>
      <c r="I8">
        <f t="shared" si="4"/>
        <v>269.53857663849703</v>
      </c>
      <c r="J8">
        <f t="shared" si="5"/>
        <v>8626.2062387503593</v>
      </c>
      <c r="K8">
        <f t="shared" si="6"/>
        <v>1.6698971772458986E-2</v>
      </c>
      <c r="L8">
        <f t="shared" si="7"/>
        <v>-0.46566932075182593</v>
      </c>
      <c r="M8">
        <f t="shared" si="8"/>
        <v>269.07290731774521</v>
      </c>
      <c r="N8">
        <f t="shared" si="9"/>
        <v>345.74056942960669</v>
      </c>
      <c r="O8">
        <f t="shared" si="10"/>
        <v>0.98379986996788105</v>
      </c>
      <c r="P8">
        <f t="shared" si="11"/>
        <v>269.06409489367661</v>
      </c>
      <c r="Q8">
        <f t="shared" si="12"/>
        <v>23.436304161558166</v>
      </c>
      <c r="R8">
        <f t="shared" si="13"/>
        <v>23.438242497061211</v>
      </c>
      <c r="S8">
        <f t="shared" si="0"/>
        <v>-91.020054860641849</v>
      </c>
      <c r="T8">
        <f t="shared" si="14"/>
        <v>-23.434928772693393</v>
      </c>
      <c r="U8">
        <f t="shared" si="15"/>
        <v>4.3030569325534451E-2</v>
      </c>
      <c r="V8">
        <f t="shared" si="16"/>
        <v>2.184689006061336</v>
      </c>
      <c r="W8">
        <f t="shared" si="17"/>
        <v>65.056532195441889</v>
      </c>
      <c r="X8" s="8">
        <f t="shared" si="18"/>
        <v>0.50627680207912407</v>
      </c>
      <c r="Y8" s="8">
        <f t="shared" si="19"/>
        <v>0.32556421264734103</v>
      </c>
      <c r="Z8" s="8">
        <f t="shared" si="20"/>
        <v>0.6869893915109071</v>
      </c>
      <c r="AA8" s="9">
        <f t="shared" si="21"/>
        <v>520.45225756353511</v>
      </c>
      <c r="AB8">
        <f t="shared" si="22"/>
        <v>26.961405006061341</v>
      </c>
      <c r="AC8">
        <f t="shared" si="23"/>
        <v>-173.25964874848466</v>
      </c>
      <c r="AD8">
        <f t="shared" si="24"/>
        <v>157.06010962637046</v>
      </c>
      <c r="AE8">
        <f t="shared" si="25"/>
        <v>-67.060109626370462</v>
      </c>
      <c r="AF8">
        <f t="shared" si="26"/>
        <v>2.4420788077101248E-3</v>
      </c>
      <c r="AG8">
        <f t="shared" si="27"/>
        <v>-67.057667547562758</v>
      </c>
      <c r="AH8">
        <f t="shared" si="28"/>
        <v>16.038957062873692</v>
      </c>
    </row>
    <row r="9" spans="1:34" x14ac:dyDescent="0.25">
      <c r="D9" s="2">
        <f t="shared" si="1"/>
        <v>44916</v>
      </c>
      <c r="E9" s="8">
        <f t="shared" si="29"/>
        <v>2.9166666666666664E-2</v>
      </c>
      <c r="F9" s="3">
        <f t="shared" si="2"/>
        <v>2459934.4875000003</v>
      </c>
      <c r="G9" s="4">
        <f t="shared" si="3"/>
        <v>0.2296916495551069</v>
      </c>
      <c r="I9">
        <f t="shared" si="4"/>
        <v>269.5426835027265</v>
      </c>
      <c r="J9">
        <f t="shared" si="5"/>
        <v>8626.2103454184053</v>
      </c>
      <c r="K9">
        <f t="shared" si="6"/>
        <v>1.6698971767656886E-2</v>
      </c>
      <c r="L9">
        <f t="shared" si="7"/>
        <v>-0.46553354137110575</v>
      </c>
      <c r="M9">
        <f t="shared" si="8"/>
        <v>269.07714996135542</v>
      </c>
      <c r="N9">
        <f t="shared" si="9"/>
        <v>345.7448118770335</v>
      </c>
      <c r="O9">
        <f t="shared" si="10"/>
        <v>0.98379957516310601</v>
      </c>
      <c r="P9">
        <f t="shared" si="11"/>
        <v>269.0683375512242</v>
      </c>
      <c r="Q9">
        <f t="shared" si="12"/>
        <v>23.436304160074688</v>
      </c>
      <c r="R9">
        <f t="shared" si="13"/>
        <v>23.438242502017438</v>
      </c>
      <c r="S9">
        <f t="shared" si="0"/>
        <v>-91.015430887863616</v>
      </c>
      <c r="T9">
        <f t="shared" si="14"/>
        <v>-23.434958752158163</v>
      </c>
      <c r="U9">
        <f t="shared" si="15"/>
        <v>4.3030569344250494E-2</v>
      </c>
      <c r="V9">
        <f t="shared" si="16"/>
        <v>2.1826261815406491</v>
      </c>
      <c r="W9">
        <f t="shared" si="17"/>
        <v>65.056492252306043</v>
      </c>
      <c r="X9" s="8">
        <f t="shared" si="18"/>
        <v>0.5062782345961524</v>
      </c>
      <c r="Y9" s="8">
        <f t="shared" si="19"/>
        <v>0.32556575611752447</v>
      </c>
      <c r="Z9" s="8">
        <f t="shared" si="20"/>
        <v>0.68699071307478032</v>
      </c>
      <c r="AA9" s="9">
        <f t="shared" si="21"/>
        <v>520.45193801844835</v>
      </c>
      <c r="AB9">
        <f t="shared" si="22"/>
        <v>32.959342181540649</v>
      </c>
      <c r="AC9">
        <f t="shared" si="23"/>
        <v>-171.76016445461482</v>
      </c>
      <c r="AD9">
        <f t="shared" si="24"/>
        <v>156.74097256914689</v>
      </c>
      <c r="AE9">
        <f t="shared" si="25"/>
        <v>-66.740972569146891</v>
      </c>
      <c r="AF9">
        <f t="shared" si="26"/>
        <v>2.4800646309500888E-3</v>
      </c>
      <c r="AG9">
        <f t="shared" si="27"/>
        <v>-66.738492504515946</v>
      </c>
      <c r="AH9">
        <f t="shared" si="28"/>
        <v>19.450537979415344</v>
      </c>
    </row>
    <row r="10" spans="1:34" x14ac:dyDescent="0.25">
      <c r="D10" s="2">
        <f t="shared" si="1"/>
        <v>44916</v>
      </c>
      <c r="E10" s="8">
        <f t="shared" si="29"/>
        <v>3.3333333333333333E-2</v>
      </c>
      <c r="F10" s="3">
        <f t="shared" si="2"/>
        <v>2459934.4916666667</v>
      </c>
      <c r="G10" s="4">
        <f t="shared" si="3"/>
        <v>0.22969176363221622</v>
      </c>
      <c r="I10">
        <f t="shared" si="4"/>
        <v>269.54679036649759</v>
      </c>
      <c r="J10">
        <f t="shared" si="5"/>
        <v>8626.2144520859929</v>
      </c>
      <c r="K10">
        <f t="shared" si="6"/>
        <v>1.6698971762854786E-2</v>
      </c>
      <c r="L10">
        <f t="shared" si="7"/>
        <v>-0.46539775946367412</v>
      </c>
      <c r="M10">
        <f t="shared" si="8"/>
        <v>269.08139260703393</v>
      </c>
      <c r="N10">
        <f t="shared" si="9"/>
        <v>345.74905432652849</v>
      </c>
      <c r="O10">
        <f t="shared" si="10"/>
        <v>0.98379928044427101</v>
      </c>
      <c r="P10">
        <f t="shared" si="11"/>
        <v>269.0725802108401</v>
      </c>
      <c r="Q10">
        <f t="shared" si="12"/>
        <v>23.436304158591213</v>
      </c>
      <c r="R10">
        <f t="shared" si="13"/>
        <v>23.438242506973637</v>
      </c>
      <c r="S10">
        <f t="shared" si="0"/>
        <v>-91.010806910738438</v>
      </c>
      <c r="T10">
        <f t="shared" si="14"/>
        <v>-23.434988595466635</v>
      </c>
      <c r="U10">
        <f t="shared" si="15"/>
        <v>4.3030569362966446E-2</v>
      </c>
      <c r="V10">
        <f t="shared" si="16"/>
        <v>2.1805633390815133</v>
      </c>
      <c r="W10">
        <f t="shared" si="17"/>
        <v>65.056452490547542</v>
      </c>
      <c r="X10" s="8">
        <f t="shared" si="18"/>
        <v>0.50627966712563788</v>
      </c>
      <c r="Y10" s="8">
        <f t="shared" si="19"/>
        <v>0.32556729909633914</v>
      </c>
      <c r="Z10" s="8">
        <f t="shared" si="20"/>
        <v>0.68699203515493656</v>
      </c>
      <c r="AA10" s="9">
        <f t="shared" si="21"/>
        <v>520.45161992438034</v>
      </c>
      <c r="AB10">
        <f t="shared" si="22"/>
        <v>38.957279339081509</v>
      </c>
      <c r="AC10">
        <f t="shared" si="23"/>
        <v>-170.26068016522962</v>
      </c>
      <c r="AD10">
        <f t="shared" si="24"/>
        <v>156.36378723663691</v>
      </c>
      <c r="AE10">
        <f t="shared" si="25"/>
        <v>-66.363787236636909</v>
      </c>
      <c r="AF10">
        <f t="shared" si="26"/>
        <v>2.5251951179562715E-3</v>
      </c>
      <c r="AG10">
        <f t="shared" si="27"/>
        <v>-66.361262041518955</v>
      </c>
      <c r="AH10">
        <f t="shared" si="28"/>
        <v>22.776087524638001</v>
      </c>
    </row>
    <row r="11" spans="1:34" x14ac:dyDescent="0.25">
      <c r="D11" s="2">
        <f t="shared" si="1"/>
        <v>44916</v>
      </c>
      <c r="E11" s="8">
        <f t="shared" si="29"/>
        <v>3.7499999999999999E-2</v>
      </c>
      <c r="F11" s="3">
        <f t="shared" si="2"/>
        <v>2459934.4958333336</v>
      </c>
      <c r="G11" s="4">
        <f t="shared" si="3"/>
        <v>0.2296918777093383</v>
      </c>
      <c r="I11">
        <f t="shared" si="4"/>
        <v>269.55089723072888</v>
      </c>
      <c r="J11">
        <f t="shared" si="5"/>
        <v>8626.2185587540389</v>
      </c>
      <c r="K11">
        <f t="shared" si="6"/>
        <v>1.6698971758052687E-2</v>
      </c>
      <c r="L11">
        <f t="shared" si="7"/>
        <v>-0.46526197500001021</v>
      </c>
      <c r="M11">
        <f t="shared" si="8"/>
        <v>269.08563525572885</v>
      </c>
      <c r="N11">
        <f t="shared" si="9"/>
        <v>345.75329677903937</v>
      </c>
      <c r="O11">
        <f t="shared" si="10"/>
        <v>0.98379898581131209</v>
      </c>
      <c r="P11">
        <f t="shared" si="11"/>
        <v>269.07682287347245</v>
      </c>
      <c r="Q11">
        <f t="shared" si="12"/>
        <v>23.436304157107735</v>
      </c>
      <c r="R11">
        <f t="shared" si="13"/>
        <v>23.438242511929808</v>
      </c>
      <c r="S11">
        <f t="shared" si="0"/>
        <v>-91.006182928242566</v>
      </c>
      <c r="T11">
        <f t="shared" si="14"/>
        <v>-23.435018302624954</v>
      </c>
      <c r="U11">
        <f t="shared" si="15"/>
        <v>4.3030569381682281E-2</v>
      </c>
      <c r="V11">
        <f t="shared" si="16"/>
        <v>2.1785004782631074</v>
      </c>
      <c r="W11">
        <f t="shared" si="17"/>
        <v>65.056412910158642</v>
      </c>
      <c r="X11" s="8">
        <f t="shared" si="18"/>
        <v>0.50628109966787282</v>
      </c>
      <c r="Y11" s="8">
        <f t="shared" si="19"/>
        <v>0.32556884158409882</v>
      </c>
      <c r="Z11" s="8">
        <f t="shared" si="20"/>
        <v>0.68699335775164683</v>
      </c>
      <c r="AA11" s="9">
        <f t="shared" si="21"/>
        <v>520.45130328126913</v>
      </c>
      <c r="AB11">
        <f t="shared" si="22"/>
        <v>44.955216478263111</v>
      </c>
      <c r="AC11">
        <f t="shared" si="23"/>
        <v>-168.76119588043423</v>
      </c>
      <c r="AD11">
        <f t="shared" si="24"/>
        <v>155.93136791026413</v>
      </c>
      <c r="AE11">
        <f t="shared" si="25"/>
        <v>-65.931367910264129</v>
      </c>
      <c r="AF11">
        <f t="shared" si="26"/>
        <v>2.5772556484885828E-3</v>
      </c>
      <c r="AG11">
        <f t="shared" si="27"/>
        <v>-65.928790654615639</v>
      </c>
      <c r="AH11">
        <f t="shared" si="28"/>
        <v>26.006350112297696</v>
      </c>
    </row>
    <row r="12" spans="1:34" x14ac:dyDescent="0.25">
      <c r="D12" s="2">
        <f t="shared" si="1"/>
        <v>44916</v>
      </c>
      <c r="E12" s="8">
        <f t="shared" si="29"/>
        <v>4.1666666666666664E-2</v>
      </c>
      <c r="F12" s="3">
        <f t="shared" si="2"/>
        <v>2459934.5</v>
      </c>
      <c r="G12" s="4">
        <f t="shared" si="3"/>
        <v>0.22969199178644764</v>
      </c>
      <c r="I12">
        <f t="shared" si="4"/>
        <v>269.55500409450178</v>
      </c>
      <c r="J12">
        <f t="shared" si="5"/>
        <v>8626.2226654216265</v>
      </c>
      <c r="K12">
        <f t="shared" si="6"/>
        <v>1.6698971753250587E-2</v>
      </c>
      <c r="L12">
        <f t="shared" si="7"/>
        <v>-0.46512618801111272</v>
      </c>
      <c r="M12">
        <f t="shared" si="8"/>
        <v>269.08987790649064</v>
      </c>
      <c r="N12">
        <f t="shared" si="9"/>
        <v>345.75753923361481</v>
      </c>
      <c r="O12">
        <f t="shared" si="10"/>
        <v>0.98379869126429653</v>
      </c>
      <c r="P12">
        <f t="shared" si="11"/>
        <v>269.08106553817174</v>
      </c>
      <c r="Q12">
        <f t="shared" si="12"/>
        <v>23.436304155624256</v>
      </c>
      <c r="R12">
        <f t="shared" si="13"/>
        <v>23.438242516885946</v>
      </c>
      <c r="S12">
        <f t="shared" si="0"/>
        <v>-91.001558941420228</v>
      </c>
      <c r="T12">
        <f t="shared" si="14"/>
        <v>-23.435047873625987</v>
      </c>
      <c r="U12">
        <f t="shared" si="15"/>
        <v>4.3030569400397983E-2</v>
      </c>
      <c r="V12">
        <f t="shared" si="16"/>
        <v>2.1764375995863645</v>
      </c>
      <c r="W12">
        <f t="shared" si="17"/>
        <v>65.056373511149246</v>
      </c>
      <c r="X12" s="8">
        <f t="shared" si="18"/>
        <v>0.50628253222250952</v>
      </c>
      <c r="Y12" s="8">
        <f t="shared" si="19"/>
        <v>0.32557038358042828</v>
      </c>
      <c r="Z12" s="8">
        <f t="shared" si="20"/>
        <v>0.68699468086459081</v>
      </c>
      <c r="AA12" s="9">
        <f t="shared" si="21"/>
        <v>520.45098808919397</v>
      </c>
      <c r="AB12">
        <f t="shared" si="22"/>
        <v>50.953153599586358</v>
      </c>
      <c r="AC12">
        <f t="shared" si="23"/>
        <v>-167.26171160010341</v>
      </c>
      <c r="AD12">
        <f t="shared" si="24"/>
        <v>155.44673054623539</v>
      </c>
      <c r="AE12">
        <f t="shared" si="25"/>
        <v>-65.446730546235386</v>
      </c>
      <c r="AF12">
        <f t="shared" si="26"/>
        <v>2.6360219087130129E-3</v>
      </c>
      <c r="AG12">
        <f t="shared" si="27"/>
        <v>-65.444094524326673</v>
      </c>
      <c r="AH12">
        <f t="shared" si="28"/>
        <v>29.134431512387323</v>
      </c>
    </row>
    <row r="13" spans="1:34" x14ac:dyDescent="0.25">
      <c r="D13" s="2">
        <f t="shared" si="1"/>
        <v>44916</v>
      </c>
      <c r="E13" s="8">
        <f t="shared" si="29"/>
        <v>4.583333333333333E-2</v>
      </c>
      <c r="F13" s="3">
        <f t="shared" si="2"/>
        <v>2459934.5041666669</v>
      </c>
      <c r="G13" s="4">
        <f t="shared" si="3"/>
        <v>0.22969210586356972</v>
      </c>
      <c r="I13">
        <f t="shared" si="4"/>
        <v>269.55911095873125</v>
      </c>
      <c r="J13">
        <f t="shared" si="5"/>
        <v>8626.2267720896743</v>
      </c>
      <c r="K13">
        <f t="shared" si="6"/>
        <v>1.6698971748448487E-2</v>
      </c>
      <c r="L13">
        <f t="shared" si="7"/>
        <v>-0.46499039846740559</v>
      </c>
      <c r="M13">
        <f t="shared" si="8"/>
        <v>269.09412056026383</v>
      </c>
      <c r="N13">
        <f t="shared" si="9"/>
        <v>345.76178169120612</v>
      </c>
      <c r="O13">
        <f t="shared" si="10"/>
        <v>0.98379839680316039</v>
      </c>
      <c r="P13">
        <f t="shared" si="11"/>
        <v>269.08530820588248</v>
      </c>
      <c r="Q13">
        <f t="shared" si="12"/>
        <v>23.436304154140778</v>
      </c>
      <c r="R13">
        <f t="shared" si="13"/>
        <v>23.438242521842056</v>
      </c>
      <c r="S13">
        <f t="shared" si="0"/>
        <v>-90.996934949251667</v>
      </c>
      <c r="T13">
        <f t="shared" si="14"/>
        <v>-23.435077308475812</v>
      </c>
      <c r="U13">
        <f t="shared" si="15"/>
        <v>4.3030569419113603E-2</v>
      </c>
      <c r="V13">
        <f t="shared" si="16"/>
        <v>2.1743747026314826</v>
      </c>
      <c r="W13">
        <f t="shared" si="17"/>
        <v>65.05633429351164</v>
      </c>
      <c r="X13" s="8">
        <f t="shared" si="18"/>
        <v>0.50628396478983928</v>
      </c>
      <c r="Y13" s="8">
        <f t="shared" si="19"/>
        <v>0.32557192508564026</v>
      </c>
      <c r="Z13" s="8">
        <f t="shared" si="20"/>
        <v>0.6869960044940383</v>
      </c>
      <c r="AA13" s="9">
        <f t="shared" si="21"/>
        <v>520.45067434809312</v>
      </c>
      <c r="AB13">
        <f t="shared" si="22"/>
        <v>56.95109070263149</v>
      </c>
      <c r="AC13">
        <f t="shared" si="23"/>
        <v>-165.76222732434212</v>
      </c>
      <c r="AD13">
        <f t="shared" si="24"/>
        <v>154.91301103466753</v>
      </c>
      <c r="AE13">
        <f t="shared" si="25"/>
        <v>-64.913011034667534</v>
      </c>
      <c r="AF13">
        <f t="shared" si="26"/>
        <v>2.7012678760241025E-3</v>
      </c>
      <c r="AG13">
        <f t="shared" si="27"/>
        <v>-64.910309766791514</v>
      </c>
      <c r="AH13">
        <f t="shared" si="28"/>
        <v>32.155683380285154</v>
      </c>
    </row>
    <row r="14" spans="1:34" x14ac:dyDescent="0.25">
      <c r="D14" s="2">
        <f t="shared" si="1"/>
        <v>44916</v>
      </c>
      <c r="E14" s="8">
        <f t="shared" si="29"/>
        <v>4.9999999999999996E-2</v>
      </c>
      <c r="F14" s="3">
        <f t="shared" si="2"/>
        <v>2459934.5083333333</v>
      </c>
      <c r="G14" s="4">
        <f t="shared" si="3"/>
        <v>0.22969221994067904</v>
      </c>
      <c r="I14">
        <f t="shared" si="4"/>
        <v>269.56321782250234</v>
      </c>
      <c r="J14">
        <f t="shared" si="5"/>
        <v>8626.2308787572601</v>
      </c>
      <c r="K14">
        <f t="shared" si="6"/>
        <v>1.6698971743646387E-2</v>
      </c>
      <c r="L14">
        <f t="shared" si="7"/>
        <v>-0.46485460640005027</v>
      </c>
      <c r="M14">
        <f t="shared" si="8"/>
        <v>269.09836321610231</v>
      </c>
      <c r="N14">
        <f t="shared" si="9"/>
        <v>345.76602415086018</v>
      </c>
      <c r="O14">
        <f t="shared" si="10"/>
        <v>0.98379810242797106</v>
      </c>
      <c r="P14">
        <f t="shared" si="11"/>
        <v>269.08955087565857</v>
      </c>
      <c r="Q14">
        <f t="shared" si="12"/>
        <v>23.436304152657303</v>
      </c>
      <c r="R14">
        <f t="shared" si="13"/>
        <v>23.438242526798142</v>
      </c>
      <c r="S14">
        <f t="shared" si="0"/>
        <v>-90.992310952777487</v>
      </c>
      <c r="T14">
        <f t="shared" si="14"/>
        <v>-23.435106607167381</v>
      </c>
      <c r="U14">
        <f t="shared" si="15"/>
        <v>4.3030569437829104E-2</v>
      </c>
      <c r="V14">
        <f t="shared" si="16"/>
        <v>2.1723117878988432</v>
      </c>
      <c r="W14">
        <f t="shared" si="17"/>
        <v>65.056295257255684</v>
      </c>
      <c r="X14" s="8">
        <f t="shared" si="18"/>
        <v>0.50628539736951472</v>
      </c>
      <c r="Y14" s="8">
        <f t="shared" si="19"/>
        <v>0.32557346609936005</v>
      </c>
      <c r="Z14" s="8">
        <f t="shared" si="20"/>
        <v>0.68699732863966934</v>
      </c>
      <c r="AA14" s="9">
        <f t="shared" si="21"/>
        <v>520.45036205804547</v>
      </c>
      <c r="AB14">
        <f t="shared" si="22"/>
        <v>62.949027787898842</v>
      </c>
      <c r="AC14">
        <f t="shared" si="23"/>
        <v>-164.2627430530253</v>
      </c>
      <c r="AD14">
        <f t="shared" si="24"/>
        <v>154.33339218797852</v>
      </c>
      <c r="AE14">
        <f t="shared" si="25"/>
        <v>-64.333392187978518</v>
      </c>
      <c r="AF14">
        <f t="shared" si="26"/>
        <v>2.7727729729933401E-3</v>
      </c>
      <c r="AG14">
        <f t="shared" si="27"/>
        <v>-64.330619415005529</v>
      </c>
      <c r="AH14">
        <f t="shared" si="28"/>
        <v>35.067504312204164</v>
      </c>
    </row>
    <row r="15" spans="1:34" x14ac:dyDescent="0.25">
      <c r="D15" s="2">
        <f t="shared" si="1"/>
        <v>44916</v>
      </c>
      <c r="E15" s="8">
        <f t="shared" si="29"/>
        <v>5.4166666666666662E-2</v>
      </c>
      <c r="F15" s="3">
        <f t="shared" si="2"/>
        <v>2459934.5125000002</v>
      </c>
      <c r="G15" s="4">
        <f t="shared" si="3"/>
        <v>0.22969233401780112</v>
      </c>
      <c r="I15">
        <f t="shared" si="4"/>
        <v>269.56732468673363</v>
      </c>
      <c r="J15">
        <f t="shared" si="5"/>
        <v>8626.234985425308</v>
      </c>
      <c r="K15">
        <f t="shared" si="6"/>
        <v>1.6698971738844288E-2</v>
      </c>
      <c r="L15">
        <f t="shared" si="7"/>
        <v>-0.46471881177930835</v>
      </c>
      <c r="M15">
        <f t="shared" si="8"/>
        <v>269.10260587495429</v>
      </c>
      <c r="N15">
        <f t="shared" si="9"/>
        <v>345.77026661352829</v>
      </c>
      <c r="O15">
        <f t="shared" si="10"/>
        <v>0.98379780813866424</v>
      </c>
      <c r="P15">
        <f t="shared" si="11"/>
        <v>269.09379354844816</v>
      </c>
      <c r="Q15">
        <f t="shared" si="12"/>
        <v>23.436304151173825</v>
      </c>
      <c r="R15">
        <f t="shared" si="13"/>
        <v>23.438242531754195</v>
      </c>
      <c r="S15">
        <f t="shared" si="0"/>
        <v>-90.987686950973824</v>
      </c>
      <c r="T15">
        <f t="shared" si="14"/>
        <v>-23.435135769706729</v>
      </c>
      <c r="U15">
        <f t="shared" si="15"/>
        <v>4.3030569456544508E-2</v>
      </c>
      <c r="V15">
        <f t="shared" si="16"/>
        <v>2.1702488549666032</v>
      </c>
      <c r="W15">
        <f t="shared" si="17"/>
        <v>65.056256402373677</v>
      </c>
      <c r="X15" s="8">
        <f t="shared" si="18"/>
        <v>0.50628682996182872</v>
      </c>
      <c r="Y15" s="8">
        <f t="shared" si="19"/>
        <v>0.32557500662190186</v>
      </c>
      <c r="Z15" s="8">
        <f t="shared" si="20"/>
        <v>0.68699865330175558</v>
      </c>
      <c r="AA15" s="9">
        <f t="shared" si="21"/>
        <v>520.45005121898942</v>
      </c>
      <c r="AB15">
        <f t="shared" si="22"/>
        <v>68.946964854966581</v>
      </c>
      <c r="AC15">
        <f t="shared" si="23"/>
        <v>-162.76325878625835</v>
      </c>
      <c r="AD15">
        <f t="shared" si="24"/>
        <v>153.71104164317424</v>
      </c>
      <c r="AE15">
        <f t="shared" si="25"/>
        <v>-63.711041643174241</v>
      </c>
      <c r="AF15">
        <f t="shared" si="26"/>
        <v>2.8503281875259666E-3</v>
      </c>
      <c r="AG15">
        <f t="shared" si="27"/>
        <v>-63.708191314986713</v>
      </c>
      <c r="AH15">
        <f t="shared" si="28"/>
        <v>37.869088092949426</v>
      </c>
    </row>
    <row r="16" spans="1:34" x14ac:dyDescent="0.25">
      <c r="D16" s="2">
        <f t="shared" si="1"/>
        <v>44916</v>
      </c>
      <c r="E16" s="8">
        <f t="shared" si="29"/>
        <v>5.8333333333333327E-2</v>
      </c>
      <c r="F16" s="3">
        <f t="shared" si="2"/>
        <v>2459934.5166666666</v>
      </c>
      <c r="G16" s="4">
        <f t="shared" si="3"/>
        <v>0.22969244809491046</v>
      </c>
      <c r="I16">
        <f t="shared" si="4"/>
        <v>269.57143155050653</v>
      </c>
      <c r="J16">
        <f t="shared" si="5"/>
        <v>8626.2390920928956</v>
      </c>
      <c r="K16">
        <f t="shared" si="6"/>
        <v>1.6698971734042192E-2</v>
      </c>
      <c r="L16">
        <f t="shared" si="7"/>
        <v>-0.46458301463634233</v>
      </c>
      <c r="M16">
        <f t="shared" si="8"/>
        <v>269.1068485358702</v>
      </c>
      <c r="N16">
        <f t="shared" si="9"/>
        <v>345.77450907825914</v>
      </c>
      <c r="O16">
        <f t="shared" si="10"/>
        <v>0.98379751393530779</v>
      </c>
      <c r="P16">
        <f t="shared" si="11"/>
        <v>269.09803622330179</v>
      </c>
      <c r="Q16">
        <f t="shared" si="12"/>
        <v>23.436304149690347</v>
      </c>
      <c r="R16">
        <f t="shared" si="13"/>
        <v>23.43824253671022</v>
      </c>
      <c r="S16">
        <f t="shared" si="0"/>
        <v>-90.983062944884992</v>
      </c>
      <c r="T16">
        <f t="shared" si="14"/>
        <v>-23.435164796086845</v>
      </c>
      <c r="U16">
        <f t="shared" si="15"/>
        <v>4.3030569475259788E-2</v>
      </c>
      <c r="V16">
        <f t="shared" si="16"/>
        <v>2.1681859043364682</v>
      </c>
      <c r="W16">
        <f t="shared" si="17"/>
        <v>65.056217728875438</v>
      </c>
      <c r="X16" s="8">
        <f t="shared" si="18"/>
        <v>0.506288262566433</v>
      </c>
      <c r="Y16" s="8">
        <f t="shared" si="19"/>
        <v>0.32557654665289015</v>
      </c>
      <c r="Z16" s="8">
        <f t="shared" si="20"/>
        <v>0.68699997847997585</v>
      </c>
      <c r="AA16" s="9">
        <f t="shared" si="21"/>
        <v>520.44974183100351</v>
      </c>
      <c r="AB16">
        <f t="shared" si="22"/>
        <v>74.944901904336461</v>
      </c>
      <c r="AC16">
        <f t="shared" si="23"/>
        <v>-161.26377452391588</v>
      </c>
      <c r="AD16">
        <f t="shared" si="24"/>
        <v>153.04906154495447</v>
      </c>
      <c r="AE16">
        <f t="shared" si="25"/>
        <v>-63.049061544954469</v>
      </c>
      <c r="AF16">
        <f t="shared" si="26"/>
        <v>2.9337410857116718E-3</v>
      </c>
      <c r="AG16">
        <f t="shared" si="27"/>
        <v>-63.046127803868757</v>
      </c>
      <c r="AH16">
        <f t="shared" si="28"/>
        <v>40.561146833617784</v>
      </c>
    </row>
    <row r="17" spans="4:34" x14ac:dyDescent="0.25">
      <c r="D17" s="2">
        <f t="shared" si="1"/>
        <v>44916</v>
      </c>
      <c r="E17" s="8">
        <f t="shared" si="29"/>
        <v>6.2499999999999993E-2</v>
      </c>
      <c r="F17" s="3">
        <f t="shared" si="2"/>
        <v>2459934.5208333335</v>
      </c>
      <c r="G17" s="4">
        <f t="shared" si="3"/>
        <v>0.22969256217203254</v>
      </c>
      <c r="I17">
        <f t="shared" si="4"/>
        <v>269.575538414736</v>
      </c>
      <c r="J17">
        <f t="shared" si="5"/>
        <v>8626.2431987609416</v>
      </c>
      <c r="K17">
        <f t="shared" si="6"/>
        <v>1.6698971729240092E-2</v>
      </c>
      <c r="L17">
        <f t="shared" si="7"/>
        <v>-0.46444721494157404</v>
      </c>
      <c r="M17">
        <f t="shared" si="8"/>
        <v>269.11109119979443</v>
      </c>
      <c r="N17">
        <f t="shared" si="9"/>
        <v>345.77875154600042</v>
      </c>
      <c r="O17">
        <f t="shared" si="10"/>
        <v>0.9837972198178373</v>
      </c>
      <c r="P17">
        <f t="shared" si="11"/>
        <v>269.10227890116374</v>
      </c>
      <c r="Q17">
        <f t="shared" si="12"/>
        <v>23.436304148206869</v>
      </c>
      <c r="R17">
        <f t="shared" si="13"/>
        <v>23.438242541666217</v>
      </c>
      <c r="S17">
        <f t="shared" si="0"/>
        <v>-90.978438933491361</v>
      </c>
      <c r="T17">
        <f t="shared" si="14"/>
        <v>-23.435193686313699</v>
      </c>
      <c r="U17">
        <f t="shared" si="15"/>
        <v>4.3030569493974956E-2</v>
      </c>
      <c r="V17">
        <f t="shared" si="16"/>
        <v>2.1661229355886036</v>
      </c>
      <c r="W17">
        <f t="shared" si="17"/>
        <v>65.056179236753366</v>
      </c>
      <c r="X17" s="8">
        <f t="shared" si="18"/>
        <v>0.50628969518361899</v>
      </c>
      <c r="Y17" s="8">
        <f t="shared" si="19"/>
        <v>0.32557808619263739</v>
      </c>
      <c r="Z17" s="8">
        <f t="shared" si="20"/>
        <v>0.68700130417460059</v>
      </c>
      <c r="AA17" s="9">
        <f t="shared" si="21"/>
        <v>520.44943389402692</v>
      </c>
      <c r="AB17">
        <f t="shared" si="22"/>
        <v>80.942838935588583</v>
      </c>
      <c r="AC17">
        <f t="shared" si="23"/>
        <v>-159.76429026610285</v>
      </c>
      <c r="AD17">
        <f t="shared" si="24"/>
        <v>152.35044983448722</v>
      </c>
      <c r="AE17">
        <f t="shared" si="25"/>
        <v>-62.350449834487222</v>
      </c>
      <c r="AF17">
        <f t="shared" si="26"/>
        <v>3.0228397456796979E-3</v>
      </c>
      <c r="AG17">
        <f t="shared" si="27"/>
        <v>-62.347426994741539</v>
      </c>
      <c r="AH17">
        <f t="shared" si="28"/>
        <v>43.145631482756471</v>
      </c>
    </row>
    <row r="18" spans="4:34" x14ac:dyDescent="0.25">
      <c r="D18" s="2">
        <f t="shared" si="1"/>
        <v>44916</v>
      </c>
      <c r="E18" s="8">
        <f t="shared" si="29"/>
        <v>6.6666666666666666E-2</v>
      </c>
      <c r="F18" s="3">
        <f t="shared" si="2"/>
        <v>2459934.5250000004</v>
      </c>
      <c r="G18" s="4">
        <f t="shared" si="3"/>
        <v>0.22969267624915463</v>
      </c>
      <c r="I18">
        <f t="shared" si="4"/>
        <v>269.57964527896729</v>
      </c>
      <c r="J18">
        <f t="shared" si="5"/>
        <v>8626.2473054289894</v>
      </c>
      <c r="K18">
        <f t="shared" si="6"/>
        <v>1.6698971724437992E-2</v>
      </c>
      <c r="L18">
        <f t="shared" si="7"/>
        <v>-0.46431141271081966</v>
      </c>
      <c r="M18">
        <f t="shared" si="8"/>
        <v>269.11533386625649</v>
      </c>
      <c r="N18">
        <f t="shared" si="9"/>
        <v>345.78299401627919</v>
      </c>
      <c r="O18">
        <f t="shared" si="10"/>
        <v>0.98379692578628719</v>
      </c>
      <c r="P18">
        <f t="shared" si="11"/>
        <v>269.10652158156358</v>
      </c>
      <c r="Q18">
        <f t="shared" si="12"/>
        <v>23.436304146723394</v>
      </c>
      <c r="R18">
        <f t="shared" si="13"/>
        <v>23.438242546622185</v>
      </c>
      <c r="S18">
        <f t="shared" si="0"/>
        <v>-90.973814917315252</v>
      </c>
      <c r="T18">
        <f t="shared" si="14"/>
        <v>-23.435222440383566</v>
      </c>
      <c r="U18">
        <f t="shared" si="15"/>
        <v>4.3030569512690034E-2</v>
      </c>
      <c r="V18">
        <f t="shared" si="16"/>
        <v>2.1640599489916772</v>
      </c>
      <c r="W18">
        <f t="shared" si="17"/>
        <v>65.056140926012844</v>
      </c>
      <c r="X18" s="8">
        <f t="shared" si="18"/>
        <v>0.50629112781320029</v>
      </c>
      <c r="Y18" s="8">
        <f t="shared" si="19"/>
        <v>0.32557962524094242</v>
      </c>
      <c r="Z18" s="8">
        <f t="shared" si="20"/>
        <v>0.68700263038545817</v>
      </c>
      <c r="AA18" s="9">
        <f t="shared" si="21"/>
        <v>520.44912740810275</v>
      </c>
      <c r="AB18">
        <f t="shared" si="22"/>
        <v>86.940775948991671</v>
      </c>
      <c r="AC18">
        <f t="shared" si="23"/>
        <v>-158.26480601275208</v>
      </c>
      <c r="AD18">
        <f t="shared" si="24"/>
        <v>151.61807223774881</v>
      </c>
      <c r="AE18">
        <f t="shared" si="25"/>
        <v>-61.618072237748805</v>
      </c>
      <c r="AF18">
        <f t="shared" si="26"/>
        <v>3.1174757118656803E-3</v>
      </c>
      <c r="AG18">
        <f t="shared" si="27"/>
        <v>-61.614954762036938</v>
      </c>
      <c r="AH18">
        <f t="shared" si="28"/>
        <v>45.625466187208644</v>
      </c>
    </row>
    <row r="19" spans="4:34" x14ac:dyDescent="0.25">
      <c r="D19" s="2">
        <f t="shared" si="1"/>
        <v>44916</v>
      </c>
      <c r="E19" s="8">
        <f t="shared" si="29"/>
        <v>7.0833333333333331E-2</v>
      </c>
      <c r="F19" s="3">
        <f t="shared" si="2"/>
        <v>2459934.5291666668</v>
      </c>
      <c r="G19" s="4">
        <f t="shared" si="3"/>
        <v>0.22969279032626394</v>
      </c>
      <c r="I19">
        <f t="shared" si="4"/>
        <v>269.5837521427402</v>
      </c>
      <c r="J19">
        <f t="shared" si="5"/>
        <v>8626.2514120965752</v>
      </c>
      <c r="K19">
        <f t="shared" si="6"/>
        <v>1.6698971719635892E-2</v>
      </c>
      <c r="L19">
        <f t="shared" si="7"/>
        <v>-0.46417560796011198</v>
      </c>
      <c r="M19">
        <f t="shared" si="8"/>
        <v>269.11957653478009</v>
      </c>
      <c r="N19">
        <f t="shared" si="9"/>
        <v>345.78723648861524</v>
      </c>
      <c r="O19">
        <f t="shared" si="10"/>
        <v>0.98379663184069244</v>
      </c>
      <c r="P19">
        <f t="shared" si="11"/>
        <v>269.11076426402502</v>
      </c>
      <c r="Q19">
        <f t="shared" si="12"/>
        <v>23.436304145239916</v>
      </c>
      <c r="R19">
        <f t="shared" si="13"/>
        <v>23.438242551578124</v>
      </c>
      <c r="S19">
        <f t="shared" si="0"/>
        <v>-90.969190896885124</v>
      </c>
      <c r="T19">
        <f t="shared" si="14"/>
        <v>-23.435251058292753</v>
      </c>
      <c r="U19">
        <f t="shared" si="15"/>
        <v>4.3030569531405001E-2</v>
      </c>
      <c r="V19">
        <f t="shared" si="16"/>
        <v>2.1619969448172167</v>
      </c>
      <c r="W19">
        <f t="shared" si="17"/>
        <v>65.056102796659204</v>
      </c>
      <c r="X19" s="8">
        <f t="shared" si="18"/>
        <v>0.50629256045498805</v>
      </c>
      <c r="Y19" s="8">
        <f t="shared" si="19"/>
        <v>0.32558116379760138</v>
      </c>
      <c r="Z19" s="8">
        <f t="shared" si="20"/>
        <v>0.68700395711237472</v>
      </c>
      <c r="AA19" s="9">
        <f t="shared" si="21"/>
        <v>520.44882237327363</v>
      </c>
      <c r="AB19">
        <f t="shared" si="22"/>
        <v>92.938712944817212</v>
      </c>
      <c r="AC19">
        <f t="shared" si="23"/>
        <v>-156.7653217637957</v>
      </c>
      <c r="AD19">
        <f t="shared" si="24"/>
        <v>150.85464361567614</v>
      </c>
      <c r="AE19">
        <f t="shared" si="25"/>
        <v>-60.854643615676139</v>
      </c>
      <c r="AF19">
        <f t="shared" si="26"/>
        <v>3.2175261106574334E-3</v>
      </c>
      <c r="AG19">
        <f t="shared" si="27"/>
        <v>-60.851426089565479</v>
      </c>
      <c r="AH19">
        <f t="shared" si="28"/>
        <v>48.004307198245215</v>
      </c>
    </row>
    <row r="20" spans="4:34" x14ac:dyDescent="0.25">
      <c r="D20" s="2">
        <f t="shared" si="1"/>
        <v>44916</v>
      </c>
      <c r="E20" s="8">
        <f t="shared" si="29"/>
        <v>7.4999999999999997E-2</v>
      </c>
      <c r="F20" s="3">
        <f t="shared" si="2"/>
        <v>2459934.5333333337</v>
      </c>
      <c r="G20" s="4">
        <f t="shared" si="3"/>
        <v>0.22969290440338602</v>
      </c>
      <c r="I20">
        <f t="shared" si="4"/>
        <v>269.58785900696967</v>
      </c>
      <c r="J20">
        <f t="shared" si="5"/>
        <v>8626.255518764623</v>
      </c>
      <c r="K20">
        <f t="shared" si="6"/>
        <v>1.6698971714833793E-2</v>
      </c>
      <c r="L20">
        <f t="shared" si="7"/>
        <v>-0.46403980065970968</v>
      </c>
      <c r="M20">
        <f t="shared" si="8"/>
        <v>269.12381920630997</v>
      </c>
      <c r="N20">
        <f t="shared" si="9"/>
        <v>345.79147896396353</v>
      </c>
      <c r="O20">
        <f t="shared" si="10"/>
        <v>0.98379633798098876</v>
      </c>
      <c r="P20">
        <f t="shared" si="11"/>
        <v>269.11500694949274</v>
      </c>
      <c r="Q20">
        <f t="shared" si="12"/>
        <v>23.436304143756438</v>
      </c>
      <c r="R20">
        <f t="shared" si="13"/>
        <v>23.438242556534032</v>
      </c>
      <c r="S20">
        <f t="shared" si="0"/>
        <v>-90.964566871181077</v>
      </c>
      <c r="T20">
        <f t="shared" si="14"/>
        <v>-23.435279540047141</v>
      </c>
      <c r="U20">
        <f t="shared" si="15"/>
        <v>4.3030569550119836E-2</v>
      </c>
      <c r="V20">
        <f t="shared" si="16"/>
        <v>2.1599339226446963</v>
      </c>
      <c r="W20">
        <f t="shared" si="17"/>
        <v>65.056064848684997</v>
      </c>
      <c r="X20" s="8">
        <f t="shared" si="18"/>
        <v>0.50629399310927459</v>
      </c>
      <c r="Y20" s="8">
        <f t="shared" si="19"/>
        <v>0.32558270186292737</v>
      </c>
      <c r="Z20" s="8">
        <f t="shared" si="20"/>
        <v>0.6870052843556218</v>
      </c>
      <c r="AA20" s="9">
        <f t="shared" si="21"/>
        <v>520.44851878947998</v>
      </c>
      <c r="AB20">
        <f t="shared" si="22"/>
        <v>98.936649922644705</v>
      </c>
      <c r="AC20">
        <f t="shared" si="23"/>
        <v>-155.26583751933882</v>
      </c>
      <c r="AD20">
        <f t="shared" si="24"/>
        <v>150.06271714816216</v>
      </c>
      <c r="AE20">
        <f t="shared" si="25"/>
        <v>-60.062717148162164</v>
      </c>
      <c r="AF20">
        <f t="shared" si="26"/>
        <v>3.3228950864102394E-3</v>
      </c>
      <c r="AG20">
        <f t="shared" si="27"/>
        <v>-60.059394253075752</v>
      </c>
      <c r="AH20">
        <f t="shared" si="28"/>
        <v>50.286332107414353</v>
      </c>
    </row>
    <row r="21" spans="4:34" x14ac:dyDescent="0.25">
      <c r="D21" s="2">
        <f t="shared" si="1"/>
        <v>44916</v>
      </c>
      <c r="E21" s="8">
        <f t="shared" si="29"/>
        <v>7.9166666666666663E-2</v>
      </c>
      <c r="F21" s="3">
        <f t="shared" si="2"/>
        <v>2459934.5375000001</v>
      </c>
      <c r="G21" s="4">
        <f t="shared" si="3"/>
        <v>0.22969301848049536</v>
      </c>
      <c r="I21">
        <f t="shared" si="4"/>
        <v>269.59196587074075</v>
      </c>
      <c r="J21">
        <f t="shared" si="5"/>
        <v>8626.2596254322107</v>
      </c>
      <c r="K21">
        <f t="shared" si="6"/>
        <v>1.6698971710031693E-2</v>
      </c>
      <c r="L21">
        <f t="shared" si="7"/>
        <v>-0.46390399084077816</v>
      </c>
      <c r="M21">
        <f t="shared" si="8"/>
        <v>269.12806187989997</v>
      </c>
      <c r="N21">
        <f t="shared" si="9"/>
        <v>345.7957214413691</v>
      </c>
      <c r="O21">
        <f t="shared" si="10"/>
        <v>0.98379604420724331</v>
      </c>
      <c r="P21">
        <f t="shared" si="11"/>
        <v>269.11924963702069</v>
      </c>
      <c r="Q21">
        <f t="shared" si="12"/>
        <v>23.436304142272959</v>
      </c>
      <c r="R21">
        <f t="shared" si="13"/>
        <v>23.438242561489915</v>
      </c>
      <c r="S21">
        <f t="shared" si="0"/>
        <v>-90.959942841243574</v>
      </c>
      <c r="T21">
        <f t="shared" si="14"/>
        <v>-23.43530788563989</v>
      </c>
      <c r="U21">
        <f t="shared" si="15"/>
        <v>4.3030569568834581E-2</v>
      </c>
      <c r="V21">
        <f t="shared" si="16"/>
        <v>2.1578708829745259</v>
      </c>
      <c r="W21">
        <f t="shared" si="17"/>
        <v>65.056027082099718</v>
      </c>
      <c r="X21" s="8">
        <f t="shared" si="18"/>
        <v>0.50629542577571218</v>
      </c>
      <c r="Y21" s="8">
        <f t="shared" si="19"/>
        <v>0.3255842394365463</v>
      </c>
      <c r="Z21" s="8">
        <f t="shared" si="20"/>
        <v>0.68700661211487812</v>
      </c>
      <c r="AA21" s="9">
        <f t="shared" si="21"/>
        <v>520.44821665679774</v>
      </c>
      <c r="AB21">
        <f t="shared" si="22"/>
        <v>104.93458688297451</v>
      </c>
      <c r="AC21">
        <f t="shared" si="23"/>
        <v>-153.76635327925638</v>
      </c>
      <c r="AD21">
        <f t="shared" si="24"/>
        <v>149.24467981370751</v>
      </c>
      <c r="AE21">
        <f t="shared" si="25"/>
        <v>-59.244679813707506</v>
      </c>
      <c r="AF21">
        <f t="shared" si="26"/>
        <v>3.4335147173943361E-3</v>
      </c>
      <c r="AG21">
        <f t="shared" si="27"/>
        <v>-59.241246298990113</v>
      </c>
      <c r="AH21">
        <f t="shared" si="28"/>
        <v>52.476061399437583</v>
      </c>
    </row>
    <row r="22" spans="4:34" x14ac:dyDescent="0.25">
      <c r="D22" s="2">
        <f t="shared" si="1"/>
        <v>44916</v>
      </c>
      <c r="E22" s="8">
        <f t="shared" si="29"/>
        <v>8.3333333333333329E-2</v>
      </c>
      <c r="F22" s="3">
        <f t="shared" si="2"/>
        <v>2459934.541666667</v>
      </c>
      <c r="G22" s="4">
        <f t="shared" si="3"/>
        <v>0.22969313255761745</v>
      </c>
      <c r="I22">
        <f t="shared" si="4"/>
        <v>269.59607273497204</v>
      </c>
      <c r="J22">
        <f t="shared" si="5"/>
        <v>8626.2637321002585</v>
      </c>
      <c r="K22">
        <f t="shared" si="6"/>
        <v>1.6698971705229593E-2</v>
      </c>
      <c r="L22">
        <f t="shared" si="7"/>
        <v>-0.46376817847368274</v>
      </c>
      <c r="M22">
        <f t="shared" si="8"/>
        <v>269.13230455649835</v>
      </c>
      <c r="N22">
        <f t="shared" si="9"/>
        <v>345.79996392178509</v>
      </c>
      <c r="O22">
        <f t="shared" si="10"/>
        <v>0.98379575051939228</v>
      </c>
      <c r="P22">
        <f t="shared" si="11"/>
        <v>269.12349232755702</v>
      </c>
      <c r="Q22">
        <f t="shared" si="12"/>
        <v>23.436304140789485</v>
      </c>
      <c r="R22">
        <f t="shared" si="13"/>
        <v>23.438242566445769</v>
      </c>
      <c r="S22">
        <f t="shared" si="0"/>
        <v>-90.955318806048865</v>
      </c>
      <c r="T22">
        <f t="shared" si="14"/>
        <v>-23.435336095076849</v>
      </c>
      <c r="U22">
        <f t="shared" si="15"/>
        <v>4.3030569587549229E-2</v>
      </c>
      <c r="V22">
        <f t="shared" si="16"/>
        <v>2.1558078253853048</v>
      </c>
      <c r="W22">
        <f t="shared" si="17"/>
        <v>65.05598949689599</v>
      </c>
      <c r="X22" s="8">
        <f t="shared" si="18"/>
        <v>0.5062968584545936</v>
      </c>
      <c r="Y22" s="8">
        <f t="shared" si="19"/>
        <v>0.32558577651877141</v>
      </c>
      <c r="Z22" s="8">
        <f t="shared" si="20"/>
        <v>0.68700794039041579</v>
      </c>
      <c r="AA22" s="9">
        <f t="shared" si="21"/>
        <v>520.44791597516792</v>
      </c>
      <c r="AB22">
        <f t="shared" si="22"/>
        <v>110.93252382538532</v>
      </c>
      <c r="AC22">
        <f t="shared" si="23"/>
        <v>-152.26686904365368</v>
      </c>
      <c r="AD22">
        <f t="shared" si="24"/>
        <v>148.40275273455859</v>
      </c>
      <c r="AE22">
        <f t="shared" si="25"/>
        <v>-58.40275273455859</v>
      </c>
      <c r="AF22">
        <f t="shared" si="26"/>
        <v>3.5493455604805042E-3</v>
      </c>
      <c r="AG22">
        <f t="shared" si="27"/>
        <v>-58.39920338899811</v>
      </c>
      <c r="AH22">
        <f t="shared" si="28"/>
        <v>54.578211631176998</v>
      </c>
    </row>
    <row r="23" spans="4:34" x14ac:dyDescent="0.25">
      <c r="D23" s="2">
        <f t="shared" si="1"/>
        <v>44916</v>
      </c>
      <c r="E23" s="8">
        <f t="shared" si="29"/>
        <v>8.7499999999999994E-2</v>
      </c>
      <c r="F23" s="3">
        <f t="shared" si="2"/>
        <v>2459934.5458333334</v>
      </c>
      <c r="G23" s="4">
        <f t="shared" si="3"/>
        <v>0.22969324663472676</v>
      </c>
      <c r="I23">
        <f t="shared" si="4"/>
        <v>269.60017959874494</v>
      </c>
      <c r="J23">
        <f t="shared" si="5"/>
        <v>8626.2678387678461</v>
      </c>
      <c r="K23">
        <f t="shared" si="6"/>
        <v>1.6698971700427494E-2</v>
      </c>
      <c r="L23">
        <f t="shared" si="7"/>
        <v>-0.4636323635895363</v>
      </c>
      <c r="M23">
        <f t="shared" si="8"/>
        <v>269.13654723515543</v>
      </c>
      <c r="N23">
        <f t="shared" si="9"/>
        <v>345.80420640425655</v>
      </c>
      <c r="O23">
        <f t="shared" si="10"/>
        <v>0.98379545691750281</v>
      </c>
      <c r="P23">
        <f t="shared" si="11"/>
        <v>269.1277350201521</v>
      </c>
      <c r="Q23">
        <f t="shared" si="12"/>
        <v>23.436304139306007</v>
      </c>
      <c r="R23">
        <f t="shared" si="13"/>
        <v>23.438242571401592</v>
      </c>
      <c r="S23">
        <f t="shared" si="0"/>
        <v>-90.950694766641334</v>
      </c>
      <c r="T23">
        <f t="shared" si="14"/>
        <v>-23.435364168351221</v>
      </c>
      <c r="U23">
        <f t="shared" si="15"/>
        <v>4.3030569606263745E-2</v>
      </c>
      <c r="V23">
        <f t="shared" si="16"/>
        <v>2.153744750378535</v>
      </c>
      <c r="W23">
        <f t="shared" si="17"/>
        <v>65.055952093083263</v>
      </c>
      <c r="X23" s="8">
        <f t="shared" si="18"/>
        <v>0.50629829114557046</v>
      </c>
      <c r="Y23" s="8">
        <f t="shared" si="19"/>
        <v>0.32558731310922806</v>
      </c>
      <c r="Z23" s="8">
        <f t="shared" si="20"/>
        <v>0.68700926918191285</v>
      </c>
      <c r="AA23" s="9">
        <f t="shared" si="21"/>
        <v>520.44761674466611</v>
      </c>
      <c r="AB23">
        <f t="shared" si="22"/>
        <v>116.9304607503785</v>
      </c>
      <c r="AC23">
        <f t="shared" si="23"/>
        <v>-150.76738481240537</v>
      </c>
      <c r="AD23">
        <f t="shared" si="24"/>
        <v>147.53899512733867</v>
      </c>
      <c r="AE23">
        <f t="shared" si="25"/>
        <v>-57.538995127338666</v>
      </c>
      <c r="AF23">
        <f t="shared" si="26"/>
        <v>3.6703769569950114E-3</v>
      </c>
      <c r="AG23">
        <f t="shared" si="27"/>
        <v>-57.535324750381669</v>
      </c>
      <c r="AH23">
        <f t="shared" si="28"/>
        <v>56.597577853203461</v>
      </c>
    </row>
    <row r="24" spans="4:34" x14ac:dyDescent="0.25">
      <c r="D24" s="2">
        <f t="shared" si="1"/>
        <v>44916</v>
      </c>
      <c r="E24" s="8">
        <f t="shared" si="29"/>
        <v>9.166666666666666E-2</v>
      </c>
      <c r="F24" s="3">
        <f t="shared" si="2"/>
        <v>2459934.5500000003</v>
      </c>
      <c r="G24" s="4">
        <f t="shared" si="3"/>
        <v>0.22969336071184884</v>
      </c>
      <c r="I24">
        <f t="shared" si="4"/>
        <v>269.60428646297623</v>
      </c>
      <c r="J24">
        <f t="shared" si="5"/>
        <v>8626.2719454358921</v>
      </c>
      <c r="K24">
        <f t="shared" si="6"/>
        <v>1.6698971695625394E-2</v>
      </c>
      <c r="L24">
        <f t="shared" si="7"/>
        <v>-0.46349654615875679</v>
      </c>
      <c r="M24">
        <f t="shared" si="8"/>
        <v>269.14078991681748</v>
      </c>
      <c r="N24">
        <f t="shared" si="9"/>
        <v>345.80844888973297</v>
      </c>
      <c r="O24">
        <f t="shared" si="10"/>
        <v>0.98379516340151141</v>
      </c>
      <c r="P24">
        <f t="shared" si="11"/>
        <v>269.13197771575221</v>
      </c>
      <c r="Q24">
        <f t="shared" si="12"/>
        <v>23.436304137822528</v>
      </c>
      <c r="R24">
        <f t="shared" si="13"/>
        <v>23.438242576357386</v>
      </c>
      <c r="S24">
        <f t="shared" si="0"/>
        <v>-90.946070721999305</v>
      </c>
      <c r="T24">
        <f t="shared" si="14"/>
        <v>-23.435392105468786</v>
      </c>
      <c r="U24">
        <f t="shared" si="15"/>
        <v>4.303056962497815E-2</v>
      </c>
      <c r="V24">
        <f t="shared" si="16"/>
        <v>2.1516816575337172</v>
      </c>
      <c r="W24">
        <f t="shared" si="17"/>
        <v>65.05591487065422</v>
      </c>
      <c r="X24" s="8">
        <f t="shared" si="18"/>
        <v>0.50629972384893496</v>
      </c>
      <c r="Y24" s="8">
        <f t="shared" si="19"/>
        <v>0.32558884920822878</v>
      </c>
      <c r="Z24" s="8">
        <f t="shared" si="20"/>
        <v>0.68701059848964108</v>
      </c>
      <c r="AA24" s="9">
        <f t="shared" si="21"/>
        <v>520.44731896523376</v>
      </c>
      <c r="AB24">
        <f t="shared" si="22"/>
        <v>122.92839765753371</v>
      </c>
      <c r="AC24">
        <f t="shared" si="23"/>
        <v>-149.26790058561659</v>
      </c>
      <c r="AD24">
        <f t="shared" si="24"/>
        <v>146.65531079983251</v>
      </c>
      <c r="AE24">
        <f t="shared" si="25"/>
        <v>-56.655310799832506</v>
      </c>
      <c r="AF24">
        <f t="shared" si="26"/>
        <v>3.7966272130727959E-3</v>
      </c>
      <c r="AG24">
        <f t="shared" si="27"/>
        <v>-56.651514172619436</v>
      </c>
      <c r="AH24">
        <f t="shared" si="28"/>
        <v>58.538941961542378</v>
      </c>
    </row>
    <row r="25" spans="4:34" x14ac:dyDescent="0.25">
      <c r="D25" s="2">
        <f t="shared" si="1"/>
        <v>44916</v>
      </c>
      <c r="E25" s="8">
        <f t="shared" si="29"/>
        <v>9.5833333333333326E-2</v>
      </c>
      <c r="F25" s="3">
        <f t="shared" si="2"/>
        <v>2459934.5541666667</v>
      </c>
      <c r="G25" s="4">
        <f t="shared" si="3"/>
        <v>0.22969347478895819</v>
      </c>
      <c r="I25">
        <f t="shared" si="4"/>
        <v>269.60839332674732</v>
      </c>
      <c r="J25">
        <f t="shared" si="5"/>
        <v>8626.2760521034797</v>
      </c>
      <c r="K25">
        <f t="shared" si="6"/>
        <v>1.6698971690823294E-2</v>
      </c>
      <c r="L25">
        <f t="shared" si="7"/>
        <v>-0.46336072621235053</v>
      </c>
      <c r="M25">
        <f t="shared" si="8"/>
        <v>269.14503260053499</v>
      </c>
      <c r="N25">
        <f t="shared" si="9"/>
        <v>345.81269137726667</v>
      </c>
      <c r="O25">
        <f t="shared" si="10"/>
        <v>0.98379486997148491</v>
      </c>
      <c r="P25">
        <f t="shared" si="11"/>
        <v>269.13622041340778</v>
      </c>
      <c r="Q25">
        <f t="shared" si="12"/>
        <v>23.43630413633905</v>
      </c>
      <c r="R25">
        <f t="shared" si="13"/>
        <v>23.438242581313151</v>
      </c>
      <c r="S25">
        <f t="shared" si="0"/>
        <v>-90.94144667316715</v>
      </c>
      <c r="T25">
        <f t="shared" si="14"/>
        <v>-23.435419906422787</v>
      </c>
      <c r="U25">
        <f t="shared" si="15"/>
        <v>4.3030569643692458E-2</v>
      </c>
      <c r="V25">
        <f t="shared" si="16"/>
        <v>2.1496185473518397</v>
      </c>
      <c r="W25">
        <f t="shared" si="17"/>
        <v>65.055877829618254</v>
      </c>
      <c r="X25" s="8">
        <f t="shared" si="18"/>
        <v>0.50630115656433905</v>
      </c>
      <c r="Y25" s="8">
        <f t="shared" si="19"/>
        <v>0.32559038481539948</v>
      </c>
      <c r="Z25" s="8">
        <f t="shared" si="20"/>
        <v>0.68701192831327862</v>
      </c>
      <c r="AA25" s="9">
        <f t="shared" si="21"/>
        <v>520.44702263694603</v>
      </c>
      <c r="AB25">
        <f t="shared" si="22"/>
        <v>128.92633454735184</v>
      </c>
      <c r="AC25">
        <f t="shared" si="23"/>
        <v>-147.76841636316203</v>
      </c>
      <c r="AD25">
        <f t="shared" si="24"/>
        <v>145.75345633137727</v>
      </c>
      <c r="AE25">
        <f t="shared" si="25"/>
        <v>-55.753456331377265</v>
      </c>
      <c r="AF25">
        <f t="shared" si="26"/>
        <v>3.9281437496917308E-3</v>
      </c>
      <c r="AG25">
        <f t="shared" si="27"/>
        <v>-55.749528187627575</v>
      </c>
      <c r="AH25">
        <f t="shared" si="28"/>
        <v>60.407003311649646</v>
      </c>
    </row>
    <row r="26" spans="4:34" x14ac:dyDescent="0.25">
      <c r="D26" s="2">
        <f t="shared" si="1"/>
        <v>44916</v>
      </c>
      <c r="E26" s="8">
        <f t="shared" si="29"/>
        <v>9.9999999999999992E-2</v>
      </c>
      <c r="F26" s="3">
        <f t="shared" si="2"/>
        <v>2459934.5583333336</v>
      </c>
      <c r="G26" s="4">
        <f t="shared" si="3"/>
        <v>0.22969358886608027</v>
      </c>
      <c r="I26">
        <f t="shared" si="4"/>
        <v>269.61250019097861</v>
      </c>
      <c r="J26">
        <f t="shared" si="5"/>
        <v>8626.2801587715257</v>
      </c>
      <c r="K26">
        <f t="shared" si="6"/>
        <v>1.6698971686021195E-2</v>
      </c>
      <c r="L26">
        <f t="shared" si="7"/>
        <v>-0.46322490372078834</v>
      </c>
      <c r="M26">
        <f t="shared" si="8"/>
        <v>269.14927528725781</v>
      </c>
      <c r="N26">
        <f t="shared" si="9"/>
        <v>345.81693386780535</v>
      </c>
      <c r="O26">
        <f t="shared" si="10"/>
        <v>0.98379457662735925</v>
      </c>
      <c r="P26">
        <f t="shared" si="11"/>
        <v>269.14046311406878</v>
      </c>
      <c r="Q26">
        <f t="shared" si="12"/>
        <v>23.436304134855575</v>
      </c>
      <c r="R26">
        <f t="shared" si="13"/>
        <v>23.438242586268892</v>
      </c>
      <c r="S26">
        <f t="shared" si="0"/>
        <v>-90.936822619119113</v>
      </c>
      <c r="T26">
        <f t="shared" si="14"/>
        <v>-23.435447571219001</v>
      </c>
      <c r="U26">
        <f t="shared" si="15"/>
        <v>4.3030569662406683E-2</v>
      </c>
      <c r="V26">
        <f t="shared" si="16"/>
        <v>2.147555419411372</v>
      </c>
      <c r="W26">
        <f t="shared" si="17"/>
        <v>65.055840969968074</v>
      </c>
      <c r="X26" s="8">
        <f t="shared" si="18"/>
        <v>0.5063025892920755</v>
      </c>
      <c r="Y26" s="8">
        <f t="shared" si="19"/>
        <v>0.32559191993105308</v>
      </c>
      <c r="Z26" s="8">
        <f t="shared" si="20"/>
        <v>0.68701325865309792</v>
      </c>
      <c r="AA26" s="9">
        <f t="shared" si="21"/>
        <v>520.44672775974459</v>
      </c>
      <c r="AB26">
        <f t="shared" si="22"/>
        <v>134.92427141941135</v>
      </c>
      <c r="AC26">
        <f t="shared" si="23"/>
        <v>-146.26893214514718</v>
      </c>
      <c r="AD26">
        <f t="shared" si="24"/>
        <v>144.83505026029039</v>
      </c>
      <c r="AE26">
        <f t="shared" si="25"/>
        <v>-54.835050260290387</v>
      </c>
      <c r="AF26">
        <f t="shared" si="26"/>
        <v>4.0650033007319213E-3</v>
      </c>
      <c r="AG26">
        <f t="shared" si="27"/>
        <v>-54.830985256989656</v>
      </c>
      <c r="AH26">
        <f t="shared" si="28"/>
        <v>62.206327939568041</v>
      </c>
    </row>
    <row r="27" spans="4:34" x14ac:dyDescent="0.25">
      <c r="D27" s="2">
        <f t="shared" si="1"/>
        <v>44916</v>
      </c>
      <c r="E27" s="8">
        <f t="shared" si="29"/>
        <v>0.10416666666666666</v>
      </c>
      <c r="F27" s="3">
        <f t="shared" si="2"/>
        <v>2459934.5625</v>
      </c>
      <c r="G27" s="4">
        <f t="shared" si="3"/>
        <v>0.22969370294318961</v>
      </c>
      <c r="I27">
        <f t="shared" si="4"/>
        <v>269.61660705474969</v>
      </c>
      <c r="J27">
        <f t="shared" si="5"/>
        <v>8626.2842654391152</v>
      </c>
      <c r="K27">
        <f t="shared" si="6"/>
        <v>1.6698971681219095E-2</v>
      </c>
      <c r="L27">
        <f t="shared" si="7"/>
        <v>-0.46308907871502364</v>
      </c>
      <c r="M27">
        <f t="shared" si="8"/>
        <v>269.15351797603466</v>
      </c>
      <c r="N27">
        <f t="shared" si="9"/>
        <v>345.82117636039948</v>
      </c>
      <c r="O27">
        <f t="shared" si="10"/>
        <v>0.98379428336920216</v>
      </c>
      <c r="P27">
        <f t="shared" si="11"/>
        <v>269.14470581678381</v>
      </c>
      <c r="Q27">
        <f t="shared" si="12"/>
        <v>23.436304133372097</v>
      </c>
      <c r="R27">
        <f t="shared" si="13"/>
        <v>23.438242591224601</v>
      </c>
      <c r="S27">
        <f t="shared" si="0"/>
        <v>-90.932198560901483</v>
      </c>
      <c r="T27">
        <f t="shared" si="14"/>
        <v>-23.435475099850716</v>
      </c>
      <c r="U27">
        <f t="shared" si="15"/>
        <v>4.3030569681120769E-2</v>
      </c>
      <c r="V27">
        <f t="shared" si="16"/>
        <v>2.1454922742137317</v>
      </c>
      <c r="W27">
        <f t="shared" si="17"/>
        <v>65.055804291712974</v>
      </c>
      <c r="X27" s="8">
        <f t="shared" si="18"/>
        <v>0.50630402203179603</v>
      </c>
      <c r="Y27" s="8">
        <f t="shared" si="19"/>
        <v>0.32559345455481559</v>
      </c>
      <c r="Z27" s="8">
        <f t="shared" si="20"/>
        <v>0.68701458950877647</v>
      </c>
      <c r="AA27" s="9">
        <f t="shared" si="21"/>
        <v>520.44643433370379</v>
      </c>
      <c r="AB27">
        <f t="shared" si="22"/>
        <v>140.92220827421372</v>
      </c>
      <c r="AC27">
        <f t="shared" si="23"/>
        <v>-144.76944793144656</v>
      </c>
      <c r="AD27">
        <f t="shared" si="24"/>
        <v>143.9015827599583</v>
      </c>
      <c r="AE27">
        <f t="shared" si="25"/>
        <v>-53.901582759958302</v>
      </c>
      <c r="AF27">
        <f t="shared" si="26"/>
        <v>4.2073122239186227E-3</v>
      </c>
      <c r="AG27">
        <f t="shared" si="27"/>
        <v>-53.897375447734383</v>
      </c>
      <c r="AH27">
        <f t="shared" si="28"/>
        <v>63.9413129885437</v>
      </c>
    </row>
    <row r="28" spans="4:34" x14ac:dyDescent="0.25">
      <c r="D28" s="2">
        <f t="shared" si="1"/>
        <v>44916</v>
      </c>
      <c r="E28" s="8">
        <f t="shared" si="29"/>
        <v>0.10833333333333332</v>
      </c>
      <c r="F28" s="3">
        <f t="shared" si="2"/>
        <v>2459934.5666666669</v>
      </c>
      <c r="G28" s="4">
        <f t="shared" si="3"/>
        <v>0.22969381702031166</v>
      </c>
      <c r="I28">
        <f t="shared" si="4"/>
        <v>269.62071391898098</v>
      </c>
      <c r="J28">
        <f t="shared" si="5"/>
        <v>8626.2883721071594</v>
      </c>
      <c r="K28">
        <f t="shared" si="6"/>
        <v>1.6698971676416995E-2</v>
      </c>
      <c r="L28">
        <f t="shared" si="7"/>
        <v>-0.46295325116568797</v>
      </c>
      <c r="M28">
        <f t="shared" si="8"/>
        <v>269.1577606678153</v>
      </c>
      <c r="N28">
        <f t="shared" si="9"/>
        <v>345.82541885599312</v>
      </c>
      <c r="O28">
        <f t="shared" si="10"/>
        <v>0.98379399019694957</v>
      </c>
      <c r="P28">
        <f t="shared" si="11"/>
        <v>269.14894852250268</v>
      </c>
      <c r="Q28">
        <f t="shared" si="12"/>
        <v>23.436304131888619</v>
      </c>
      <c r="R28">
        <f t="shared" si="13"/>
        <v>23.438242596180281</v>
      </c>
      <c r="S28">
        <f t="shared" si="0"/>
        <v>-90.927574497488649</v>
      </c>
      <c r="T28">
        <f t="shared" si="14"/>
        <v>-23.435502492323629</v>
      </c>
      <c r="U28">
        <f t="shared" si="15"/>
        <v>4.3030569699834757E-2</v>
      </c>
      <c r="V28">
        <f t="shared" si="16"/>
        <v>2.143429111338027</v>
      </c>
      <c r="W28">
        <f t="shared" si="17"/>
        <v>65.055767794845764</v>
      </c>
      <c r="X28" s="8">
        <f t="shared" si="18"/>
        <v>0.50630545478379307</v>
      </c>
      <c r="Y28" s="8">
        <f t="shared" si="19"/>
        <v>0.32559498868699932</v>
      </c>
      <c r="Z28" s="8">
        <f t="shared" si="20"/>
        <v>0.68701592088058683</v>
      </c>
      <c r="AA28" s="9">
        <f t="shared" si="21"/>
        <v>520.44614235876611</v>
      </c>
      <c r="AB28">
        <f t="shared" si="22"/>
        <v>146.920145111338</v>
      </c>
      <c r="AC28">
        <f t="shared" si="23"/>
        <v>-143.2699637221655</v>
      </c>
      <c r="AD28">
        <f t="shared" si="24"/>
        <v>142.95442542212453</v>
      </c>
      <c r="AE28">
        <f t="shared" si="25"/>
        <v>-52.95442542212453</v>
      </c>
      <c r="AF28">
        <f t="shared" si="26"/>
        <v>4.355206978355914E-3</v>
      </c>
      <c r="AG28">
        <f t="shared" si="27"/>
        <v>-52.950070215146177</v>
      </c>
      <c r="AH28">
        <f t="shared" si="28"/>
        <v>65.616163305840018</v>
      </c>
    </row>
    <row r="29" spans="4:34" x14ac:dyDescent="0.25">
      <c r="D29" s="2">
        <f t="shared" si="1"/>
        <v>44916</v>
      </c>
      <c r="E29" s="8">
        <f t="shared" si="29"/>
        <v>0.11249999999999999</v>
      </c>
      <c r="F29" s="3">
        <f t="shared" si="2"/>
        <v>2459934.5708333333</v>
      </c>
      <c r="G29" s="4">
        <f t="shared" si="3"/>
        <v>0.22969393109742101</v>
      </c>
      <c r="I29">
        <f t="shared" si="4"/>
        <v>269.62482078275389</v>
      </c>
      <c r="J29">
        <f t="shared" si="5"/>
        <v>8626.2924787747488</v>
      </c>
      <c r="K29">
        <f t="shared" si="6"/>
        <v>1.6698971671614896E-2</v>
      </c>
      <c r="L29">
        <f t="shared" si="7"/>
        <v>-0.46281742110357421</v>
      </c>
      <c r="M29">
        <f t="shared" si="8"/>
        <v>269.16200336165031</v>
      </c>
      <c r="N29">
        <f t="shared" si="9"/>
        <v>345.82966135364586</v>
      </c>
      <c r="O29">
        <f t="shared" si="10"/>
        <v>0.98379369711066811</v>
      </c>
      <c r="P29">
        <f t="shared" si="11"/>
        <v>269.15319123027598</v>
      </c>
      <c r="Q29">
        <f t="shared" si="12"/>
        <v>23.436304130405141</v>
      </c>
      <c r="R29">
        <f t="shared" si="13"/>
        <v>23.438242601135929</v>
      </c>
      <c r="S29">
        <f t="shared" si="0"/>
        <v>-90.922950429924967</v>
      </c>
      <c r="T29">
        <f t="shared" si="14"/>
        <v>-23.435529748631115</v>
      </c>
      <c r="U29">
        <f t="shared" si="15"/>
        <v>4.3030569718548614E-2</v>
      </c>
      <c r="V29">
        <f t="shared" si="16"/>
        <v>2.1413659312843825</v>
      </c>
      <c r="W29">
        <f t="shared" si="17"/>
        <v>65.055731479375652</v>
      </c>
      <c r="X29" s="8">
        <f t="shared" si="18"/>
        <v>0.50630688754771924</v>
      </c>
      <c r="Y29" s="8">
        <f t="shared" si="19"/>
        <v>0.32559652232723135</v>
      </c>
      <c r="Z29" s="8">
        <f t="shared" si="20"/>
        <v>0.68701725276820713</v>
      </c>
      <c r="AA29" s="9">
        <f t="shared" si="21"/>
        <v>520.44585183500521</v>
      </c>
      <c r="AB29">
        <f t="shared" si="22"/>
        <v>152.91808193128435</v>
      </c>
      <c r="AC29">
        <f t="shared" si="23"/>
        <v>-141.7704795171789</v>
      </c>
      <c r="AD29">
        <f t="shared" si="24"/>
        <v>141.99484087274089</v>
      </c>
      <c r="AE29">
        <f t="shared" si="25"/>
        <v>-51.994840872740895</v>
      </c>
      <c r="AF29">
        <f t="shared" si="26"/>
        <v>4.5088548148800095E-3</v>
      </c>
      <c r="AG29">
        <f t="shared" si="27"/>
        <v>-51.990332017926015</v>
      </c>
      <c r="AH29">
        <f t="shared" si="28"/>
        <v>67.234877597047216</v>
      </c>
    </row>
    <row r="30" spans="4:34" x14ac:dyDescent="0.25">
      <c r="D30" s="2">
        <f t="shared" si="1"/>
        <v>44916</v>
      </c>
      <c r="E30" s="8">
        <f t="shared" si="29"/>
        <v>0.11666666666666665</v>
      </c>
      <c r="F30" s="3">
        <f t="shared" si="2"/>
        <v>2459934.5750000002</v>
      </c>
      <c r="G30" s="4">
        <f t="shared" si="3"/>
        <v>0.22969404517454309</v>
      </c>
      <c r="I30">
        <f t="shared" si="4"/>
        <v>269.62892764698336</v>
      </c>
      <c r="J30">
        <f t="shared" si="5"/>
        <v>8626.2965854427948</v>
      </c>
      <c r="K30">
        <f t="shared" si="6"/>
        <v>1.6698971666812796E-2</v>
      </c>
      <c r="L30">
        <f t="shared" si="7"/>
        <v>-0.46268158849931273</v>
      </c>
      <c r="M30">
        <f t="shared" si="8"/>
        <v>269.16624605848403</v>
      </c>
      <c r="N30">
        <f t="shared" si="9"/>
        <v>345.8339038542963</v>
      </c>
      <c r="O30">
        <f t="shared" si="10"/>
        <v>0.9837934041102947</v>
      </c>
      <c r="P30">
        <f t="shared" si="11"/>
        <v>269.15743394104805</v>
      </c>
      <c r="Q30">
        <f t="shared" si="12"/>
        <v>23.436304128921666</v>
      </c>
      <c r="R30">
        <f t="shared" si="13"/>
        <v>23.438242606091556</v>
      </c>
      <c r="S30">
        <f t="shared" si="0"/>
        <v>-90.918326357190665</v>
      </c>
      <c r="T30">
        <f t="shared" si="14"/>
        <v>-23.435556868778789</v>
      </c>
      <c r="U30">
        <f t="shared" si="15"/>
        <v>4.3030569737262402E-2</v>
      </c>
      <c r="V30">
        <f t="shared" si="16"/>
        <v>2.1393027336338517</v>
      </c>
      <c r="W30">
        <f t="shared" si="17"/>
        <v>65.055695345295561</v>
      </c>
      <c r="X30" s="8">
        <f t="shared" si="18"/>
        <v>0.50630832032386541</v>
      </c>
      <c r="Y30" s="8">
        <f t="shared" si="19"/>
        <v>0.32559805547582221</v>
      </c>
      <c r="Z30" s="8">
        <f t="shared" si="20"/>
        <v>0.68701858517190861</v>
      </c>
      <c r="AA30" s="9">
        <f t="shared" si="21"/>
        <v>520.44556276236449</v>
      </c>
      <c r="AB30">
        <f t="shared" si="22"/>
        <v>158.91601873363382</v>
      </c>
      <c r="AC30">
        <f t="shared" si="23"/>
        <v>-140.27099531659155</v>
      </c>
      <c r="AD30">
        <f t="shared" si="24"/>
        <v>141.02399203441558</v>
      </c>
      <c r="AE30">
        <f t="shared" si="25"/>
        <v>-51.023992034415585</v>
      </c>
      <c r="AF30">
        <f t="shared" si="26"/>
        <v>4.6684547200669512E-3</v>
      </c>
      <c r="AG30">
        <f t="shared" si="27"/>
        <v>-51.019323579695516</v>
      </c>
      <c r="AH30">
        <f t="shared" si="28"/>
        <v>68.801241938700059</v>
      </c>
    </row>
    <row r="31" spans="4:34" x14ac:dyDescent="0.25">
      <c r="D31" s="2">
        <f t="shared" si="1"/>
        <v>44916</v>
      </c>
      <c r="E31" s="8">
        <f t="shared" si="29"/>
        <v>0.12083333333333332</v>
      </c>
      <c r="F31" s="3">
        <f t="shared" si="2"/>
        <v>2459934.5791666666</v>
      </c>
      <c r="G31" s="4">
        <f t="shared" si="3"/>
        <v>0.22969415925165243</v>
      </c>
      <c r="I31">
        <f t="shared" si="4"/>
        <v>269.63303451075444</v>
      </c>
      <c r="J31">
        <f t="shared" si="5"/>
        <v>8626.3006921103824</v>
      </c>
      <c r="K31">
        <f t="shared" si="6"/>
        <v>1.6698971662010696E-2</v>
      </c>
      <c r="L31">
        <f t="shared" si="7"/>
        <v>-0.46254575338385934</v>
      </c>
      <c r="M31">
        <f t="shared" si="8"/>
        <v>269.17048875737061</v>
      </c>
      <c r="N31">
        <f t="shared" si="9"/>
        <v>345.83814635699855</v>
      </c>
      <c r="O31">
        <f t="shared" si="10"/>
        <v>0.98379311119589641</v>
      </c>
      <c r="P31">
        <f t="shared" si="11"/>
        <v>269.16167665387297</v>
      </c>
      <c r="Q31">
        <f t="shared" si="12"/>
        <v>23.436304127438188</v>
      </c>
      <c r="R31">
        <f t="shared" si="13"/>
        <v>23.438242611047151</v>
      </c>
      <c r="S31">
        <f t="shared" si="0"/>
        <v>-90.91370228032622</v>
      </c>
      <c r="T31">
        <f t="shared" si="14"/>
        <v>-23.435583852760107</v>
      </c>
      <c r="U31">
        <f t="shared" si="15"/>
        <v>4.303056975597605E-2</v>
      </c>
      <c r="V31">
        <f t="shared" si="16"/>
        <v>2.1372395188859556</v>
      </c>
      <c r="W31">
        <f t="shared" si="17"/>
        <v>65.05565939261453</v>
      </c>
      <c r="X31" s="8">
        <f t="shared" si="18"/>
        <v>0.50630975311188475</v>
      </c>
      <c r="Y31" s="8">
        <f t="shared" si="19"/>
        <v>0.32559958813239998</v>
      </c>
      <c r="Z31" s="8">
        <f t="shared" si="20"/>
        <v>0.68701991809136953</v>
      </c>
      <c r="AA31" s="9">
        <f t="shared" si="21"/>
        <v>520.44527514091624</v>
      </c>
      <c r="AB31">
        <f t="shared" si="22"/>
        <v>164.91395551888593</v>
      </c>
      <c r="AC31">
        <f t="shared" si="23"/>
        <v>-138.77151112027852</v>
      </c>
      <c r="AD31">
        <f t="shared" si="24"/>
        <v>140.0429509135032</v>
      </c>
      <c r="AE31">
        <f t="shared" si="25"/>
        <v>-50.042950913503205</v>
      </c>
      <c r="AF31">
        <f t="shared" si="26"/>
        <v>4.8342386526506491E-3</v>
      </c>
      <c r="AG31">
        <f t="shared" si="27"/>
        <v>-50.038116674850556</v>
      </c>
      <c r="AH31">
        <f t="shared" si="28"/>
        <v>70.318828842915764</v>
      </c>
    </row>
    <row r="32" spans="4:34" x14ac:dyDescent="0.25">
      <c r="D32" s="2">
        <f t="shared" si="1"/>
        <v>44916</v>
      </c>
      <c r="E32" s="8">
        <f t="shared" si="29"/>
        <v>0.12499999999999999</v>
      </c>
      <c r="F32" s="3">
        <f t="shared" si="2"/>
        <v>2459934.5833333335</v>
      </c>
      <c r="G32" s="4">
        <f t="shared" si="3"/>
        <v>0.22969427332877451</v>
      </c>
      <c r="I32">
        <f t="shared" si="4"/>
        <v>269.63714137498573</v>
      </c>
      <c r="J32">
        <f t="shared" si="5"/>
        <v>8626.3047987784303</v>
      </c>
      <c r="K32">
        <f t="shared" si="6"/>
        <v>1.6698971657208597E-2</v>
      </c>
      <c r="L32">
        <f t="shared" si="7"/>
        <v>-0.46240991572762763</v>
      </c>
      <c r="M32">
        <f t="shared" si="8"/>
        <v>269.17473145925811</v>
      </c>
      <c r="N32">
        <f t="shared" si="9"/>
        <v>345.84238886270214</v>
      </c>
      <c r="O32">
        <f t="shared" si="10"/>
        <v>0.98379281836740873</v>
      </c>
      <c r="P32">
        <f t="shared" si="11"/>
        <v>269.16591936969894</v>
      </c>
      <c r="Q32">
        <f t="shared" si="12"/>
        <v>23.43630412595471</v>
      </c>
      <c r="R32">
        <f t="shared" si="13"/>
        <v>23.438242616002714</v>
      </c>
      <c r="S32">
        <f t="shared" si="0"/>
        <v>-90.909078198307739</v>
      </c>
      <c r="T32">
        <f t="shared" si="14"/>
        <v>-23.435610700580639</v>
      </c>
      <c r="U32">
        <f t="shared" si="15"/>
        <v>4.3030569774689609E-2</v>
      </c>
      <c r="V32">
        <f t="shared" si="16"/>
        <v>2.135176286619489</v>
      </c>
      <c r="W32">
        <f t="shared" si="17"/>
        <v>65.05562362132558</v>
      </c>
      <c r="X32" s="8">
        <f t="shared" si="18"/>
        <v>0.50631118591206981</v>
      </c>
      <c r="Y32" s="8">
        <f t="shared" si="19"/>
        <v>0.3256011202972765</v>
      </c>
      <c r="Z32" s="8">
        <f t="shared" si="20"/>
        <v>0.68702125152686311</v>
      </c>
      <c r="AA32" s="9">
        <f t="shared" si="21"/>
        <v>520.44498897060464</v>
      </c>
      <c r="AB32">
        <f t="shared" si="22"/>
        <v>170.91189228661946</v>
      </c>
      <c r="AC32">
        <f t="shared" si="23"/>
        <v>-137.27202692834513</v>
      </c>
      <c r="AD32">
        <f t="shared" si="24"/>
        <v>139.05270684240628</v>
      </c>
      <c r="AE32">
        <f t="shared" si="25"/>
        <v>-49.05270684240628</v>
      </c>
      <c r="AF32">
        <f t="shared" si="26"/>
        <v>5.0064731106030051E-3</v>
      </c>
      <c r="AG32">
        <f t="shared" si="27"/>
        <v>-49.047700369295676</v>
      </c>
      <c r="AH32">
        <f t="shared" si="28"/>
        <v>71.791000409955188</v>
      </c>
    </row>
    <row r="33" spans="4:34" x14ac:dyDescent="0.25">
      <c r="D33" s="2">
        <f t="shared" si="1"/>
        <v>44916</v>
      </c>
      <c r="E33" s="8">
        <f t="shared" si="29"/>
        <v>0.12916666666666665</v>
      </c>
      <c r="F33" s="3">
        <f t="shared" si="2"/>
        <v>2459934.5875000004</v>
      </c>
      <c r="G33" s="4">
        <f t="shared" si="3"/>
        <v>0.22969438740589657</v>
      </c>
      <c r="I33">
        <f t="shared" si="4"/>
        <v>269.64124823921702</v>
      </c>
      <c r="J33">
        <f t="shared" si="5"/>
        <v>8626.3089054464745</v>
      </c>
      <c r="K33">
        <f t="shared" si="6"/>
        <v>1.6698971652406497E-2</v>
      </c>
      <c r="L33">
        <f t="shared" si="7"/>
        <v>-0.46227407554665384</v>
      </c>
      <c r="M33">
        <f t="shared" si="8"/>
        <v>269.17897416367038</v>
      </c>
      <c r="N33">
        <f t="shared" si="9"/>
        <v>345.84663137092866</v>
      </c>
      <c r="O33">
        <f t="shared" si="10"/>
        <v>0.98379252562486685</v>
      </c>
      <c r="P33">
        <f t="shared" si="11"/>
        <v>269.17016208804966</v>
      </c>
      <c r="Q33">
        <f t="shared" si="12"/>
        <v>23.436304124471231</v>
      </c>
      <c r="R33">
        <f t="shared" si="13"/>
        <v>23.438242620958249</v>
      </c>
      <c r="S33">
        <f t="shared" si="0"/>
        <v>-90.904454111663796</v>
      </c>
      <c r="T33">
        <f t="shared" si="14"/>
        <v>-23.435637412236858</v>
      </c>
      <c r="U33">
        <f t="shared" si="15"/>
        <v>4.3030569793403028E-2</v>
      </c>
      <c r="V33">
        <f t="shared" si="16"/>
        <v>2.1331130371060638</v>
      </c>
      <c r="W33">
        <f t="shared" si="17"/>
        <v>65.055588031433743</v>
      </c>
      <c r="X33" s="8">
        <f t="shared" si="18"/>
        <v>0.50631261872423194</v>
      </c>
      <c r="Y33" s="8">
        <f t="shared" si="19"/>
        <v>0.32560265197024929</v>
      </c>
      <c r="Z33" s="8">
        <f t="shared" si="20"/>
        <v>0.6870225854782146</v>
      </c>
      <c r="AA33" s="9">
        <f t="shared" si="21"/>
        <v>520.44470425146994</v>
      </c>
      <c r="AB33">
        <f t="shared" si="22"/>
        <v>176.90982903710602</v>
      </c>
      <c r="AC33">
        <f t="shared" si="23"/>
        <v>-135.77254274072351</v>
      </c>
      <c r="AD33">
        <f t="shared" si="24"/>
        <v>138.05417414198828</v>
      </c>
      <c r="AE33">
        <f t="shared" si="25"/>
        <v>-48.054174141988284</v>
      </c>
      <c r="AF33">
        <f t="shared" si="26"/>
        <v>5.1854610695908918E-3</v>
      </c>
      <c r="AG33">
        <f t="shared" si="27"/>
        <v>-48.04898868091869</v>
      </c>
      <c r="AH33">
        <f t="shared" si="28"/>
        <v>73.220914406222221</v>
      </c>
    </row>
    <row r="34" spans="4:34" x14ac:dyDescent="0.25">
      <c r="D34" s="2">
        <f t="shared" si="1"/>
        <v>44916</v>
      </c>
      <c r="E34" s="8">
        <f t="shared" si="29"/>
        <v>0.13333333333333333</v>
      </c>
      <c r="F34" s="3">
        <f t="shared" si="2"/>
        <v>2459934.5916666668</v>
      </c>
      <c r="G34" s="4">
        <f t="shared" si="3"/>
        <v>0.22969450148300591</v>
      </c>
      <c r="I34">
        <f t="shared" si="4"/>
        <v>269.64535510298811</v>
      </c>
      <c r="J34">
        <f t="shared" si="5"/>
        <v>8626.3130121140639</v>
      </c>
      <c r="K34">
        <f t="shared" si="6"/>
        <v>1.6698971647604397E-2</v>
      </c>
      <c r="L34">
        <f t="shared" si="7"/>
        <v>-0.46213823285659805</v>
      </c>
      <c r="M34">
        <f t="shared" si="8"/>
        <v>269.1832168701315</v>
      </c>
      <c r="N34">
        <f t="shared" si="9"/>
        <v>345.85087388120701</v>
      </c>
      <c r="O34">
        <f t="shared" si="10"/>
        <v>0.98379223296830476</v>
      </c>
      <c r="P34">
        <f t="shared" si="11"/>
        <v>269.17440480844931</v>
      </c>
      <c r="Q34">
        <f t="shared" si="12"/>
        <v>23.436304122987757</v>
      </c>
      <c r="R34">
        <f t="shared" si="13"/>
        <v>23.438242625913759</v>
      </c>
      <c r="S34">
        <f t="shared" si="0"/>
        <v>-90.899830020922607</v>
      </c>
      <c r="T34">
        <f t="shared" si="14"/>
        <v>-23.435663987725341</v>
      </c>
      <c r="U34">
        <f t="shared" si="15"/>
        <v>4.3030569812116379E-2</v>
      </c>
      <c r="V34">
        <f t="shared" si="16"/>
        <v>2.1310497706156046</v>
      </c>
      <c r="W34">
        <f t="shared" si="17"/>
        <v>65.055552622943949</v>
      </c>
      <c r="X34" s="8">
        <f t="shared" si="18"/>
        <v>0.50631405154818365</v>
      </c>
      <c r="Y34" s="8">
        <f t="shared" si="19"/>
        <v>0.32560418315111717</v>
      </c>
      <c r="Z34" s="8">
        <f t="shared" si="20"/>
        <v>0.68702391994525014</v>
      </c>
      <c r="AA34" s="9">
        <f t="shared" si="21"/>
        <v>520.44442098355159</v>
      </c>
      <c r="AB34">
        <f t="shared" si="22"/>
        <v>182.90776577061561</v>
      </c>
      <c r="AC34">
        <f t="shared" si="23"/>
        <v>-134.2730585573461</v>
      </c>
      <c r="AD34">
        <f t="shared" si="24"/>
        <v>137.04819919756693</v>
      </c>
      <c r="AE34">
        <f t="shared" si="25"/>
        <v>-47.04819919756693</v>
      </c>
      <c r="AF34">
        <f t="shared" si="26"/>
        <v>5.371544337298295E-3</v>
      </c>
      <c r="AG34">
        <f t="shared" si="27"/>
        <v>-47.042827653229629</v>
      </c>
      <c r="AH34">
        <f t="shared" si="28"/>
        <v>74.611532352449444</v>
      </c>
    </row>
    <row r="35" spans="4:34" x14ac:dyDescent="0.25">
      <c r="D35" s="2">
        <f t="shared" si="1"/>
        <v>44916</v>
      </c>
      <c r="E35" s="8">
        <f t="shared" si="29"/>
        <v>0.13750000000000001</v>
      </c>
      <c r="F35" s="3">
        <f t="shared" si="2"/>
        <v>2459934.5958333337</v>
      </c>
      <c r="G35" s="4">
        <f t="shared" si="3"/>
        <v>0.22969461556012799</v>
      </c>
      <c r="I35">
        <f t="shared" si="4"/>
        <v>269.64946196721939</v>
      </c>
      <c r="J35">
        <f t="shared" si="5"/>
        <v>8626.3171187821117</v>
      </c>
      <c r="K35">
        <f t="shared" si="6"/>
        <v>1.6698971642802297E-2</v>
      </c>
      <c r="L35">
        <f t="shared" si="7"/>
        <v>-0.46200238762798007</v>
      </c>
      <c r="M35">
        <f t="shared" si="8"/>
        <v>269.1874595795914</v>
      </c>
      <c r="N35">
        <f t="shared" si="9"/>
        <v>345.85511639448305</v>
      </c>
      <c r="O35">
        <f t="shared" si="10"/>
        <v>0.98379194039765849</v>
      </c>
      <c r="P35">
        <f t="shared" si="11"/>
        <v>269.17864753184779</v>
      </c>
      <c r="Q35">
        <f t="shared" si="12"/>
        <v>23.436304121504278</v>
      </c>
      <c r="R35">
        <f t="shared" si="13"/>
        <v>23.43824263086924</v>
      </c>
      <c r="S35">
        <f t="shared" si="0"/>
        <v>-90.895205925058335</v>
      </c>
      <c r="T35">
        <f t="shared" si="14"/>
        <v>-23.435690427051547</v>
      </c>
      <c r="U35">
        <f t="shared" si="15"/>
        <v>4.3030569830829597E-2</v>
      </c>
      <c r="V35">
        <f t="shared" si="16"/>
        <v>2.1289864867267285</v>
      </c>
      <c r="W35">
        <f t="shared" si="17"/>
        <v>65.055517395849321</v>
      </c>
      <c r="X35" s="8">
        <f t="shared" si="18"/>
        <v>0.50631548438421758</v>
      </c>
      <c r="Y35" s="8">
        <f t="shared" si="19"/>
        <v>0.32560571384019166</v>
      </c>
      <c r="Z35" s="8">
        <f t="shared" si="20"/>
        <v>0.68702525492824351</v>
      </c>
      <c r="AA35" s="9">
        <f t="shared" si="21"/>
        <v>520.44413916679457</v>
      </c>
      <c r="AB35">
        <f t="shared" si="22"/>
        <v>188.90570248672674</v>
      </c>
      <c r="AC35">
        <f t="shared" si="23"/>
        <v>-132.7735743783183</v>
      </c>
      <c r="AD35">
        <f t="shared" si="24"/>
        <v>136.03556695886886</v>
      </c>
      <c r="AE35">
        <f t="shared" si="25"/>
        <v>-46.035566958868856</v>
      </c>
      <c r="AF35">
        <f t="shared" si="26"/>
        <v>5.5651063745305804E-3</v>
      </c>
      <c r="AG35">
        <f t="shared" si="27"/>
        <v>-46.030001852494323</v>
      </c>
      <c r="AH35">
        <f t="shared" si="28"/>
        <v>75.965628915221316</v>
      </c>
    </row>
    <row r="36" spans="4:34" x14ac:dyDescent="0.25">
      <c r="D36" s="2">
        <f t="shared" si="1"/>
        <v>44916</v>
      </c>
      <c r="E36" s="8">
        <f t="shared" si="29"/>
        <v>0.14166666666666669</v>
      </c>
      <c r="F36" s="3">
        <f t="shared" si="2"/>
        <v>2459934.6</v>
      </c>
      <c r="G36" s="4">
        <f t="shared" si="3"/>
        <v>0.22969472963723733</v>
      </c>
      <c r="I36">
        <f t="shared" si="4"/>
        <v>269.6535688309923</v>
      </c>
      <c r="J36">
        <f t="shared" si="5"/>
        <v>8626.3212254496975</v>
      </c>
      <c r="K36">
        <f t="shared" si="6"/>
        <v>1.6698971638000201E-2</v>
      </c>
      <c r="L36">
        <f t="shared" si="7"/>
        <v>-0.46186653989208171</v>
      </c>
      <c r="M36">
        <f t="shared" si="8"/>
        <v>269.19170229110023</v>
      </c>
      <c r="N36">
        <f t="shared" si="9"/>
        <v>345.85935890980545</v>
      </c>
      <c r="O36">
        <f t="shared" si="10"/>
        <v>0.98379164791299589</v>
      </c>
      <c r="P36">
        <f t="shared" si="11"/>
        <v>269.18289025729518</v>
      </c>
      <c r="Q36">
        <f t="shared" si="12"/>
        <v>23.4363041200208</v>
      </c>
      <c r="R36">
        <f t="shared" si="13"/>
        <v>23.43824263582469</v>
      </c>
      <c r="S36">
        <f t="shared" si="0"/>
        <v>-90.890581825115788</v>
      </c>
      <c r="T36">
        <f t="shared" si="14"/>
        <v>-23.435716730209109</v>
      </c>
      <c r="U36">
        <f t="shared" si="15"/>
        <v>4.3030569849542705E-2</v>
      </c>
      <c r="V36">
        <f t="shared" si="16"/>
        <v>2.1269231859416906</v>
      </c>
      <c r="W36">
        <f t="shared" si="17"/>
        <v>65.055482350158712</v>
      </c>
      <c r="X36" s="8">
        <f t="shared" si="18"/>
        <v>0.50631691723198502</v>
      </c>
      <c r="Y36" s="8">
        <f t="shared" si="19"/>
        <v>0.32560724403709973</v>
      </c>
      <c r="Z36" s="8">
        <f t="shared" si="20"/>
        <v>0.68702659042687031</v>
      </c>
      <c r="AA36" s="9">
        <f t="shared" si="21"/>
        <v>520.4438588012697</v>
      </c>
      <c r="AB36">
        <f t="shared" si="22"/>
        <v>194.9036391859417</v>
      </c>
      <c r="AC36">
        <f t="shared" si="23"/>
        <v>-131.27409020351456</v>
      </c>
      <c r="AD36">
        <f t="shared" si="24"/>
        <v>135.01700688649069</v>
      </c>
      <c r="AE36">
        <f t="shared" si="25"/>
        <v>-45.017006886490691</v>
      </c>
      <c r="AF36">
        <f t="shared" si="26"/>
        <v>5.7665756423968557E-3</v>
      </c>
      <c r="AG36">
        <f t="shared" si="27"/>
        <v>-45.011240310848294</v>
      </c>
      <c r="AH36">
        <f t="shared" si="28"/>
        <v>77.28580206235813</v>
      </c>
    </row>
    <row r="37" spans="4:34" x14ac:dyDescent="0.25">
      <c r="D37" s="2">
        <f t="shared" si="1"/>
        <v>44916</v>
      </c>
      <c r="E37" s="8">
        <f t="shared" si="29"/>
        <v>0.14583333333333337</v>
      </c>
      <c r="F37" s="3">
        <f t="shared" si="2"/>
        <v>2459934.604166667</v>
      </c>
      <c r="G37" s="4">
        <f t="shared" si="3"/>
        <v>0.22969484371435939</v>
      </c>
      <c r="I37">
        <f t="shared" si="4"/>
        <v>269.65767569522177</v>
      </c>
      <c r="J37">
        <f t="shared" si="5"/>
        <v>8626.3253321177453</v>
      </c>
      <c r="K37">
        <f t="shared" si="6"/>
        <v>1.6698971633198098E-2</v>
      </c>
      <c r="L37">
        <f t="shared" si="7"/>
        <v>-0.46173068961893693</v>
      </c>
      <c r="M37">
        <f t="shared" si="8"/>
        <v>269.19594500560282</v>
      </c>
      <c r="N37">
        <f t="shared" si="9"/>
        <v>345.86360142812555</v>
      </c>
      <c r="O37">
        <f t="shared" si="10"/>
        <v>0.98379135551425234</v>
      </c>
      <c r="P37">
        <f t="shared" si="11"/>
        <v>269.18713298573647</v>
      </c>
      <c r="Q37">
        <f t="shared" si="12"/>
        <v>23.436304118537322</v>
      </c>
      <c r="R37">
        <f t="shared" si="13"/>
        <v>23.438242640780111</v>
      </c>
      <c r="S37">
        <f t="shared" si="0"/>
        <v>-90.885957720074614</v>
      </c>
      <c r="T37">
        <f t="shared" si="14"/>
        <v>-23.435742897203397</v>
      </c>
      <c r="U37">
        <f t="shared" si="15"/>
        <v>4.3030569868255722E-2</v>
      </c>
      <c r="V37">
        <f t="shared" si="16"/>
        <v>2.1248598678389508</v>
      </c>
      <c r="W37">
        <f t="shared" si="17"/>
        <v>65.055447485865315</v>
      </c>
      <c r="X37" s="8">
        <f t="shared" si="18"/>
        <v>0.5063183500917785</v>
      </c>
      <c r="Y37" s="8">
        <f t="shared" si="19"/>
        <v>0.32560877374215264</v>
      </c>
      <c r="Z37" s="8">
        <f t="shared" si="20"/>
        <v>0.68702792644140431</v>
      </c>
      <c r="AA37" s="9">
        <f t="shared" si="21"/>
        <v>520.44357988692252</v>
      </c>
      <c r="AB37">
        <f t="shared" si="22"/>
        <v>200.90157586783903</v>
      </c>
      <c r="AC37">
        <f t="shared" si="23"/>
        <v>-129.77460603304024</v>
      </c>
      <c r="AD37">
        <f t="shared" si="24"/>
        <v>133.99319837647548</v>
      </c>
      <c r="AE37">
        <f t="shared" si="25"/>
        <v>-43.993198376475476</v>
      </c>
      <c r="AF37">
        <f t="shared" si="26"/>
        <v>5.9764295453052507E-3</v>
      </c>
      <c r="AG37">
        <f t="shared" si="27"/>
        <v>-43.98722194693017</v>
      </c>
      <c r="AH37">
        <f t="shared" si="28"/>
        <v>78.574483575125896</v>
      </c>
    </row>
    <row r="38" spans="4:34" x14ac:dyDescent="0.25">
      <c r="D38" s="2">
        <f t="shared" si="1"/>
        <v>44916</v>
      </c>
      <c r="E38" s="8">
        <f t="shared" si="29"/>
        <v>0.15000000000000005</v>
      </c>
      <c r="F38" s="3">
        <f t="shared" si="2"/>
        <v>2459934.6083333334</v>
      </c>
      <c r="G38" s="4">
        <f t="shared" si="3"/>
        <v>0.22969495779146873</v>
      </c>
      <c r="I38">
        <f t="shared" si="4"/>
        <v>269.66178255899285</v>
      </c>
      <c r="J38">
        <f t="shared" si="5"/>
        <v>8626.3294387853311</v>
      </c>
      <c r="K38">
        <f t="shared" si="6"/>
        <v>1.6698971628396002E-2</v>
      </c>
      <c r="L38">
        <f t="shared" si="7"/>
        <v>-0.46159483683999042</v>
      </c>
      <c r="M38">
        <f t="shared" si="8"/>
        <v>269.20018772215286</v>
      </c>
      <c r="N38">
        <f t="shared" si="9"/>
        <v>345.86784394849201</v>
      </c>
      <c r="O38">
        <f t="shared" si="10"/>
        <v>0.98379106320149512</v>
      </c>
      <c r="P38">
        <f t="shared" si="11"/>
        <v>269.1913757162252</v>
      </c>
      <c r="Q38">
        <f t="shared" si="12"/>
        <v>23.436304117053847</v>
      </c>
      <c r="R38">
        <f t="shared" si="13"/>
        <v>23.438242645735503</v>
      </c>
      <c r="S38">
        <f t="shared" si="0"/>
        <v>-90.881333610975872</v>
      </c>
      <c r="T38">
        <f t="shared" si="14"/>
        <v>-23.435768928028107</v>
      </c>
      <c r="U38">
        <f t="shared" si="15"/>
        <v>4.3030569886968614E-2</v>
      </c>
      <c r="V38">
        <f t="shared" si="16"/>
        <v>2.1227965329201619</v>
      </c>
      <c r="W38">
        <f t="shared" si="17"/>
        <v>65.055412802977884</v>
      </c>
      <c r="X38" s="8">
        <f t="shared" si="18"/>
        <v>0.50631978296324998</v>
      </c>
      <c r="Y38" s="8">
        <f t="shared" si="19"/>
        <v>0.32561030295497806</v>
      </c>
      <c r="Z38" s="8">
        <f t="shared" si="20"/>
        <v>0.68702926297152189</v>
      </c>
      <c r="AA38" s="9">
        <f t="shared" si="21"/>
        <v>520.44330242382307</v>
      </c>
      <c r="AB38">
        <f t="shared" si="22"/>
        <v>206.89951253292026</v>
      </c>
      <c r="AC38">
        <f t="shared" si="23"/>
        <v>-128.27512186676995</v>
      </c>
      <c r="AD38">
        <f t="shared" si="24"/>
        <v>132.96477569662446</v>
      </c>
      <c r="AE38">
        <f t="shared" si="25"/>
        <v>-42.964775696624457</v>
      </c>
      <c r="AF38">
        <f t="shared" si="26"/>
        <v>6.1951990533368698E-3</v>
      </c>
      <c r="AG38">
        <f t="shared" si="27"/>
        <v>-42.95858049757112</v>
      </c>
      <c r="AH38">
        <f t="shared" si="28"/>
        <v>79.833949619151554</v>
      </c>
    </row>
    <row r="39" spans="4:34" x14ac:dyDescent="0.25">
      <c r="D39" s="2">
        <f t="shared" si="1"/>
        <v>44916</v>
      </c>
      <c r="E39" s="8">
        <f t="shared" si="29"/>
        <v>0.15416666666666673</v>
      </c>
      <c r="F39" s="3">
        <f t="shared" si="2"/>
        <v>2459934.6125000003</v>
      </c>
      <c r="G39" s="4">
        <f t="shared" si="3"/>
        <v>0.22969507186859081</v>
      </c>
      <c r="I39">
        <f t="shared" si="4"/>
        <v>269.66588942322414</v>
      </c>
      <c r="J39">
        <f t="shared" si="5"/>
        <v>8626.333545453379</v>
      </c>
      <c r="K39">
        <f t="shared" si="6"/>
        <v>1.6698971623593902E-2</v>
      </c>
      <c r="L39">
        <f t="shared" si="7"/>
        <v>-0.46145898152527504</v>
      </c>
      <c r="M39">
        <f t="shared" si="8"/>
        <v>269.20443044169889</v>
      </c>
      <c r="N39">
        <f t="shared" si="9"/>
        <v>345.87208647185435</v>
      </c>
      <c r="O39">
        <f t="shared" si="10"/>
        <v>0.98379077097466072</v>
      </c>
      <c r="P39">
        <f t="shared" si="11"/>
        <v>269.19561844970997</v>
      </c>
      <c r="Q39">
        <f t="shared" si="12"/>
        <v>23.436304115570369</v>
      </c>
      <c r="R39">
        <f t="shared" si="13"/>
        <v>23.438242650690867</v>
      </c>
      <c r="S39">
        <f t="shared" si="0"/>
        <v>-90.876709496795215</v>
      </c>
      <c r="T39">
        <f t="shared" si="14"/>
        <v>-23.435794822688599</v>
      </c>
      <c r="U39">
        <f t="shared" si="15"/>
        <v>4.3030569905681403E-2</v>
      </c>
      <c r="V39">
        <f t="shared" si="16"/>
        <v>2.1207331807624588</v>
      </c>
      <c r="W39">
        <f t="shared" si="17"/>
        <v>65.055378301489668</v>
      </c>
      <c r="X39" s="8">
        <f t="shared" si="18"/>
        <v>0.50632121584669276</v>
      </c>
      <c r="Y39" s="8">
        <f t="shared" si="19"/>
        <v>0.32561183167588814</v>
      </c>
      <c r="Z39" s="8">
        <f t="shared" si="20"/>
        <v>0.68703060001749738</v>
      </c>
      <c r="AA39" s="9">
        <f t="shared" si="21"/>
        <v>520.44302641191734</v>
      </c>
      <c r="AB39">
        <f t="shared" si="22"/>
        <v>212.89744918076258</v>
      </c>
      <c r="AC39">
        <f t="shared" si="23"/>
        <v>-126.77563770480936</v>
      </c>
      <c r="AD39">
        <f t="shared" si="24"/>
        <v>131.93233247266639</v>
      </c>
      <c r="AE39">
        <f t="shared" si="25"/>
        <v>-41.932332472666388</v>
      </c>
      <c r="AF39">
        <f t="shared" si="26"/>
        <v>6.4234741036020143E-3</v>
      </c>
      <c r="AG39">
        <f t="shared" si="27"/>
        <v>-41.92590899856279</v>
      </c>
      <c r="AH39">
        <f t="shared" si="28"/>
        <v>81.066331156028525</v>
      </c>
    </row>
    <row r="40" spans="4:34" x14ac:dyDescent="0.25">
      <c r="D40" s="2">
        <f t="shared" si="1"/>
        <v>44916</v>
      </c>
      <c r="E40" s="8">
        <f t="shared" si="29"/>
        <v>0.15833333333333341</v>
      </c>
      <c r="F40" s="3">
        <f t="shared" si="2"/>
        <v>2459934.6166666667</v>
      </c>
      <c r="G40" s="4">
        <f t="shared" si="3"/>
        <v>0.22969518594570015</v>
      </c>
      <c r="I40">
        <f t="shared" si="4"/>
        <v>269.66999628699705</v>
      </c>
      <c r="J40">
        <f t="shared" si="5"/>
        <v>8626.3376521209684</v>
      </c>
      <c r="K40">
        <f t="shared" si="6"/>
        <v>1.6698971618791802E-2</v>
      </c>
      <c r="L40">
        <f t="shared" si="7"/>
        <v>-0.46132312370612882</v>
      </c>
      <c r="M40">
        <f t="shared" si="8"/>
        <v>269.20867316329094</v>
      </c>
      <c r="N40">
        <f t="shared" si="9"/>
        <v>345.87632899726304</v>
      </c>
      <c r="O40">
        <f t="shared" si="10"/>
        <v>0.98379047883381598</v>
      </c>
      <c r="P40">
        <f t="shared" si="11"/>
        <v>269.19986118524082</v>
      </c>
      <c r="Q40">
        <f t="shared" si="12"/>
        <v>23.436304114086891</v>
      </c>
      <c r="R40">
        <f t="shared" si="13"/>
        <v>23.438242655646203</v>
      </c>
      <c r="S40">
        <f t="shared" si="0"/>
        <v>-90.87208537857741</v>
      </c>
      <c r="T40">
        <f t="shared" si="14"/>
        <v>-23.435820581178618</v>
      </c>
      <c r="U40">
        <f t="shared" si="15"/>
        <v>4.303056992439408E-2</v>
      </c>
      <c r="V40">
        <f t="shared" si="16"/>
        <v>2.11866981186835</v>
      </c>
      <c r="W40">
        <f t="shared" si="17"/>
        <v>65.055343981409337</v>
      </c>
      <c r="X40" s="8">
        <f t="shared" si="18"/>
        <v>0.50632264874175814</v>
      </c>
      <c r="Y40" s="8">
        <f t="shared" si="19"/>
        <v>0.32561335990451001</v>
      </c>
      <c r="Z40" s="8">
        <f t="shared" si="20"/>
        <v>0.68703193757900627</v>
      </c>
      <c r="AA40" s="9">
        <f t="shared" si="21"/>
        <v>520.44275185127469</v>
      </c>
      <c r="AB40">
        <f t="shared" si="22"/>
        <v>218.89538581186849</v>
      </c>
      <c r="AC40">
        <f t="shared" si="23"/>
        <v>-125.27615354703288</v>
      </c>
      <c r="AD40">
        <f t="shared" si="24"/>
        <v>130.89642576001688</v>
      </c>
      <c r="AE40">
        <f t="shared" si="25"/>
        <v>-40.896425760016882</v>
      </c>
      <c r="AF40">
        <f t="shared" si="26"/>
        <v>6.6619099010489288E-3</v>
      </c>
      <c r="AG40">
        <f t="shared" si="27"/>
        <v>-40.889763850115834</v>
      </c>
      <c r="AH40">
        <f t="shared" si="28"/>
        <v>82.273624045071415</v>
      </c>
    </row>
    <row r="41" spans="4:34" x14ac:dyDescent="0.25">
      <c r="D41" s="2">
        <f t="shared" si="1"/>
        <v>44916</v>
      </c>
      <c r="E41" s="8">
        <f t="shared" si="29"/>
        <v>0.16250000000000009</v>
      </c>
      <c r="F41" s="3">
        <f t="shared" si="2"/>
        <v>2459934.6208333336</v>
      </c>
      <c r="G41" s="4">
        <f t="shared" si="3"/>
        <v>0.22969530002282224</v>
      </c>
      <c r="I41">
        <f t="shared" si="4"/>
        <v>269.67410315122834</v>
      </c>
      <c r="J41">
        <f t="shared" si="5"/>
        <v>8626.3417587890126</v>
      </c>
      <c r="K41">
        <f t="shared" si="6"/>
        <v>1.6698971613989703E-2</v>
      </c>
      <c r="L41">
        <f t="shared" si="7"/>
        <v>-0.46118726335290677</v>
      </c>
      <c r="M41">
        <f t="shared" si="8"/>
        <v>269.21291588787545</v>
      </c>
      <c r="N41">
        <f t="shared" si="9"/>
        <v>345.88057152566034</v>
      </c>
      <c r="O41">
        <f t="shared" si="10"/>
        <v>0.98379018677889762</v>
      </c>
      <c r="P41">
        <f t="shared" si="11"/>
        <v>269.20410392376419</v>
      </c>
      <c r="Q41">
        <f t="shared" si="12"/>
        <v>23.436304112603413</v>
      </c>
      <c r="R41">
        <f t="shared" si="13"/>
        <v>23.438242660601507</v>
      </c>
      <c r="S41">
        <f t="shared" si="0"/>
        <v>-90.867461255300611</v>
      </c>
      <c r="T41">
        <f t="shared" si="14"/>
        <v>-23.435846203503434</v>
      </c>
      <c r="U41">
        <f t="shared" si="15"/>
        <v>4.3030569943106646E-2</v>
      </c>
      <c r="V41">
        <f t="shared" si="16"/>
        <v>2.1166064258170434</v>
      </c>
      <c r="W41">
        <f t="shared" si="17"/>
        <v>65.055309842730253</v>
      </c>
      <c r="X41" s="8">
        <f t="shared" si="18"/>
        <v>0.50632408164873821</v>
      </c>
      <c r="Y41" s="8">
        <f t="shared" si="19"/>
        <v>0.3256148876411542</v>
      </c>
      <c r="Z41" s="8">
        <f t="shared" si="20"/>
        <v>0.68703327565632222</v>
      </c>
      <c r="AA41" s="9">
        <f t="shared" si="21"/>
        <v>520.44247874184202</v>
      </c>
      <c r="AB41">
        <f t="shared" si="22"/>
        <v>224.89332242581719</v>
      </c>
      <c r="AC41">
        <f t="shared" si="23"/>
        <v>-123.7766693935457</v>
      </c>
      <c r="AD41">
        <f t="shared" si="24"/>
        <v>129.8575797386315</v>
      </c>
      <c r="AE41">
        <f t="shared" si="25"/>
        <v>-39.8575797386315</v>
      </c>
      <c r="AF41">
        <f t="shared" si="26"/>
        <v>6.9112342636200681E-3</v>
      </c>
      <c r="AG41">
        <f t="shared" si="27"/>
        <v>-39.850668504367881</v>
      </c>
      <c r="AH41">
        <f t="shared" si="28"/>
        <v>83.457698731182631</v>
      </c>
    </row>
    <row r="42" spans="4:34" x14ac:dyDescent="0.25">
      <c r="D42" s="2">
        <f t="shared" si="1"/>
        <v>44916</v>
      </c>
      <c r="E42" s="8">
        <f t="shared" si="29"/>
        <v>0.16666666666666677</v>
      </c>
      <c r="F42" s="3">
        <f t="shared" si="2"/>
        <v>2459934.625</v>
      </c>
      <c r="G42" s="4">
        <f t="shared" si="3"/>
        <v>0.22969541409993155</v>
      </c>
      <c r="I42">
        <f t="shared" si="4"/>
        <v>269.6782100149976</v>
      </c>
      <c r="J42">
        <f t="shared" si="5"/>
        <v>8626.345865456602</v>
      </c>
      <c r="K42">
        <f t="shared" si="6"/>
        <v>1.6698971609187603E-2</v>
      </c>
      <c r="L42">
        <f t="shared" si="7"/>
        <v>-0.46105140049662485</v>
      </c>
      <c r="M42">
        <f t="shared" si="8"/>
        <v>269.21715861450099</v>
      </c>
      <c r="N42">
        <f t="shared" si="9"/>
        <v>345.88481405610582</v>
      </c>
      <c r="O42">
        <f t="shared" si="10"/>
        <v>0.9837898948099717</v>
      </c>
      <c r="P42">
        <f t="shared" si="11"/>
        <v>269.20834666432859</v>
      </c>
      <c r="Q42">
        <f t="shared" si="12"/>
        <v>23.436304111119938</v>
      </c>
      <c r="R42">
        <f t="shared" si="13"/>
        <v>23.438242665556789</v>
      </c>
      <c r="S42">
        <f t="shared" si="0"/>
        <v>-90.862837128011279</v>
      </c>
      <c r="T42">
        <f t="shared" si="14"/>
        <v>-23.435871689656853</v>
      </c>
      <c r="U42">
        <f t="shared" si="15"/>
        <v>4.3030569961819122E-2</v>
      </c>
      <c r="V42">
        <f t="shared" si="16"/>
        <v>2.1145430231102553</v>
      </c>
      <c r="W42">
        <f t="shared" si="17"/>
        <v>65.055275885461015</v>
      </c>
      <c r="X42" s="8">
        <f t="shared" si="18"/>
        <v>0.50632551456728458</v>
      </c>
      <c r="Y42" s="8">
        <f t="shared" si="19"/>
        <v>0.32561641488544846</v>
      </c>
      <c r="Z42" s="8">
        <f t="shared" si="20"/>
        <v>0.68703461424912071</v>
      </c>
      <c r="AA42" s="9">
        <f t="shared" si="21"/>
        <v>520.44220708368812</v>
      </c>
      <c r="AB42">
        <f t="shared" si="22"/>
        <v>230.89125902311042</v>
      </c>
      <c r="AC42">
        <f t="shared" si="23"/>
        <v>-122.27718524422239</v>
      </c>
      <c r="AD42">
        <f t="shared" si="24"/>
        <v>128.81628906418214</v>
      </c>
      <c r="AE42">
        <f t="shared" si="25"/>
        <v>-38.816289064182143</v>
      </c>
      <c r="AF42">
        <f t="shared" si="26"/>
        <v>7.1722561879797621E-3</v>
      </c>
      <c r="AG42">
        <f t="shared" si="27"/>
        <v>-38.809116807994165</v>
      </c>
      <c r="AH42">
        <f t="shared" si="28"/>
        <v>84.620309455215931</v>
      </c>
    </row>
    <row r="43" spans="4:34" x14ac:dyDescent="0.25">
      <c r="D43" s="2">
        <f t="shared" si="1"/>
        <v>44916</v>
      </c>
      <c r="E43" s="8">
        <f t="shared" si="29"/>
        <v>0.17083333333333345</v>
      </c>
      <c r="F43" s="3">
        <f t="shared" si="2"/>
        <v>2459934.6291666669</v>
      </c>
      <c r="G43" s="4">
        <f t="shared" si="3"/>
        <v>0.22969552817705363</v>
      </c>
      <c r="I43">
        <f t="shared" si="4"/>
        <v>269.68231687922889</v>
      </c>
      <c r="J43">
        <f t="shared" si="5"/>
        <v>8626.3499721246462</v>
      </c>
      <c r="K43">
        <f t="shared" si="6"/>
        <v>1.6698971604385503E-2</v>
      </c>
      <c r="L43">
        <f t="shared" si="7"/>
        <v>-0.46091553510774469</v>
      </c>
      <c r="M43">
        <f t="shared" si="8"/>
        <v>269.22140134412115</v>
      </c>
      <c r="N43">
        <f t="shared" si="9"/>
        <v>345.88905658953809</v>
      </c>
      <c r="O43">
        <f t="shared" si="10"/>
        <v>0.98378960292697581</v>
      </c>
      <c r="P43">
        <f t="shared" si="11"/>
        <v>269.21258940788772</v>
      </c>
      <c r="Q43">
        <f t="shared" si="12"/>
        <v>23.43630410963646</v>
      </c>
      <c r="R43">
        <f t="shared" si="13"/>
        <v>23.438242670512036</v>
      </c>
      <c r="S43">
        <f t="shared" si="0"/>
        <v>-90.858212995679494</v>
      </c>
      <c r="T43">
        <f t="shared" si="14"/>
        <v>-23.435897039644118</v>
      </c>
      <c r="U43">
        <f t="shared" si="15"/>
        <v>4.3030569980531473E-2</v>
      </c>
      <c r="V43">
        <f t="shared" si="16"/>
        <v>2.1124796033250788</v>
      </c>
      <c r="W43">
        <f t="shared" si="17"/>
        <v>65.055242109595</v>
      </c>
      <c r="X43" s="8">
        <f t="shared" si="18"/>
        <v>0.50632694749769103</v>
      </c>
      <c r="Y43" s="8">
        <f t="shared" si="19"/>
        <v>0.32561794163770491</v>
      </c>
      <c r="Z43" s="8">
        <f t="shared" si="20"/>
        <v>0.68703595335767709</v>
      </c>
      <c r="AA43" s="9">
        <f t="shared" si="21"/>
        <v>520.44193687676</v>
      </c>
      <c r="AB43">
        <f t="shared" si="22"/>
        <v>236.88919560332528</v>
      </c>
      <c r="AC43">
        <f t="shared" si="23"/>
        <v>-120.77770109916868</v>
      </c>
      <c r="AD43">
        <f t="shared" si="24"/>
        <v>127.77302190939858</v>
      </c>
      <c r="AE43">
        <f t="shared" si="25"/>
        <v>-37.77302190939858</v>
      </c>
      <c r="AF43">
        <f t="shared" si="26"/>
        <v>7.4458758494235482E-3</v>
      </c>
      <c r="AG43">
        <f t="shared" si="27"/>
        <v>-37.765576033549159</v>
      </c>
      <c r="AH43">
        <f t="shared" si="28"/>
        <v>85.763102948548635</v>
      </c>
    </row>
    <row r="44" spans="4:34" x14ac:dyDescent="0.25">
      <c r="D44" s="2">
        <f t="shared" si="1"/>
        <v>44916</v>
      </c>
      <c r="E44" s="8">
        <f t="shared" si="29"/>
        <v>0.17500000000000013</v>
      </c>
      <c r="F44" s="3">
        <f t="shared" si="2"/>
        <v>2459934.6333333333</v>
      </c>
      <c r="G44" s="4">
        <f t="shared" si="3"/>
        <v>0.22969564225416297</v>
      </c>
      <c r="I44">
        <f t="shared" si="4"/>
        <v>269.6864237430018</v>
      </c>
      <c r="J44">
        <f t="shared" si="5"/>
        <v>8626.3540787922357</v>
      </c>
      <c r="K44">
        <f t="shared" si="6"/>
        <v>1.6698971599583404E-2</v>
      </c>
      <c r="L44">
        <f t="shared" si="7"/>
        <v>-0.46077966721728336</v>
      </c>
      <c r="M44">
        <f t="shared" si="8"/>
        <v>269.22564407578449</v>
      </c>
      <c r="N44">
        <f t="shared" si="9"/>
        <v>345.89329912501853</v>
      </c>
      <c r="O44">
        <f t="shared" si="10"/>
        <v>0.9837893111299757</v>
      </c>
      <c r="P44">
        <f t="shared" si="11"/>
        <v>269.21683215349003</v>
      </c>
      <c r="Q44">
        <f t="shared" si="12"/>
        <v>23.436304108152981</v>
      </c>
      <c r="R44">
        <f t="shared" si="13"/>
        <v>23.438242675467254</v>
      </c>
      <c r="S44">
        <f t="shared" si="0"/>
        <v>-90.85358885935193</v>
      </c>
      <c r="T44">
        <f t="shared" si="14"/>
        <v>-23.435922253459104</v>
      </c>
      <c r="U44">
        <f t="shared" si="15"/>
        <v>4.3030569999243706E-2</v>
      </c>
      <c r="V44">
        <f t="shared" si="16"/>
        <v>2.1104161669632382</v>
      </c>
      <c r="W44">
        <f t="shared" si="17"/>
        <v>65.055208515140706</v>
      </c>
      <c r="X44" s="8">
        <f t="shared" si="18"/>
        <v>0.50632838043960893</v>
      </c>
      <c r="Y44" s="8">
        <f t="shared" si="19"/>
        <v>0.32561946789755142</v>
      </c>
      <c r="Z44" s="8">
        <f t="shared" si="20"/>
        <v>0.68703729298166638</v>
      </c>
      <c r="AA44" s="9">
        <f t="shared" si="21"/>
        <v>520.44166812112564</v>
      </c>
      <c r="AB44">
        <f t="shared" si="22"/>
        <v>242.8871321669634</v>
      </c>
      <c r="AC44">
        <f t="shared" si="23"/>
        <v>-119.27821695825915</v>
      </c>
      <c r="AD44">
        <f t="shared" si="24"/>
        <v>126.72822272444898</v>
      </c>
      <c r="AE44">
        <f t="shared" si="25"/>
        <v>-36.728222724448983</v>
      </c>
      <c r="AF44">
        <f t="shared" si="26"/>
        <v>7.7330962973621194E-3</v>
      </c>
      <c r="AG44">
        <f t="shared" si="27"/>
        <v>-36.720489628151618</v>
      </c>
      <c r="AH44">
        <f t="shared" si="28"/>
        <v>86.887626597153371</v>
      </c>
    </row>
    <row r="45" spans="4:34" x14ac:dyDescent="0.25">
      <c r="D45" s="2">
        <f t="shared" si="1"/>
        <v>44916</v>
      </c>
      <c r="E45" s="8">
        <f t="shared" si="29"/>
        <v>0.17916666666666681</v>
      </c>
      <c r="F45" s="3">
        <f t="shared" si="2"/>
        <v>2459934.6375000002</v>
      </c>
      <c r="G45" s="4">
        <f t="shared" si="3"/>
        <v>0.22969575633128506</v>
      </c>
      <c r="I45">
        <f t="shared" si="4"/>
        <v>269.69053060723309</v>
      </c>
      <c r="J45">
        <f t="shared" si="5"/>
        <v>8626.3581854602835</v>
      </c>
      <c r="K45">
        <f t="shared" si="6"/>
        <v>1.6698971594781304E-2</v>
      </c>
      <c r="L45">
        <f t="shared" si="7"/>
        <v>-0.46064379679559375</v>
      </c>
      <c r="M45">
        <f t="shared" si="8"/>
        <v>269.22988681043751</v>
      </c>
      <c r="N45">
        <f t="shared" si="9"/>
        <v>345.89754166348757</v>
      </c>
      <c r="O45">
        <f t="shared" si="10"/>
        <v>0.98378901941890851</v>
      </c>
      <c r="P45">
        <f t="shared" si="11"/>
        <v>269.22107490208208</v>
      </c>
      <c r="Q45">
        <f t="shared" si="12"/>
        <v>23.436304106669503</v>
      </c>
      <c r="R45">
        <f t="shared" si="13"/>
        <v>23.438242680422448</v>
      </c>
      <c r="S45">
        <f t="shared" si="0"/>
        <v>-90.848964718006471</v>
      </c>
      <c r="T45">
        <f t="shared" si="14"/>
        <v>-23.435947331106984</v>
      </c>
      <c r="U45">
        <f t="shared" si="15"/>
        <v>4.3030570017955856E-2</v>
      </c>
      <c r="V45">
        <f t="shared" si="16"/>
        <v>2.108352713603928</v>
      </c>
      <c r="W45">
        <f t="shared" si="17"/>
        <v>65.055175102091596</v>
      </c>
      <c r="X45" s="8">
        <f t="shared" si="18"/>
        <v>0.50632981339333061</v>
      </c>
      <c r="Y45" s="8">
        <f t="shared" si="19"/>
        <v>0.3256209936652984</v>
      </c>
      <c r="Z45" s="8">
        <f t="shared" si="20"/>
        <v>0.68703863312136282</v>
      </c>
      <c r="AA45" s="9">
        <f t="shared" si="21"/>
        <v>520.44140081673277</v>
      </c>
      <c r="AB45">
        <f t="shared" si="22"/>
        <v>248.8850687136042</v>
      </c>
      <c r="AC45">
        <f t="shared" si="23"/>
        <v>-117.77873282159895</v>
      </c>
      <c r="AD45">
        <f t="shared" si="24"/>
        <v>125.68231474553464</v>
      </c>
      <c r="AE45">
        <f t="shared" si="25"/>
        <v>-35.68231474553464</v>
      </c>
      <c r="AF45">
        <f t="shared" si="26"/>
        <v>8.0350371659443885E-3</v>
      </c>
      <c r="AG45">
        <f t="shared" si="27"/>
        <v>-35.674279708368694</v>
      </c>
      <c r="AH45">
        <f t="shared" si="28"/>
        <v>87.995336072867872</v>
      </c>
    </row>
    <row r="46" spans="4:34" x14ac:dyDescent="0.25">
      <c r="D46" s="2">
        <f t="shared" si="1"/>
        <v>44916</v>
      </c>
      <c r="E46" s="8">
        <f t="shared" si="29"/>
        <v>0.18333333333333349</v>
      </c>
      <c r="F46" s="3">
        <f t="shared" si="2"/>
        <v>2459934.6416666666</v>
      </c>
      <c r="G46" s="4">
        <f t="shared" si="3"/>
        <v>0.22969587040839437</v>
      </c>
      <c r="I46">
        <f t="shared" si="4"/>
        <v>269.69463747100235</v>
      </c>
      <c r="J46">
        <f t="shared" si="5"/>
        <v>8626.3622921278693</v>
      </c>
      <c r="K46">
        <f t="shared" si="6"/>
        <v>1.6698971589979204E-2</v>
      </c>
      <c r="L46">
        <f t="shared" si="7"/>
        <v>-0.46050792387401746</v>
      </c>
      <c r="M46">
        <f t="shared" si="8"/>
        <v>269.23412954712836</v>
      </c>
      <c r="N46">
        <f t="shared" si="9"/>
        <v>345.9017842039957</v>
      </c>
      <c r="O46">
        <f t="shared" si="10"/>
        <v>0.98378872779384086</v>
      </c>
      <c r="P46">
        <f t="shared" si="11"/>
        <v>269.22531765271196</v>
      </c>
      <c r="Q46">
        <f t="shared" si="12"/>
        <v>23.436304105186029</v>
      </c>
      <c r="R46">
        <f t="shared" si="13"/>
        <v>23.438242685377613</v>
      </c>
      <c r="S46">
        <f t="shared" si="0"/>
        <v>-90.844340572689987</v>
      </c>
      <c r="T46">
        <f t="shared" si="14"/>
        <v>-23.435972272581655</v>
      </c>
      <c r="U46">
        <f t="shared" si="15"/>
        <v>4.3030570036667895E-2</v>
      </c>
      <c r="V46">
        <f t="shared" si="16"/>
        <v>2.1062892437503384</v>
      </c>
      <c r="W46">
        <f t="shared" si="17"/>
        <v>65.055141870456168</v>
      </c>
      <c r="X46" s="8">
        <f t="shared" si="18"/>
        <v>0.50633124635850679</v>
      </c>
      <c r="Y46" s="8">
        <f t="shared" si="19"/>
        <v>0.32562251894057298</v>
      </c>
      <c r="Z46" s="8">
        <f t="shared" si="20"/>
        <v>0.68703997377644055</v>
      </c>
      <c r="AA46" s="9">
        <f t="shared" si="21"/>
        <v>520.44113496364935</v>
      </c>
      <c r="AB46">
        <f t="shared" si="22"/>
        <v>254.88300524375057</v>
      </c>
      <c r="AC46">
        <f t="shared" si="23"/>
        <v>-116.27924868906236</v>
      </c>
      <c r="AD46">
        <f t="shared" si="24"/>
        <v>124.63570227581178</v>
      </c>
      <c r="AE46">
        <f t="shared" si="25"/>
        <v>-34.635702275811781</v>
      </c>
      <c r="AF46">
        <f t="shared" si="26"/>
        <v>8.3529507939043637E-3</v>
      </c>
      <c r="AG46">
        <f t="shared" si="27"/>
        <v>-34.627349325017875</v>
      </c>
      <c r="AH46">
        <f t="shared" si="28"/>
        <v>89.087602442970422</v>
      </c>
    </row>
    <row r="47" spans="4:34" x14ac:dyDescent="0.25">
      <c r="D47" s="2">
        <f t="shared" si="1"/>
        <v>44916</v>
      </c>
      <c r="E47" s="8">
        <f t="shared" si="29"/>
        <v>0.18750000000000017</v>
      </c>
      <c r="F47" s="3">
        <f t="shared" si="2"/>
        <v>2459934.6458333335</v>
      </c>
      <c r="G47" s="4">
        <f t="shared" si="3"/>
        <v>0.22969598448551645</v>
      </c>
      <c r="I47">
        <f t="shared" si="4"/>
        <v>269.69874433523364</v>
      </c>
      <c r="J47">
        <f t="shared" si="5"/>
        <v>8626.3663987959171</v>
      </c>
      <c r="K47">
        <f t="shared" si="6"/>
        <v>1.6698971585177105E-2</v>
      </c>
      <c r="L47">
        <f t="shared" si="7"/>
        <v>-0.46037204842258272</v>
      </c>
      <c r="M47">
        <f t="shared" si="8"/>
        <v>269.23837228681106</v>
      </c>
      <c r="N47">
        <f t="shared" si="9"/>
        <v>345.90602674749425</v>
      </c>
      <c r="O47">
        <f t="shared" si="10"/>
        <v>0.98378843625470913</v>
      </c>
      <c r="P47">
        <f t="shared" si="11"/>
        <v>269.2295604063338</v>
      </c>
      <c r="Q47">
        <f t="shared" si="12"/>
        <v>23.43630410370255</v>
      </c>
      <c r="R47">
        <f t="shared" si="13"/>
        <v>23.438242690332746</v>
      </c>
      <c r="S47">
        <f t="shared" si="0"/>
        <v>-90.839716422372248</v>
      </c>
      <c r="T47">
        <f t="shared" si="14"/>
        <v>-23.435997077888278</v>
      </c>
      <c r="U47">
        <f t="shared" si="15"/>
        <v>4.3030570055379809E-2</v>
      </c>
      <c r="V47">
        <f t="shared" si="16"/>
        <v>2.1042257569776042</v>
      </c>
      <c r="W47">
        <f t="shared" si="17"/>
        <v>65.055108820227872</v>
      </c>
      <c r="X47" s="8">
        <f t="shared" si="18"/>
        <v>0.50633267933543225</v>
      </c>
      <c r="Y47" s="8">
        <f t="shared" si="19"/>
        <v>0.32562404372368814</v>
      </c>
      <c r="Z47" s="8">
        <f t="shared" si="20"/>
        <v>0.68704131494717635</v>
      </c>
      <c r="AA47" s="9">
        <f t="shared" si="21"/>
        <v>520.44087056182298</v>
      </c>
      <c r="AB47">
        <f t="shared" si="22"/>
        <v>260.88094175697785</v>
      </c>
      <c r="AC47">
        <f t="shared" si="23"/>
        <v>-114.77976456075554</v>
      </c>
      <c r="AD47">
        <f t="shared" si="24"/>
        <v>123.58877276314541</v>
      </c>
      <c r="AE47">
        <f t="shared" si="25"/>
        <v>-33.588772763145414</v>
      </c>
      <c r="AF47">
        <f t="shared" si="26"/>
        <v>8.6882412402074349E-3</v>
      </c>
      <c r="AG47">
        <f t="shared" si="27"/>
        <v>-33.580084521905206</v>
      </c>
      <c r="AH47">
        <f t="shared" si="28"/>
        <v>90.165718773942046</v>
      </c>
    </row>
    <row r="48" spans="4:34" x14ac:dyDescent="0.25">
      <c r="D48" s="2">
        <f t="shared" si="1"/>
        <v>44916</v>
      </c>
      <c r="E48" s="8">
        <f t="shared" si="29"/>
        <v>0.19166666666666685</v>
      </c>
      <c r="F48" s="3">
        <f t="shared" si="2"/>
        <v>2459934.6500000004</v>
      </c>
      <c r="G48" s="4">
        <f t="shared" si="3"/>
        <v>0.22969609856263853</v>
      </c>
      <c r="I48">
        <f t="shared" si="4"/>
        <v>269.70285119946493</v>
      </c>
      <c r="J48">
        <f t="shared" si="5"/>
        <v>8626.3705054639631</v>
      </c>
      <c r="K48">
        <f t="shared" si="6"/>
        <v>1.6698971580375005E-2</v>
      </c>
      <c r="L48">
        <f t="shared" si="7"/>
        <v>-0.46023617045749188</v>
      </c>
      <c r="M48">
        <f t="shared" si="8"/>
        <v>269.24261502900742</v>
      </c>
      <c r="N48">
        <f t="shared" si="9"/>
        <v>345.91026929350483</v>
      </c>
      <c r="O48">
        <f t="shared" si="10"/>
        <v>0.98378814480154786</v>
      </c>
      <c r="P48">
        <f t="shared" si="11"/>
        <v>269.23380316246931</v>
      </c>
      <c r="Q48">
        <f t="shared" si="12"/>
        <v>23.436304102219072</v>
      </c>
      <c r="R48">
        <f t="shared" si="13"/>
        <v>23.438242695287851</v>
      </c>
      <c r="S48">
        <f t="shared" si="0"/>
        <v>-90.835092267583974</v>
      </c>
      <c r="T48">
        <f t="shared" si="14"/>
        <v>-23.436021747023574</v>
      </c>
      <c r="U48">
        <f t="shared" si="15"/>
        <v>4.3030570074091612E-2</v>
      </c>
      <c r="V48">
        <f t="shared" si="16"/>
        <v>2.1021622535587281</v>
      </c>
      <c r="W48">
        <f t="shared" si="17"/>
        <v>65.055075951411439</v>
      </c>
      <c r="X48" s="8">
        <f t="shared" si="18"/>
        <v>0.50633411232391756</v>
      </c>
      <c r="Y48" s="8">
        <f t="shared" si="19"/>
        <v>0.32562556801444131</v>
      </c>
      <c r="Z48" s="8">
        <f t="shared" si="20"/>
        <v>0.68704265663339381</v>
      </c>
      <c r="AA48" s="9">
        <f t="shared" si="21"/>
        <v>520.44060761129151</v>
      </c>
      <c r="AB48">
        <f t="shared" si="22"/>
        <v>266.87887825355904</v>
      </c>
      <c r="AC48">
        <f t="shared" si="23"/>
        <v>-113.28028043661024</v>
      </c>
      <c r="AD48">
        <f t="shared" si="24"/>
        <v>122.54189869436533</v>
      </c>
      <c r="AE48">
        <f t="shared" si="25"/>
        <v>-32.541898694365329</v>
      </c>
      <c r="AF48">
        <f t="shared" si="26"/>
        <v>9.0424868012762127E-3</v>
      </c>
      <c r="AG48">
        <f t="shared" si="27"/>
        <v>-32.532856207564052</v>
      </c>
      <c r="AH48">
        <f t="shared" si="28"/>
        <v>91.230906252700947</v>
      </c>
    </row>
    <row r="49" spans="4:34" x14ac:dyDescent="0.25">
      <c r="D49" s="2">
        <f t="shared" si="1"/>
        <v>44916</v>
      </c>
      <c r="E49" s="8">
        <f t="shared" si="29"/>
        <v>0.19583333333333353</v>
      </c>
      <c r="F49" s="3">
        <f t="shared" si="2"/>
        <v>2459934.6541666668</v>
      </c>
      <c r="G49" s="4">
        <f t="shared" si="3"/>
        <v>0.22969621263974788</v>
      </c>
      <c r="I49">
        <f t="shared" si="4"/>
        <v>269.70695806323783</v>
      </c>
      <c r="J49">
        <f t="shared" si="5"/>
        <v>8626.3746121315507</v>
      </c>
      <c r="K49">
        <f t="shared" si="6"/>
        <v>1.6698971575572905E-2</v>
      </c>
      <c r="L49">
        <f t="shared" si="7"/>
        <v>-0.46010028999451719</v>
      </c>
      <c r="M49">
        <f t="shared" si="8"/>
        <v>269.24685777324333</v>
      </c>
      <c r="N49">
        <f t="shared" si="9"/>
        <v>345.9145118415563</v>
      </c>
      <c r="O49">
        <f t="shared" si="10"/>
        <v>0.9837878534343909</v>
      </c>
      <c r="P49">
        <f t="shared" si="11"/>
        <v>269.23804592064448</v>
      </c>
      <c r="Q49">
        <f t="shared" si="12"/>
        <v>23.436304100735594</v>
      </c>
      <c r="R49">
        <f t="shared" si="13"/>
        <v>23.438242700242927</v>
      </c>
      <c r="S49">
        <f t="shared" si="0"/>
        <v>-90.830468108851377</v>
      </c>
      <c r="T49">
        <f t="shared" si="14"/>
        <v>-23.436046279984367</v>
      </c>
      <c r="U49">
        <f t="shared" si="15"/>
        <v>4.3030570092803332E-2</v>
      </c>
      <c r="V49">
        <f t="shared" si="16"/>
        <v>2.1000987337634802</v>
      </c>
      <c r="W49">
        <f t="shared" si="17"/>
        <v>65.055043264011417</v>
      </c>
      <c r="X49" s="8">
        <f t="shared" si="18"/>
        <v>0.50633554532377534</v>
      </c>
      <c r="Y49" s="8">
        <f t="shared" si="19"/>
        <v>0.3256270918126325</v>
      </c>
      <c r="Z49" s="8">
        <f t="shared" si="20"/>
        <v>0.68704399883491818</v>
      </c>
      <c r="AA49" s="9">
        <f t="shared" si="21"/>
        <v>520.44034611209133</v>
      </c>
      <c r="AB49">
        <f t="shared" si="22"/>
        <v>272.87681473376381</v>
      </c>
      <c r="AC49">
        <f t="shared" si="23"/>
        <v>-111.78079631655905</v>
      </c>
      <c r="AD49">
        <f t="shared" si="24"/>
        <v>121.4954393260163</v>
      </c>
      <c r="AE49">
        <f t="shared" si="25"/>
        <v>-31.495439326016296</v>
      </c>
      <c r="AF49">
        <f t="shared" si="26"/>
        <v>9.4174667864491551E-3</v>
      </c>
      <c r="AG49">
        <f t="shared" si="27"/>
        <v>-31.486021859229847</v>
      </c>
      <c r="AH49">
        <f t="shared" si="28"/>
        <v>92.284319849305462</v>
      </c>
    </row>
    <row r="50" spans="4:34" x14ac:dyDescent="0.25">
      <c r="D50" s="2">
        <f t="shared" si="1"/>
        <v>44916</v>
      </c>
      <c r="E50" s="8">
        <f t="shared" si="29"/>
        <v>0.20000000000000021</v>
      </c>
      <c r="F50" s="3">
        <f t="shared" si="2"/>
        <v>2459934.6583333337</v>
      </c>
      <c r="G50" s="4">
        <f t="shared" si="3"/>
        <v>0.22969632671686996</v>
      </c>
      <c r="I50">
        <f t="shared" si="4"/>
        <v>269.71106492746731</v>
      </c>
      <c r="J50">
        <f t="shared" si="5"/>
        <v>8626.3787187995968</v>
      </c>
      <c r="K50">
        <f t="shared" si="6"/>
        <v>1.6698971570770806E-2</v>
      </c>
      <c r="L50">
        <f t="shared" si="7"/>
        <v>-0.45996440700411639</v>
      </c>
      <c r="M50">
        <f t="shared" si="8"/>
        <v>269.25110052046318</v>
      </c>
      <c r="N50">
        <f t="shared" si="9"/>
        <v>345.91875439259275</v>
      </c>
      <c r="O50">
        <f t="shared" si="10"/>
        <v>0.98378756215317509</v>
      </c>
      <c r="P50">
        <f t="shared" si="11"/>
        <v>269.24228868180359</v>
      </c>
      <c r="Q50">
        <f t="shared" si="12"/>
        <v>23.436304099252119</v>
      </c>
      <c r="R50">
        <f t="shared" si="13"/>
        <v>23.438242705197975</v>
      </c>
      <c r="S50">
        <f t="shared" si="0"/>
        <v>-90.825843945154816</v>
      </c>
      <c r="T50">
        <f t="shared" si="14"/>
        <v>-23.43607067677566</v>
      </c>
      <c r="U50">
        <f t="shared" si="15"/>
        <v>4.3030570111514919E-2</v>
      </c>
      <c r="V50">
        <f t="shared" si="16"/>
        <v>2.0980351971721616</v>
      </c>
      <c r="W50">
        <f t="shared" si="17"/>
        <v>65.055010758021538</v>
      </c>
      <c r="X50" s="8">
        <f t="shared" si="18"/>
        <v>0.50633697833529712</v>
      </c>
      <c r="Y50" s="8">
        <f t="shared" si="19"/>
        <v>0.32562861511857061</v>
      </c>
      <c r="Z50" s="8">
        <f t="shared" si="20"/>
        <v>0.68704534155202368</v>
      </c>
      <c r="AA50" s="9">
        <f t="shared" si="21"/>
        <v>520.44008606417231</v>
      </c>
      <c r="AB50">
        <f t="shared" si="22"/>
        <v>278.87475119717249</v>
      </c>
      <c r="AC50">
        <f t="shared" si="23"/>
        <v>-110.28131220070688</v>
      </c>
      <c r="AD50">
        <f t="shared" si="24"/>
        <v>120.44974226821914</v>
      </c>
      <c r="AE50">
        <f t="shared" si="25"/>
        <v>-30.44974226821914</v>
      </c>
      <c r="AF50">
        <f t="shared" si="26"/>
        <v>9.8151935040476125E-3</v>
      </c>
      <c r="AG50">
        <f t="shared" si="27"/>
        <v>-30.439927074715094</v>
      </c>
      <c r="AH50">
        <f t="shared" si="28"/>
        <v>93.327053548079448</v>
      </c>
    </row>
    <row r="51" spans="4:34" x14ac:dyDescent="0.25">
      <c r="D51" s="2">
        <f t="shared" si="1"/>
        <v>44916</v>
      </c>
      <c r="E51" s="8">
        <f t="shared" si="29"/>
        <v>0.20416666666666689</v>
      </c>
      <c r="F51" s="3">
        <f t="shared" si="2"/>
        <v>2459934.6625000001</v>
      </c>
      <c r="G51" s="4">
        <f t="shared" si="3"/>
        <v>0.22969644079397927</v>
      </c>
      <c r="I51">
        <f t="shared" si="4"/>
        <v>269.71517179123839</v>
      </c>
      <c r="J51">
        <f t="shared" si="5"/>
        <v>8626.3828254671844</v>
      </c>
      <c r="K51">
        <f t="shared" si="6"/>
        <v>1.6698971565968706E-2</v>
      </c>
      <c r="L51">
        <f t="shared" si="7"/>
        <v>-0.45982852151731063</v>
      </c>
      <c r="M51">
        <f t="shared" si="8"/>
        <v>269.2553432697211</v>
      </c>
      <c r="N51">
        <f t="shared" si="9"/>
        <v>345.92299694566645</v>
      </c>
      <c r="O51">
        <f t="shared" si="10"/>
        <v>0.98378727095796692</v>
      </c>
      <c r="P51">
        <f t="shared" si="11"/>
        <v>269.24653144500076</v>
      </c>
      <c r="Q51">
        <f t="shared" si="12"/>
        <v>23.436304097768641</v>
      </c>
      <c r="R51">
        <f t="shared" si="13"/>
        <v>23.438242710152995</v>
      </c>
      <c r="S51">
        <f t="shared" si="0"/>
        <v>-90.821219777534623</v>
      </c>
      <c r="T51">
        <f t="shared" si="14"/>
        <v>-23.436094937391566</v>
      </c>
      <c r="U51">
        <f t="shared" si="15"/>
        <v>4.3030570130226417E-2</v>
      </c>
      <c r="V51">
        <f t="shared" si="16"/>
        <v>2.0959716442846079</v>
      </c>
      <c r="W51">
        <f t="shared" si="17"/>
        <v>65.054978433449918</v>
      </c>
      <c r="X51" s="8">
        <f t="shared" si="18"/>
        <v>0.50633841135813573</v>
      </c>
      <c r="Y51" s="8">
        <f t="shared" si="19"/>
        <v>0.325630137931886</v>
      </c>
      <c r="Z51" s="8">
        <f t="shared" si="20"/>
        <v>0.68704668478438546</v>
      </c>
      <c r="AA51" s="9">
        <f t="shared" si="21"/>
        <v>520.43982746759934</v>
      </c>
      <c r="AB51">
        <f t="shared" si="22"/>
        <v>284.87268764428495</v>
      </c>
      <c r="AC51">
        <f t="shared" si="23"/>
        <v>-108.78182808892876</v>
      </c>
      <c r="AD51">
        <f t="shared" si="24"/>
        <v>119.40514493653554</v>
      </c>
      <c r="AE51">
        <f t="shared" si="25"/>
        <v>-29.405144936535535</v>
      </c>
      <c r="AF51">
        <f t="shared" si="26"/>
        <v>1.0237950664056047E-2</v>
      </c>
      <c r="AG51">
        <f t="shared" si="27"/>
        <v>-29.394906985871479</v>
      </c>
      <c r="AH51">
        <f t="shared" si="28"/>
        <v>94.360145174573233</v>
      </c>
    </row>
    <row r="52" spans="4:34" x14ac:dyDescent="0.25">
      <c r="D52" s="2">
        <f t="shared" si="1"/>
        <v>44916</v>
      </c>
      <c r="E52" s="8">
        <f t="shared" si="29"/>
        <v>0.20833333333333356</v>
      </c>
      <c r="F52" s="3">
        <f t="shared" si="2"/>
        <v>2459934.666666667</v>
      </c>
      <c r="G52" s="4">
        <f t="shared" si="3"/>
        <v>0.22969655487110135</v>
      </c>
      <c r="I52">
        <f t="shared" si="4"/>
        <v>269.71927865546968</v>
      </c>
      <c r="J52">
        <f t="shared" si="5"/>
        <v>8626.3869321352322</v>
      </c>
      <c r="K52">
        <f t="shared" si="6"/>
        <v>1.6698971561166606E-2</v>
      </c>
      <c r="L52">
        <f t="shared" si="7"/>
        <v>-0.45969263350450296</v>
      </c>
      <c r="M52">
        <f t="shared" si="8"/>
        <v>269.25958602196516</v>
      </c>
      <c r="N52">
        <f t="shared" si="9"/>
        <v>345.92723950172694</v>
      </c>
      <c r="O52">
        <f t="shared" si="10"/>
        <v>0.983786979848703</v>
      </c>
      <c r="P52">
        <f t="shared" si="11"/>
        <v>269.25077421118419</v>
      </c>
      <c r="Q52">
        <f t="shared" si="12"/>
        <v>23.436304096285163</v>
      </c>
      <c r="R52">
        <f t="shared" si="13"/>
        <v>23.438242715107986</v>
      </c>
      <c r="S52">
        <f t="shared" si="0"/>
        <v>-90.816595604966949</v>
      </c>
      <c r="T52">
        <f t="shared" si="14"/>
        <v>-23.436119061837051</v>
      </c>
      <c r="U52">
        <f t="shared" si="15"/>
        <v>4.3030570148937783E-2</v>
      </c>
      <c r="V52">
        <f t="shared" si="16"/>
        <v>2.0939080746795464</v>
      </c>
      <c r="W52">
        <f t="shared" si="17"/>
        <v>65.054946290290331</v>
      </c>
      <c r="X52" s="8">
        <f t="shared" si="18"/>
        <v>0.50633984439258362</v>
      </c>
      <c r="Y52" s="8">
        <f t="shared" si="19"/>
        <v>0.32563166025288826</v>
      </c>
      <c r="Z52" s="8">
        <f t="shared" si="20"/>
        <v>0.68704802853227898</v>
      </c>
      <c r="AA52" s="9">
        <f t="shared" si="21"/>
        <v>520.43957032232265</v>
      </c>
      <c r="AB52">
        <f t="shared" si="22"/>
        <v>290.87062407467988</v>
      </c>
      <c r="AC52">
        <f t="shared" si="23"/>
        <v>-107.28234398133003</v>
      </c>
      <c r="AD52">
        <f t="shared" si="24"/>
        <v>118.36197588660418</v>
      </c>
      <c r="AE52">
        <f t="shared" si="25"/>
        <v>-28.361975886604185</v>
      </c>
      <c r="AF52">
        <f t="shared" si="26"/>
        <v>1.0688339734717436E-2</v>
      </c>
      <c r="AG52">
        <f t="shared" si="27"/>
        <v>-28.351287546869468</v>
      </c>
      <c r="AH52">
        <f t="shared" si="28"/>
        <v>95.384580844238144</v>
      </c>
    </row>
    <row r="53" spans="4:34" x14ac:dyDescent="0.25">
      <c r="D53" s="2">
        <f t="shared" si="1"/>
        <v>44916</v>
      </c>
      <c r="E53" s="8">
        <f t="shared" si="29"/>
        <v>0.21250000000000024</v>
      </c>
      <c r="F53" s="3">
        <f t="shared" si="2"/>
        <v>2459934.6708333334</v>
      </c>
      <c r="G53" s="4">
        <f t="shared" si="3"/>
        <v>0.2296966689482107</v>
      </c>
      <c r="I53">
        <f t="shared" si="4"/>
        <v>269.72338551924258</v>
      </c>
      <c r="J53">
        <f t="shared" si="5"/>
        <v>8626.3910388028198</v>
      </c>
      <c r="K53">
        <f t="shared" si="6"/>
        <v>1.6698971556364507E-2</v>
      </c>
      <c r="L53">
        <f t="shared" si="7"/>
        <v>-0.45955674299682325</v>
      </c>
      <c r="M53">
        <f t="shared" si="8"/>
        <v>269.26382877624576</v>
      </c>
      <c r="N53">
        <f t="shared" si="9"/>
        <v>345.93148205982288</v>
      </c>
      <c r="O53">
        <f t="shared" si="10"/>
        <v>0.98378668882545017</v>
      </c>
      <c r="P53">
        <f t="shared" si="11"/>
        <v>269.25501697940422</v>
      </c>
      <c r="Q53">
        <f t="shared" si="12"/>
        <v>23.436304094801685</v>
      </c>
      <c r="R53">
        <f t="shared" si="13"/>
        <v>23.438242720062945</v>
      </c>
      <c r="S53">
        <f t="shared" si="0"/>
        <v>-90.811971428496378</v>
      </c>
      <c r="T53">
        <f t="shared" si="14"/>
        <v>-23.43614305010626</v>
      </c>
      <c r="U53">
        <f t="shared" si="15"/>
        <v>4.3030570167649052E-2</v>
      </c>
      <c r="V53">
        <f t="shared" si="16"/>
        <v>2.091844488858603</v>
      </c>
      <c r="W53">
        <f t="shared" si="17"/>
        <v>65.054914328550893</v>
      </c>
      <c r="X53" s="8">
        <f t="shared" si="18"/>
        <v>0.50634127743829271</v>
      </c>
      <c r="Y53" s="8">
        <f t="shared" si="19"/>
        <v>0.3256331820812069</v>
      </c>
      <c r="Z53" s="8">
        <f t="shared" si="20"/>
        <v>0.68704937279537859</v>
      </c>
      <c r="AA53" s="9">
        <f t="shared" si="21"/>
        <v>520.43931462840715</v>
      </c>
      <c r="AB53">
        <f t="shared" si="22"/>
        <v>296.86856048885898</v>
      </c>
      <c r="AC53">
        <f t="shared" si="23"/>
        <v>-105.78285987778526</v>
      </c>
      <c r="AD53">
        <f t="shared" si="24"/>
        <v>117.32055604253294</v>
      </c>
      <c r="AE53">
        <f t="shared" si="25"/>
        <v>-27.320556042532942</v>
      </c>
      <c r="AF53">
        <f t="shared" si="26"/>
        <v>1.1169336229219604E-2</v>
      </c>
      <c r="AG53">
        <f t="shared" si="27"/>
        <v>-27.309386706303723</v>
      </c>
      <c r="AH53">
        <f t="shared" si="28"/>
        <v>96.401299060037104</v>
      </c>
    </row>
    <row r="54" spans="4:34" x14ac:dyDescent="0.25">
      <c r="D54" s="2">
        <f t="shared" si="1"/>
        <v>44916</v>
      </c>
      <c r="E54" s="8">
        <f t="shared" si="29"/>
        <v>0.21666666666666692</v>
      </c>
      <c r="F54" s="3">
        <f t="shared" si="2"/>
        <v>2459934.6750000003</v>
      </c>
      <c r="G54" s="4">
        <f t="shared" si="3"/>
        <v>0.22969678302533278</v>
      </c>
      <c r="I54">
        <f t="shared" si="4"/>
        <v>269.72749238347205</v>
      </c>
      <c r="J54">
        <f t="shared" si="5"/>
        <v>8626.3951454708658</v>
      </c>
      <c r="K54">
        <f t="shared" si="6"/>
        <v>1.6698971551562407E-2</v>
      </c>
      <c r="L54">
        <f t="shared" si="7"/>
        <v>-0.45942084996467336</v>
      </c>
      <c r="M54">
        <f t="shared" si="8"/>
        <v>269.2680715335074</v>
      </c>
      <c r="N54">
        <f t="shared" si="9"/>
        <v>345.93572462090196</v>
      </c>
      <c r="O54">
        <f t="shared" si="10"/>
        <v>0.98378639788814493</v>
      </c>
      <c r="P54">
        <f t="shared" si="11"/>
        <v>269.25925975060528</v>
      </c>
      <c r="Q54">
        <f t="shared" si="12"/>
        <v>23.43630409331821</v>
      </c>
      <c r="R54">
        <f t="shared" si="13"/>
        <v>23.438242725017883</v>
      </c>
      <c r="S54">
        <f t="shared" si="0"/>
        <v>-90.807347247103024</v>
      </c>
      <c r="T54">
        <f t="shared" si="14"/>
        <v>-23.436166902204103</v>
      </c>
      <c r="U54">
        <f t="shared" si="15"/>
        <v>4.3030570186360237E-2</v>
      </c>
      <c r="V54">
        <f t="shared" si="16"/>
        <v>2.0897808864018148</v>
      </c>
      <c r="W54">
        <f t="shared" si="17"/>
        <v>65.054882548225393</v>
      </c>
      <c r="X54" s="8">
        <f t="shared" si="18"/>
        <v>0.50634271049555424</v>
      </c>
      <c r="Y54" s="8">
        <f t="shared" si="19"/>
        <v>0.3256347034171504</v>
      </c>
      <c r="Z54" s="8">
        <f t="shared" si="20"/>
        <v>0.68705071757395808</v>
      </c>
      <c r="AA54" s="9">
        <f t="shared" si="21"/>
        <v>520.43906038580315</v>
      </c>
      <c r="AB54">
        <f t="shared" si="22"/>
        <v>302.86649688640222</v>
      </c>
      <c r="AC54">
        <f t="shared" si="23"/>
        <v>-104.28337577839945</v>
      </c>
      <c r="AD54">
        <f t="shared" si="24"/>
        <v>116.28119983136399</v>
      </c>
      <c r="AE54">
        <f t="shared" si="25"/>
        <v>-26.281199831363992</v>
      </c>
      <c r="AF54">
        <f t="shared" si="26"/>
        <v>1.168435848084955E-2</v>
      </c>
      <c r="AG54">
        <f t="shared" si="27"/>
        <v>-26.269515472883143</v>
      </c>
      <c r="AH54">
        <f t="shared" si="28"/>
        <v>97.411194482742872</v>
      </c>
    </row>
    <row r="55" spans="4:34" x14ac:dyDescent="0.25">
      <c r="D55" s="2">
        <f t="shared" si="1"/>
        <v>44916</v>
      </c>
      <c r="E55" s="8">
        <f t="shared" si="29"/>
        <v>0.2208333333333336</v>
      </c>
      <c r="F55" s="3">
        <f t="shared" si="2"/>
        <v>2459934.6791666667</v>
      </c>
      <c r="G55" s="4">
        <f t="shared" si="3"/>
        <v>0.22969689710244209</v>
      </c>
      <c r="I55">
        <f t="shared" si="4"/>
        <v>269.73159924724496</v>
      </c>
      <c r="J55">
        <f t="shared" si="5"/>
        <v>8626.3992521384534</v>
      </c>
      <c r="K55">
        <f t="shared" si="6"/>
        <v>1.6698971546760307E-2</v>
      </c>
      <c r="L55">
        <f t="shared" si="7"/>
        <v>-0.45928495443907685</v>
      </c>
      <c r="M55">
        <f t="shared" si="8"/>
        <v>269.2723142928059</v>
      </c>
      <c r="N55">
        <f t="shared" si="9"/>
        <v>345.93996718401468</v>
      </c>
      <c r="O55">
        <f t="shared" si="10"/>
        <v>0.9837861070368541</v>
      </c>
      <c r="P55">
        <f t="shared" si="11"/>
        <v>269.26350252384327</v>
      </c>
      <c r="Q55">
        <f t="shared" si="12"/>
        <v>23.436304091834732</v>
      </c>
      <c r="R55">
        <f t="shared" si="13"/>
        <v>23.438242729972785</v>
      </c>
      <c r="S55">
        <f t="shared" si="0"/>
        <v>-90.802723061825503</v>
      </c>
      <c r="T55">
        <f t="shared" si="14"/>
        <v>-23.436190618124812</v>
      </c>
      <c r="U55">
        <f t="shared" si="15"/>
        <v>4.303057020507127E-2</v>
      </c>
      <c r="V55">
        <f t="shared" si="16"/>
        <v>2.0877172678083751</v>
      </c>
      <c r="W55">
        <f t="shared" si="17"/>
        <v>65.05485094932186</v>
      </c>
      <c r="X55" s="8">
        <f t="shared" si="18"/>
        <v>0.50634414356402202</v>
      </c>
      <c r="Y55" s="8">
        <f t="shared" si="19"/>
        <v>0.32563622426035022</v>
      </c>
      <c r="Z55" s="8">
        <f t="shared" si="20"/>
        <v>0.68705206286769382</v>
      </c>
      <c r="AA55" s="9">
        <f t="shared" si="21"/>
        <v>520.43880759457488</v>
      </c>
      <c r="AB55">
        <f t="shared" si="22"/>
        <v>308.86443326780881</v>
      </c>
      <c r="AC55">
        <f t="shared" si="23"/>
        <v>-102.7838916830478</v>
      </c>
      <c r="AD55">
        <f t="shared" si="24"/>
        <v>115.2442162320729</v>
      </c>
      <c r="AE55">
        <f t="shared" si="25"/>
        <v>-25.244216232072901</v>
      </c>
      <c r="AF55">
        <f t="shared" si="26"/>
        <v>1.2237352250238627E-2</v>
      </c>
      <c r="AG55">
        <f t="shared" si="27"/>
        <v>-25.231978879822663</v>
      </c>
      <c r="AH55">
        <f t="shared" si="28"/>
        <v>98.415121398711676</v>
      </c>
    </row>
    <row r="56" spans="4:34" x14ac:dyDescent="0.25">
      <c r="D56" s="2">
        <f t="shared" si="1"/>
        <v>44916</v>
      </c>
      <c r="E56" s="8">
        <f t="shared" si="29"/>
        <v>0.22500000000000028</v>
      </c>
      <c r="F56" s="3">
        <f t="shared" si="2"/>
        <v>2459934.6833333336</v>
      </c>
      <c r="G56" s="4">
        <f t="shared" si="3"/>
        <v>0.22969701117956418</v>
      </c>
      <c r="I56">
        <f t="shared" si="4"/>
        <v>269.73570611147625</v>
      </c>
      <c r="J56">
        <f t="shared" si="5"/>
        <v>8626.4033588064995</v>
      </c>
      <c r="K56">
        <f t="shared" si="6"/>
        <v>1.6698971541958207E-2</v>
      </c>
      <c r="L56">
        <f t="shared" si="7"/>
        <v>-0.45914905639048809</v>
      </c>
      <c r="M56">
        <f t="shared" si="8"/>
        <v>269.27655705508573</v>
      </c>
      <c r="N56">
        <f t="shared" si="9"/>
        <v>345.94420975010871</v>
      </c>
      <c r="O56">
        <f t="shared" si="10"/>
        <v>0.98378581627151429</v>
      </c>
      <c r="P56">
        <f t="shared" si="11"/>
        <v>269.26774530006264</v>
      </c>
      <c r="Q56">
        <f t="shared" si="12"/>
        <v>23.436304090351253</v>
      </c>
      <c r="R56">
        <f t="shared" si="13"/>
        <v>23.438242734927659</v>
      </c>
      <c r="S56">
        <f t="shared" si="0"/>
        <v>-90.79809887164383</v>
      </c>
      <c r="T56">
        <f t="shared" si="14"/>
        <v>-23.436214197873227</v>
      </c>
      <c r="U56">
        <f t="shared" si="15"/>
        <v>4.3030570223782212E-2</v>
      </c>
      <c r="V56">
        <f t="shared" si="16"/>
        <v>2.0856536326585644</v>
      </c>
      <c r="W56">
        <f t="shared" si="17"/>
        <v>65.054819531834156</v>
      </c>
      <c r="X56" s="8">
        <f t="shared" si="18"/>
        <v>0.50634557664398716</v>
      </c>
      <c r="Y56" s="8">
        <f t="shared" si="19"/>
        <v>0.3256377446111145</v>
      </c>
      <c r="Z56" s="8">
        <f t="shared" si="20"/>
        <v>0.68705340867685982</v>
      </c>
      <c r="AA56" s="9">
        <f t="shared" si="21"/>
        <v>520.43855625467324</v>
      </c>
      <c r="AB56">
        <f t="shared" si="22"/>
        <v>314.86236963265901</v>
      </c>
      <c r="AC56">
        <f t="shared" si="23"/>
        <v>-101.28440759183525</v>
      </c>
      <c r="AD56">
        <f t="shared" si="24"/>
        <v>114.20990974917051</v>
      </c>
      <c r="AE56">
        <f t="shared" si="25"/>
        <v>-24.209909749170507</v>
      </c>
      <c r="AF56">
        <f t="shared" si="26"/>
        <v>1.2832895572074265E-2</v>
      </c>
      <c r="AG56">
        <f t="shared" si="27"/>
        <v>-24.197076853598432</v>
      </c>
      <c r="AH56">
        <f t="shared" si="28"/>
        <v>99.413896906077468</v>
      </c>
    </row>
    <row r="57" spans="4:34" x14ac:dyDescent="0.25">
      <c r="D57" s="2">
        <f t="shared" si="1"/>
        <v>44916</v>
      </c>
      <c r="E57" s="8">
        <f t="shared" si="29"/>
        <v>0.22916666666666696</v>
      </c>
      <c r="F57" s="3">
        <f t="shared" si="2"/>
        <v>2459934.6875</v>
      </c>
      <c r="G57" s="4">
        <f t="shared" si="3"/>
        <v>0.22969712525667352</v>
      </c>
      <c r="I57">
        <f t="shared" si="4"/>
        <v>269.73981297524733</v>
      </c>
      <c r="J57">
        <f t="shared" si="5"/>
        <v>8626.4074654740889</v>
      </c>
      <c r="K57">
        <f t="shared" si="6"/>
        <v>1.6698971537156108E-2</v>
      </c>
      <c r="L57">
        <f t="shared" si="7"/>
        <v>-0.45901315584987801</v>
      </c>
      <c r="M57">
        <f t="shared" si="8"/>
        <v>269.28079981939743</v>
      </c>
      <c r="N57">
        <f t="shared" si="9"/>
        <v>345.9484523182382</v>
      </c>
      <c r="O57">
        <f t="shared" si="10"/>
        <v>0.98378552559219201</v>
      </c>
      <c r="P57">
        <f t="shared" si="11"/>
        <v>269.27198807831394</v>
      </c>
      <c r="Q57">
        <f t="shared" si="12"/>
        <v>23.436304088867775</v>
      </c>
      <c r="R57">
        <f t="shared" si="13"/>
        <v>23.438242739882504</v>
      </c>
      <c r="S57">
        <f t="shared" si="0"/>
        <v>-90.793474677602475</v>
      </c>
      <c r="T57">
        <f t="shared" si="14"/>
        <v>-23.436237641443622</v>
      </c>
      <c r="U57">
        <f t="shared" si="15"/>
        <v>4.3030570242493044E-2</v>
      </c>
      <c r="V57">
        <f t="shared" si="16"/>
        <v>2.0835899814532697</v>
      </c>
      <c r="W57">
        <f t="shared" si="17"/>
        <v>65.05478829577028</v>
      </c>
      <c r="X57" s="8">
        <f t="shared" si="18"/>
        <v>0.50634700973510194</v>
      </c>
      <c r="Y57" s="8">
        <f t="shared" si="19"/>
        <v>0.32563926446907338</v>
      </c>
      <c r="Z57" s="8">
        <f t="shared" si="20"/>
        <v>0.68705475500113056</v>
      </c>
      <c r="AA57" s="9">
        <f t="shared" si="21"/>
        <v>520.43830636616224</v>
      </c>
      <c r="AB57">
        <f t="shared" si="22"/>
        <v>320.86030598145373</v>
      </c>
      <c r="AC57">
        <f t="shared" si="23"/>
        <v>-99.784923504636566</v>
      </c>
      <c r="AD57">
        <f t="shared" si="24"/>
        <v>113.17858131735255</v>
      </c>
      <c r="AE57">
        <f t="shared" si="25"/>
        <v>-23.178581317352553</v>
      </c>
      <c r="AF57">
        <f t="shared" si="26"/>
        <v>1.3476329712144958E-2</v>
      </c>
      <c r="AG57">
        <f t="shared" si="27"/>
        <v>-23.165104987640408</v>
      </c>
      <c r="AH57">
        <f t="shared" si="28"/>
        <v>100.40830384110723</v>
      </c>
    </row>
    <row r="58" spans="4:34" x14ac:dyDescent="0.25">
      <c r="D58" s="2">
        <f t="shared" si="1"/>
        <v>44916</v>
      </c>
      <c r="E58" s="8">
        <f t="shared" si="29"/>
        <v>0.23333333333333364</v>
      </c>
      <c r="F58" s="3">
        <f t="shared" si="2"/>
        <v>2459934.6916666669</v>
      </c>
      <c r="G58" s="4">
        <f t="shared" si="3"/>
        <v>0.2296972393337956</v>
      </c>
      <c r="I58">
        <f t="shared" si="4"/>
        <v>269.7439198394768</v>
      </c>
      <c r="J58">
        <f t="shared" si="5"/>
        <v>8626.4115721421349</v>
      </c>
      <c r="K58">
        <f t="shared" si="6"/>
        <v>1.6698971532354008E-2</v>
      </c>
      <c r="L58">
        <f t="shared" si="7"/>
        <v>-0.45887725278780767</v>
      </c>
      <c r="M58">
        <f t="shared" si="8"/>
        <v>269.28504258668897</v>
      </c>
      <c r="N58">
        <f t="shared" si="9"/>
        <v>345.95269488934719</v>
      </c>
      <c r="O58">
        <f t="shared" si="10"/>
        <v>0.98378523499882364</v>
      </c>
      <c r="P58">
        <f t="shared" si="11"/>
        <v>269.27623085954508</v>
      </c>
      <c r="Q58">
        <f t="shared" si="12"/>
        <v>23.4363040873843</v>
      </c>
      <c r="R58">
        <f t="shared" si="13"/>
        <v>23.438242744837325</v>
      </c>
      <c r="S58">
        <f t="shared" si="0"/>
        <v>-90.788850478677716</v>
      </c>
      <c r="T58">
        <f t="shared" si="14"/>
        <v>-23.4362609488408</v>
      </c>
      <c r="U58">
        <f t="shared" si="15"/>
        <v>4.3030570261203778E-2</v>
      </c>
      <c r="V58">
        <f t="shared" si="16"/>
        <v>2.0815263137719717</v>
      </c>
      <c r="W58">
        <f t="shared" si="17"/>
        <v>65.054757241124122</v>
      </c>
      <c r="X58" s="8">
        <f t="shared" si="18"/>
        <v>0.50634844283765834</v>
      </c>
      <c r="Y58" s="8">
        <f t="shared" si="19"/>
        <v>0.32564078383453576</v>
      </c>
      <c r="Z58" s="8">
        <f t="shared" si="20"/>
        <v>0.68705610184078092</v>
      </c>
      <c r="AA58" s="9">
        <f t="shared" si="21"/>
        <v>520.43805792899298</v>
      </c>
      <c r="AB58">
        <f t="shared" si="22"/>
        <v>326.85824231377245</v>
      </c>
      <c r="AC58">
        <f t="shared" si="23"/>
        <v>-98.285439421556887</v>
      </c>
      <c r="AD58">
        <f t="shared" si="24"/>
        <v>112.15052914543487</v>
      </c>
      <c r="AE58">
        <f t="shared" si="25"/>
        <v>-22.150529145434874</v>
      </c>
      <c r="AF58">
        <f t="shared" si="26"/>
        <v>1.4173924135469026E-2</v>
      </c>
      <c r="AG58">
        <f t="shared" si="27"/>
        <v>-22.136355221299404</v>
      </c>
      <c r="AH58">
        <f t="shared" si="28"/>
        <v>101.39909346255985</v>
      </c>
    </row>
    <row r="59" spans="4:34" x14ac:dyDescent="0.25">
      <c r="D59" s="2">
        <f t="shared" si="1"/>
        <v>44916</v>
      </c>
      <c r="E59" s="8">
        <f t="shared" si="29"/>
        <v>0.23750000000000032</v>
      </c>
      <c r="F59" s="3">
        <f t="shared" si="2"/>
        <v>2459934.6958333333</v>
      </c>
      <c r="G59" s="4">
        <f t="shared" si="3"/>
        <v>0.22969735341090491</v>
      </c>
      <c r="I59">
        <f t="shared" si="4"/>
        <v>269.74802670324971</v>
      </c>
      <c r="J59">
        <f t="shared" si="5"/>
        <v>8626.4156788097225</v>
      </c>
      <c r="K59">
        <f t="shared" si="6"/>
        <v>1.6698971527551908E-2</v>
      </c>
      <c r="L59">
        <f t="shared" si="7"/>
        <v>-0.45874134723524918</v>
      </c>
      <c r="M59">
        <f t="shared" si="8"/>
        <v>269.28928535601443</v>
      </c>
      <c r="N59">
        <f t="shared" si="9"/>
        <v>345.95693746248799</v>
      </c>
      <c r="O59">
        <f t="shared" si="10"/>
        <v>0.98378494449147647</v>
      </c>
      <c r="P59">
        <f t="shared" si="11"/>
        <v>269.28047364281019</v>
      </c>
      <c r="Q59">
        <f t="shared" si="12"/>
        <v>23.436304085900822</v>
      </c>
      <c r="R59">
        <f t="shared" si="13"/>
        <v>23.438242749792114</v>
      </c>
      <c r="S59">
        <f t="shared" si="0"/>
        <v>-90.784226275910086</v>
      </c>
      <c r="T59">
        <f t="shared" si="14"/>
        <v>-23.436284120059124</v>
      </c>
      <c r="U59">
        <f t="shared" si="15"/>
        <v>4.3030570279914387E-2</v>
      </c>
      <c r="V59">
        <f t="shared" si="16"/>
        <v>2.07946263011425</v>
      </c>
      <c r="W59">
        <f t="shared" si="17"/>
        <v>65.054726367903513</v>
      </c>
      <c r="X59" s="8">
        <f t="shared" si="18"/>
        <v>0.50634987595130965</v>
      </c>
      <c r="Y59" s="8">
        <f t="shared" si="19"/>
        <v>0.32564230270713324</v>
      </c>
      <c r="Z59" s="8">
        <f t="shared" si="20"/>
        <v>0.68705744919548606</v>
      </c>
      <c r="AA59" s="9">
        <f t="shared" si="21"/>
        <v>520.4378109432281</v>
      </c>
      <c r="AB59">
        <f t="shared" si="22"/>
        <v>332.8561786301147</v>
      </c>
      <c r="AC59">
        <f t="shared" si="23"/>
        <v>-96.785955342471325</v>
      </c>
      <c r="AD59">
        <f t="shared" si="24"/>
        <v>111.12604950437624</v>
      </c>
      <c r="AE59">
        <f t="shared" si="25"/>
        <v>-21.12604950437624</v>
      </c>
      <c r="AF59">
        <f t="shared" si="26"/>
        <v>1.4933086245272424E-2</v>
      </c>
      <c r="AG59">
        <f t="shared" si="27"/>
        <v>-21.111116418130969</v>
      </c>
      <c r="AH59">
        <f t="shared" si="28"/>
        <v>102.38698791265909</v>
      </c>
    </row>
    <row r="60" spans="4:34" x14ac:dyDescent="0.25">
      <c r="D60" s="2">
        <f t="shared" si="1"/>
        <v>44916</v>
      </c>
      <c r="E60" s="8">
        <f t="shared" si="29"/>
        <v>0.241666666666667</v>
      </c>
      <c r="F60" s="3">
        <f t="shared" si="2"/>
        <v>2459934.7000000002</v>
      </c>
      <c r="G60" s="4">
        <f t="shared" si="3"/>
        <v>0.229697467488027</v>
      </c>
      <c r="I60">
        <f t="shared" si="4"/>
        <v>269.752133567481</v>
      </c>
      <c r="J60">
        <f t="shared" si="5"/>
        <v>8626.4197854777685</v>
      </c>
      <c r="K60">
        <f t="shared" si="6"/>
        <v>1.6698971522749809E-2</v>
      </c>
      <c r="L60">
        <f t="shared" si="7"/>
        <v>-0.45860543916265467</v>
      </c>
      <c r="M60">
        <f t="shared" si="8"/>
        <v>269.29352812831831</v>
      </c>
      <c r="N60">
        <f t="shared" si="9"/>
        <v>345.96118003860647</v>
      </c>
      <c r="O60">
        <f t="shared" si="10"/>
        <v>0.98378465407008675</v>
      </c>
      <c r="P60">
        <f t="shared" si="11"/>
        <v>269.28471642905384</v>
      </c>
      <c r="Q60">
        <f t="shared" si="12"/>
        <v>23.436304084417344</v>
      </c>
      <c r="R60">
        <f t="shared" si="13"/>
        <v>23.438242754746874</v>
      </c>
      <c r="S60">
        <f t="shared" si="0"/>
        <v>-90.779602068279587</v>
      </c>
      <c r="T60">
        <f t="shared" si="14"/>
        <v>-23.436307155103307</v>
      </c>
      <c r="U60">
        <f t="shared" si="15"/>
        <v>4.3030570298624893E-2</v>
      </c>
      <c r="V60">
        <f t="shared" si="16"/>
        <v>2.0773989300603728</v>
      </c>
      <c r="W60">
        <f t="shared" si="17"/>
        <v>65.054695676102526</v>
      </c>
      <c r="X60" s="8">
        <f t="shared" si="18"/>
        <v>0.50635130907634707</v>
      </c>
      <c r="Y60" s="8">
        <f t="shared" si="19"/>
        <v>0.32564382108717338</v>
      </c>
      <c r="Z60" s="8">
        <f t="shared" si="20"/>
        <v>0.68705879706552075</v>
      </c>
      <c r="AA60" s="9">
        <f t="shared" si="21"/>
        <v>520.43756540882021</v>
      </c>
      <c r="AB60">
        <f t="shared" si="22"/>
        <v>338.85411493006086</v>
      </c>
      <c r="AC60">
        <f t="shared" si="23"/>
        <v>-95.286471267484785</v>
      </c>
      <c r="AD60">
        <f t="shared" si="24"/>
        <v>110.10543746613169</v>
      </c>
      <c r="AE60">
        <f t="shared" si="25"/>
        <v>-20.10543746613169</v>
      </c>
      <c r="AF60">
        <f t="shared" si="26"/>
        <v>1.5762630725942039E-2</v>
      </c>
      <c r="AG60">
        <f t="shared" si="27"/>
        <v>-20.089674835405749</v>
      </c>
      <c r="AH60">
        <f t="shared" si="28"/>
        <v>103.37268246947087</v>
      </c>
    </row>
    <row r="61" spans="4:34" x14ac:dyDescent="0.25">
      <c r="D61" s="2">
        <f t="shared" si="1"/>
        <v>44916</v>
      </c>
      <c r="E61" s="8">
        <f t="shared" si="29"/>
        <v>0.24583333333333368</v>
      </c>
      <c r="F61" s="3">
        <f t="shared" si="2"/>
        <v>2459934.7041666666</v>
      </c>
      <c r="G61" s="4">
        <f t="shared" si="3"/>
        <v>0.22969758156513634</v>
      </c>
      <c r="I61">
        <f t="shared" si="4"/>
        <v>269.75624043125208</v>
      </c>
      <c r="J61">
        <f t="shared" si="5"/>
        <v>8626.4238921453561</v>
      </c>
      <c r="K61">
        <f t="shared" si="6"/>
        <v>1.6698971517947709E-2</v>
      </c>
      <c r="L61">
        <f t="shared" si="7"/>
        <v>-0.45846952860105139</v>
      </c>
      <c r="M61">
        <f t="shared" si="8"/>
        <v>269.29777090265105</v>
      </c>
      <c r="N61">
        <f t="shared" si="9"/>
        <v>345.96542261675495</v>
      </c>
      <c r="O61">
        <f t="shared" si="10"/>
        <v>0.98378436373472122</v>
      </c>
      <c r="P61">
        <f t="shared" si="11"/>
        <v>269.28895921732635</v>
      </c>
      <c r="Q61">
        <f t="shared" si="12"/>
        <v>23.436304082933866</v>
      </c>
      <c r="R61">
        <f t="shared" si="13"/>
        <v>23.438242759701602</v>
      </c>
      <c r="S61">
        <f t="shared" si="0"/>
        <v>-90.774977856830759</v>
      </c>
      <c r="T61">
        <f t="shared" si="14"/>
        <v>-23.436330053967751</v>
      </c>
      <c r="U61">
        <f t="shared" si="15"/>
        <v>4.3030570317335287E-2</v>
      </c>
      <c r="V61">
        <f t="shared" si="16"/>
        <v>2.0753352141115289</v>
      </c>
      <c r="W61">
        <f t="shared" si="17"/>
        <v>65.05466516572892</v>
      </c>
      <c r="X61" s="8">
        <f t="shared" si="18"/>
        <v>0.50635274221242255</v>
      </c>
      <c r="Y61" s="8">
        <f t="shared" si="19"/>
        <v>0.32564533897428666</v>
      </c>
      <c r="Z61" s="8">
        <f t="shared" si="20"/>
        <v>0.68706014545055849</v>
      </c>
      <c r="AA61" s="9">
        <f t="shared" si="21"/>
        <v>520.43732132583136</v>
      </c>
      <c r="AB61">
        <f t="shared" si="22"/>
        <v>344.85205121411207</v>
      </c>
      <c r="AC61">
        <f t="shared" si="23"/>
        <v>-93.786987196471983</v>
      </c>
      <c r="AD61">
        <f t="shared" si="24"/>
        <v>109.08898759679992</v>
      </c>
      <c r="AE61">
        <f t="shared" si="25"/>
        <v>-19.088987596799925</v>
      </c>
      <c r="AF61">
        <f t="shared" si="26"/>
        <v>1.6673129222177764E-2</v>
      </c>
      <c r="AG61">
        <f t="shared" si="27"/>
        <v>-19.072314467577748</v>
      </c>
      <c r="AH61">
        <f t="shared" si="28"/>
        <v>104.35684760632205</v>
      </c>
    </row>
    <row r="62" spans="4:34" x14ac:dyDescent="0.25">
      <c r="D62" s="2">
        <f t="shared" si="1"/>
        <v>44916</v>
      </c>
      <c r="E62" s="8">
        <f t="shared" si="29"/>
        <v>0.25000000000000033</v>
      </c>
      <c r="F62" s="3">
        <f t="shared" si="2"/>
        <v>2459934.7083333335</v>
      </c>
      <c r="G62" s="4">
        <f t="shared" si="3"/>
        <v>0.22969769564225842</v>
      </c>
      <c r="I62">
        <f t="shared" si="4"/>
        <v>269.76034729548337</v>
      </c>
      <c r="J62">
        <f t="shared" si="5"/>
        <v>8626.427998813404</v>
      </c>
      <c r="K62">
        <f t="shared" si="6"/>
        <v>1.6698971513145609E-2</v>
      </c>
      <c r="L62">
        <f t="shared" si="7"/>
        <v>-0.45833361552083646</v>
      </c>
      <c r="M62">
        <f t="shared" si="8"/>
        <v>269.30201367996256</v>
      </c>
      <c r="N62">
        <f t="shared" si="9"/>
        <v>345.96966519788293</v>
      </c>
      <c r="O62">
        <f t="shared" si="10"/>
        <v>0.98378407348531638</v>
      </c>
      <c r="P62">
        <f t="shared" si="11"/>
        <v>269.29320200857762</v>
      </c>
      <c r="Q62">
        <f t="shared" si="12"/>
        <v>23.436304081450391</v>
      </c>
      <c r="R62">
        <f t="shared" si="13"/>
        <v>23.438242764656309</v>
      </c>
      <c r="S62">
        <f t="shared" si="0"/>
        <v>-90.770353640537891</v>
      </c>
      <c r="T62">
        <f t="shared" si="14"/>
        <v>-23.436352816657163</v>
      </c>
      <c r="U62">
        <f t="shared" si="15"/>
        <v>4.3030570336045598E-2</v>
      </c>
      <c r="V62">
        <f t="shared" si="16"/>
        <v>2.0732714818457558</v>
      </c>
      <c r="W62">
        <f t="shared" si="17"/>
        <v>65.054634836776756</v>
      </c>
      <c r="X62" s="8">
        <f t="shared" si="18"/>
        <v>0.50635417535982941</v>
      </c>
      <c r="Y62" s="8">
        <f t="shared" si="19"/>
        <v>0.32564685636878288</v>
      </c>
      <c r="Z62" s="8">
        <f t="shared" si="20"/>
        <v>0.68706149435087593</v>
      </c>
      <c r="AA62" s="9">
        <f t="shared" si="21"/>
        <v>520.43707869421405</v>
      </c>
      <c r="AB62">
        <f t="shared" si="22"/>
        <v>350.84998748184626</v>
      </c>
      <c r="AC62">
        <f t="shared" si="23"/>
        <v>-92.287503129538436</v>
      </c>
      <c r="AD62">
        <f t="shared" si="24"/>
        <v>108.07699460957458</v>
      </c>
      <c r="AE62">
        <f t="shared" si="25"/>
        <v>-18.076994609574584</v>
      </c>
      <c r="AF62">
        <f t="shared" si="26"/>
        <v>1.7677369757395305E-2</v>
      </c>
      <c r="AG62">
        <f t="shared" si="27"/>
        <v>-18.05931723981719</v>
      </c>
      <c r="AH62">
        <f t="shared" si="28"/>
        <v>105.34013087021845</v>
      </c>
    </row>
    <row r="63" spans="4:34" x14ac:dyDescent="0.25">
      <c r="D63" s="2">
        <f t="shared" si="1"/>
        <v>44916</v>
      </c>
      <c r="E63" s="8">
        <f t="shared" si="29"/>
        <v>0.25416666666666698</v>
      </c>
      <c r="F63" s="3">
        <f t="shared" si="2"/>
        <v>2459934.7125000004</v>
      </c>
      <c r="G63" s="4">
        <f t="shared" si="3"/>
        <v>0.2296978097193805</v>
      </c>
      <c r="I63">
        <f t="shared" si="4"/>
        <v>269.76445415971466</v>
      </c>
      <c r="J63">
        <f t="shared" si="5"/>
        <v>8626.43210548145</v>
      </c>
      <c r="K63">
        <f t="shared" si="6"/>
        <v>1.669897150834351E-2</v>
      </c>
      <c r="L63">
        <f t="shared" si="7"/>
        <v>-0.45819769993800108</v>
      </c>
      <c r="M63">
        <f t="shared" si="8"/>
        <v>269.30625645977665</v>
      </c>
      <c r="N63">
        <f t="shared" si="9"/>
        <v>345.97390778151203</v>
      </c>
      <c r="O63">
        <f t="shared" si="10"/>
        <v>0.98378378332190675</v>
      </c>
      <c r="P63">
        <f t="shared" si="11"/>
        <v>269.2974448023316</v>
      </c>
      <c r="Q63">
        <f t="shared" si="12"/>
        <v>23.436304079966913</v>
      </c>
      <c r="R63">
        <f t="shared" si="13"/>
        <v>23.438242769610984</v>
      </c>
      <c r="S63">
        <f t="shared" si="0"/>
        <v>-90.765729419929272</v>
      </c>
      <c r="T63">
        <f t="shared" si="14"/>
        <v>-23.436375443168515</v>
      </c>
      <c r="U63">
        <f t="shared" si="15"/>
        <v>4.3030570354755791E-2</v>
      </c>
      <c r="V63">
        <f t="shared" si="16"/>
        <v>2.0712077335344952</v>
      </c>
      <c r="W63">
        <f t="shared" si="17"/>
        <v>65.054604689250368</v>
      </c>
      <c r="X63" s="8">
        <f t="shared" si="18"/>
        <v>0.5063556085183788</v>
      </c>
      <c r="Y63" s="8">
        <f t="shared" si="19"/>
        <v>0.32564837327046114</v>
      </c>
      <c r="Z63" s="8">
        <f t="shared" si="20"/>
        <v>0.68706284376629645</v>
      </c>
      <c r="AA63" s="9">
        <f t="shared" si="21"/>
        <v>520.43683751400295</v>
      </c>
      <c r="AB63">
        <f t="shared" si="22"/>
        <v>356.84792373353497</v>
      </c>
      <c r="AC63">
        <f t="shared" si="23"/>
        <v>-90.788019066616258</v>
      </c>
      <c r="AD63">
        <f t="shared" si="24"/>
        <v>107.06975397989581</v>
      </c>
      <c r="AE63">
        <f t="shared" si="25"/>
        <v>-17.069753979895808</v>
      </c>
      <c r="AF63">
        <f t="shared" si="26"/>
        <v>1.8790968275826016E-2</v>
      </c>
      <c r="AG63">
        <f t="shared" si="27"/>
        <v>-17.050963011619981</v>
      </c>
      <c r="AH63">
        <f t="shared" si="28"/>
        <v>106.32315859216379</v>
      </c>
    </row>
    <row r="64" spans="4:34" x14ac:dyDescent="0.25">
      <c r="D64" s="2">
        <f t="shared" si="1"/>
        <v>44916</v>
      </c>
      <c r="E64" s="8">
        <f t="shared" si="29"/>
        <v>0.25833333333333364</v>
      </c>
      <c r="F64" s="3">
        <f t="shared" si="2"/>
        <v>2459934.7166666668</v>
      </c>
      <c r="G64" s="4">
        <f t="shared" si="3"/>
        <v>0.22969792379648982</v>
      </c>
      <c r="I64">
        <f t="shared" si="4"/>
        <v>269.76856102348574</v>
      </c>
      <c r="J64">
        <f t="shared" si="5"/>
        <v>8626.4362121490376</v>
      </c>
      <c r="K64">
        <f t="shared" si="6"/>
        <v>1.669897150354141E-2</v>
      </c>
      <c r="L64">
        <f t="shared" si="7"/>
        <v>-0.45806178186837598</v>
      </c>
      <c r="M64">
        <f t="shared" si="8"/>
        <v>269.31049924161738</v>
      </c>
      <c r="N64">
        <f t="shared" si="9"/>
        <v>345.97815036716929</v>
      </c>
      <c r="O64">
        <f t="shared" si="10"/>
        <v>0.98378349324452574</v>
      </c>
      <c r="P64">
        <f t="shared" si="11"/>
        <v>269.30168759811221</v>
      </c>
      <c r="Q64">
        <f t="shared" si="12"/>
        <v>23.436304078483435</v>
      </c>
      <c r="R64">
        <f t="shared" si="13"/>
        <v>23.438242774565627</v>
      </c>
      <c r="S64">
        <f t="shared" si="0"/>
        <v>-90.761105195533375</v>
      </c>
      <c r="T64">
        <f t="shared" si="14"/>
        <v>-23.436397933498849</v>
      </c>
      <c r="U64">
        <f t="shared" si="15"/>
        <v>4.3030570373465846E-2</v>
      </c>
      <c r="V64">
        <f t="shared" si="16"/>
        <v>2.0691439694484215</v>
      </c>
      <c r="W64">
        <f t="shared" si="17"/>
        <v>65.054574723154033</v>
      </c>
      <c r="X64" s="8">
        <f t="shared" si="18"/>
        <v>0.50635704168788309</v>
      </c>
      <c r="Y64" s="8">
        <f t="shared" si="19"/>
        <v>0.3256498896791219</v>
      </c>
      <c r="Z64" s="8">
        <f t="shared" si="20"/>
        <v>0.68706419369664429</v>
      </c>
      <c r="AA64" s="9">
        <f t="shared" si="21"/>
        <v>520.43659778523227</v>
      </c>
      <c r="AB64">
        <f t="shared" si="22"/>
        <v>362.8458599694489</v>
      </c>
      <c r="AC64">
        <f t="shared" si="23"/>
        <v>-89.288535007637776</v>
      </c>
      <c r="AD64">
        <f t="shared" si="24"/>
        <v>106.06756252700424</v>
      </c>
      <c r="AE64">
        <f t="shared" si="25"/>
        <v>-16.067562527004242</v>
      </c>
      <c r="AF64">
        <f t="shared" si="26"/>
        <v>2.003319449193175E-2</v>
      </c>
      <c r="AG64">
        <f t="shared" si="27"/>
        <v>-16.047529332512308</v>
      </c>
      <c r="AH64">
        <f t="shared" si="28"/>
        <v>107.30653743903645</v>
      </c>
    </row>
    <row r="65" spans="4:34" x14ac:dyDescent="0.25">
      <c r="D65" s="2">
        <f t="shared" si="1"/>
        <v>44916</v>
      </c>
      <c r="E65" s="8">
        <f t="shared" si="29"/>
        <v>0.26250000000000029</v>
      </c>
      <c r="F65" s="3">
        <f t="shared" si="2"/>
        <v>2459934.7208333337</v>
      </c>
      <c r="G65" s="4">
        <f t="shared" si="3"/>
        <v>0.2296980378736119</v>
      </c>
      <c r="I65">
        <f t="shared" si="4"/>
        <v>269.77266788771703</v>
      </c>
      <c r="J65">
        <f t="shared" si="5"/>
        <v>8626.4403188170836</v>
      </c>
      <c r="K65">
        <f t="shared" si="6"/>
        <v>1.669897149873931E-2</v>
      </c>
      <c r="L65">
        <f t="shared" si="7"/>
        <v>-0.45792586128241064</v>
      </c>
      <c r="M65">
        <f t="shared" si="8"/>
        <v>269.3147420264346</v>
      </c>
      <c r="N65">
        <f t="shared" si="9"/>
        <v>345.98239295580061</v>
      </c>
      <c r="O65">
        <f t="shared" si="10"/>
        <v>0.98378320325311097</v>
      </c>
      <c r="P65">
        <f t="shared" si="11"/>
        <v>269.30593039686943</v>
      </c>
      <c r="Q65">
        <f t="shared" si="12"/>
        <v>23.436304076999956</v>
      </c>
      <c r="R65">
        <f t="shared" si="13"/>
        <v>23.438242779520245</v>
      </c>
      <c r="S65">
        <f t="shared" si="0"/>
        <v>-90.756480966324361</v>
      </c>
      <c r="T65">
        <f t="shared" si="14"/>
        <v>-23.436420287652783</v>
      </c>
      <c r="U65">
        <f t="shared" si="15"/>
        <v>4.3030570392175824E-2</v>
      </c>
      <c r="V65">
        <f t="shared" si="16"/>
        <v>2.0670801891658686</v>
      </c>
      <c r="W65">
        <f t="shared" si="17"/>
        <v>65.054544938481897</v>
      </c>
      <c r="X65" s="8">
        <f t="shared" si="18"/>
        <v>0.50635847486863483</v>
      </c>
      <c r="Y65" s="8">
        <f t="shared" si="19"/>
        <v>0.32565140559507399</v>
      </c>
      <c r="Z65" s="8">
        <f t="shared" si="20"/>
        <v>0.68706554414219567</v>
      </c>
      <c r="AA65" s="9">
        <f t="shared" si="21"/>
        <v>520.43635950785517</v>
      </c>
      <c r="AB65">
        <f t="shared" si="22"/>
        <v>368.84379618916631</v>
      </c>
      <c r="AC65">
        <f t="shared" si="23"/>
        <v>-87.789050952708422</v>
      </c>
      <c r="AD65">
        <f t="shared" si="24"/>
        <v>105.07071896421276</v>
      </c>
      <c r="AE65">
        <f t="shared" si="25"/>
        <v>-15.070718964212759</v>
      </c>
      <c r="AF65">
        <f t="shared" si="26"/>
        <v>2.1428105085370627E-2</v>
      </c>
      <c r="AG65">
        <f t="shared" si="27"/>
        <v>-15.049290859127389</v>
      </c>
      <c r="AH65">
        <f t="shared" si="28"/>
        <v>108.29085581677725</v>
      </c>
    </row>
    <row r="66" spans="4:34" x14ac:dyDescent="0.25">
      <c r="D66" s="2">
        <f t="shared" si="1"/>
        <v>44916</v>
      </c>
      <c r="E66" s="8">
        <f t="shared" si="29"/>
        <v>0.26666666666666694</v>
      </c>
      <c r="F66" s="3">
        <f t="shared" si="2"/>
        <v>2459934.7250000001</v>
      </c>
      <c r="G66" s="4">
        <f t="shared" si="3"/>
        <v>0.22969815195072124</v>
      </c>
      <c r="I66">
        <f t="shared" si="4"/>
        <v>269.77677475148812</v>
      </c>
      <c r="J66">
        <f t="shared" si="5"/>
        <v>8626.444425484673</v>
      </c>
      <c r="K66">
        <f t="shared" si="6"/>
        <v>1.6698971493937211E-2</v>
      </c>
      <c r="L66">
        <f t="shared" si="7"/>
        <v>-0.45778993821108105</v>
      </c>
      <c r="M66">
        <f t="shared" si="8"/>
        <v>269.31898481327704</v>
      </c>
      <c r="N66">
        <f t="shared" si="9"/>
        <v>345.98663554646191</v>
      </c>
      <c r="O66">
        <f t="shared" si="10"/>
        <v>0.98378291334772794</v>
      </c>
      <c r="P66">
        <f t="shared" si="11"/>
        <v>269.31017319765186</v>
      </c>
      <c r="Q66">
        <f t="shared" si="12"/>
        <v>23.436304075516482</v>
      </c>
      <c r="R66">
        <f t="shared" si="13"/>
        <v>23.438242784474834</v>
      </c>
      <c r="S66">
        <f t="shared" ref="S66:S129" si="30">DEGREES(ATAN2(COS(RADIANS(P66)),COS(RADIANS(R66))*SIN(RADIANS(P66))))</f>
        <v>-90.751856733348617</v>
      </c>
      <c r="T66">
        <f t="shared" si="14"/>
        <v>-23.436442505624871</v>
      </c>
      <c r="U66">
        <f t="shared" si="15"/>
        <v>4.3030570410885684E-2</v>
      </c>
      <c r="V66">
        <f t="shared" si="16"/>
        <v>2.0650163931884138</v>
      </c>
      <c r="W66">
        <f t="shared" si="17"/>
        <v>65.054515335241547</v>
      </c>
      <c r="X66" s="8">
        <f t="shared" si="18"/>
        <v>0.50635990806028586</v>
      </c>
      <c r="Y66" s="8">
        <f t="shared" si="19"/>
        <v>0.32565292101794824</v>
      </c>
      <c r="Z66" s="8">
        <f t="shared" si="20"/>
        <v>0.68706689510262353</v>
      </c>
      <c r="AA66" s="9">
        <f t="shared" si="21"/>
        <v>520.43612268193237</v>
      </c>
      <c r="AB66">
        <f t="shared" si="22"/>
        <v>374.84173239318881</v>
      </c>
      <c r="AC66">
        <f t="shared" si="23"/>
        <v>-86.289566901702798</v>
      </c>
      <c r="AD66">
        <f t="shared" si="24"/>
        <v>104.07952441981089</v>
      </c>
      <c r="AE66">
        <f t="shared" si="25"/>
        <v>-14.079524419810895</v>
      </c>
      <c r="AF66">
        <f t="shared" si="26"/>
        <v>2.3006126493979952E-2</v>
      </c>
      <c r="AG66">
        <f t="shared" si="27"/>
        <v>-14.056518293316914</v>
      </c>
      <c r="AH66">
        <f t="shared" si="28"/>
        <v>109.27668513355638</v>
      </c>
    </row>
    <row r="67" spans="4:34" x14ac:dyDescent="0.25">
      <c r="D67" s="2">
        <f t="shared" ref="D67:D130" si="31">$B$7</f>
        <v>44916</v>
      </c>
      <c r="E67" s="8">
        <f t="shared" si="29"/>
        <v>0.27083333333333359</v>
      </c>
      <c r="F67" s="3">
        <f t="shared" ref="F67:F130" si="32">D67+2415018.5+E67-$B$5/24</f>
        <v>2459934.729166667</v>
      </c>
      <c r="G67" s="4">
        <f t="shared" ref="G67:G130" si="33">(F67-2451545)/36525</f>
        <v>0.22969826602784332</v>
      </c>
      <c r="I67">
        <f t="shared" ref="I67:I130" si="34">MOD(280.46646+G67*(36000.76983 + G67*0.0003032),360)</f>
        <v>269.78088161571941</v>
      </c>
      <c r="J67">
        <f t="shared" ref="J67:J130" si="35">357.52911+G67*(35999.05029 - 0.0001537*G67)</f>
        <v>8626.4485321527172</v>
      </c>
      <c r="K67">
        <f t="shared" ref="K67:K130" si="36">0.016708634-G67*(0.000042037+0.0000001267*G67)</f>
        <v>1.6698971489135111E-2</v>
      </c>
      <c r="L67">
        <f t="shared" ref="L67:L130" si="37">SIN(RADIANS(J67))*(1.914602-G67*(0.004817+0.000014*G67))+SIN(RADIANS(2*J67))*(0.019993-0.000101*G67)+SIN(RADIANS(3*J67))*0.000289</f>
        <v>-0.45765401262499744</v>
      </c>
      <c r="M67">
        <f t="shared" ref="M67:M130" si="38">I67+L67</f>
        <v>269.32322760309444</v>
      </c>
      <c r="N67">
        <f t="shared" ref="N67:N130" si="39">MOD(J67+L67,360)</f>
        <v>345.99087814009181</v>
      </c>
      <c r="O67">
        <f t="shared" ref="O67:O130" si="40">(1.000001018*(1-K67*K67))/(1+K67*COS(RADIANS(N67)))</f>
        <v>0.9837826235283148</v>
      </c>
      <c r="P67">
        <f t="shared" ref="P67:P130" si="41">M67-0.00569-0.00478*SIN(RADIANS(125.04-1934.136*G67))</f>
        <v>269.31441600140931</v>
      </c>
      <c r="Q67">
        <f t="shared" ref="Q67:Q130" si="42">23+(26+((21.448-G67*(46.815+G67*(0.00059-G67*0.001813))))/60)/60</f>
        <v>23.436304074033004</v>
      </c>
      <c r="R67">
        <f t="shared" ref="R67:R130" si="43">Q67+0.00256*COS(RADIANS(125.04-1934.136*G67))</f>
        <v>23.438242789429392</v>
      </c>
      <c r="S67">
        <f t="shared" si="30"/>
        <v>-90.747232495580519</v>
      </c>
      <c r="T67">
        <f t="shared" ref="T67:T130" si="44">DEGREES(ASIN(SIN(RADIANS(R67))*SIN(RADIANS(P67))))</f>
        <v>-23.436464587419639</v>
      </c>
      <c r="U67">
        <f t="shared" ref="U67:U130" si="45">TAN(RADIANS(R67/2))*TAN(RADIANS(R67/2))</f>
        <v>4.3030570429595433E-2</v>
      </c>
      <c r="V67">
        <f t="shared" ref="V67:V130" si="46">4*DEGREES(U67*SIN(2*RADIANS(I67))-2*K67*SIN(RADIANS(J67))+4*K67*U67*SIN(RADIANS(J67))*COS(2*RADIANS(I67))-0.5*U67*U67*SIN(4*RADIANS(I67))-1.25*K67*K67*SIN(2*RADIANS(J67)))</f>
        <v>2.0629525810950313</v>
      </c>
      <c r="W67">
        <f t="shared" ref="W67:W130" si="47">DEGREES(ACOS(COS(RADIANS(90.833))/(COS(RADIANS($B$3))*COS(RADIANS(T67)))-TAN(RADIANS($B$3))*TAN(RADIANS(T67))))</f>
        <v>65.054485913427243</v>
      </c>
      <c r="X67" s="8">
        <f t="shared" ref="X67:X130" si="48">(720-4*$B$4-V67+$B$5*60)/1440</f>
        <v>0.50636134126312848</v>
      </c>
      <c r="Y67" s="8">
        <f t="shared" ref="Y67:Y130" si="49">X67-W67*4/1440</f>
        <v>0.32565443594805282</v>
      </c>
      <c r="Z67" s="8">
        <f t="shared" ref="Z67:Z130" si="50">X67+W67*4/1440</f>
        <v>0.68706824657820409</v>
      </c>
      <c r="AA67" s="9">
        <f t="shared" ref="AA67:AA130" si="51">8*W67</f>
        <v>520.43588730741794</v>
      </c>
      <c r="AB67">
        <f t="shared" ref="AB67:AB130" si="52">MOD(E67*1440+V67+4*$B$4-60*$B$5,1440)</f>
        <v>380.83966858109545</v>
      </c>
      <c r="AC67">
        <f t="shared" ref="AC67:AC130" si="53">IF(AB67/4&lt;0,AB67/4+180,AB67/4-180)</f>
        <v>-84.790082854726137</v>
      </c>
      <c r="AD67">
        <f t="shared" ref="AD67:AD130" si="54">DEGREES(ACOS(SIN(RADIANS($B$3))*SIN(RADIANS(T67))+COS(RADIANS($B$3))*COS(RADIANS(T67))*COS(RADIANS(AC67))))</f>
        <v>103.09428293153064</v>
      </c>
      <c r="AE67">
        <f t="shared" ref="AE67:AE130" si="55">90-AD67</f>
        <v>-13.094282931530643</v>
      </c>
      <c r="AF67">
        <f t="shared" ref="AF67:AF130" si="56">IF(AE67&gt;85,0,IF(AE67&gt;5,58.1/TAN(RADIANS(AE67))-0.07/POWER(TAN(RADIANS(AE67)),3)+0.000086/POWER(TAN(RADIANS(AE67)),5),IF(AE67&gt;-0.575,1735+AE67*(-518.2+AE67*(103.4+AE67*(-12.79+AE67*0.711))),-20.772/TAN(RADIANS(AE67)))))/3600</f>
        <v>2.4806310128980495E-2</v>
      </c>
      <c r="AG67">
        <f t="shared" ref="AG67:AG130" si="57">AE67+AF67</f>
        <v>-13.069476621401662</v>
      </c>
      <c r="AH67">
        <f t="shared" ref="AH67:AH130" si="58">IF(AC67&gt;0,MOD(DEGREES(ACOS(((SIN(RADIANS($B$3))*COS(RADIANS(AD67)))-SIN(RADIANS(T67)))/(COS(RADIANS($B$3))*SIN(RADIANS(AD67)))))+180,360),MOD(540-DEGREES(ACOS(((SIN(RADIANS($B$3))*COS(RADIANS(AD67)))-SIN(RADIANS(T67)))/(COS(RADIANS($B$3))*SIN(RADIANS(AD67))))),360))</f>
        <v>110.26458092931813</v>
      </c>
    </row>
    <row r="68" spans="4:34" x14ac:dyDescent="0.25">
      <c r="D68" s="2">
        <f t="shared" si="31"/>
        <v>44916</v>
      </c>
      <c r="E68" s="8">
        <f t="shared" ref="E68:E131" si="59">E67+0.1/24</f>
        <v>0.27500000000000024</v>
      </c>
      <c r="F68" s="3">
        <f t="shared" si="32"/>
        <v>2459934.7333333334</v>
      </c>
      <c r="G68" s="4">
        <f t="shared" si="33"/>
        <v>0.22969838010495264</v>
      </c>
      <c r="I68">
        <f t="shared" si="34"/>
        <v>269.78498847949049</v>
      </c>
      <c r="J68">
        <f t="shared" si="35"/>
        <v>8626.4526388203067</v>
      </c>
      <c r="K68">
        <f t="shared" si="36"/>
        <v>1.6698971484333011E-2</v>
      </c>
      <c r="L68">
        <f t="shared" si="37"/>
        <v>-0.45751808455497522</v>
      </c>
      <c r="M68">
        <f t="shared" si="38"/>
        <v>269.32747039493552</v>
      </c>
      <c r="N68">
        <f t="shared" si="39"/>
        <v>345.9951207357517</v>
      </c>
      <c r="O68">
        <f t="shared" si="40"/>
        <v>0.98378233379493651</v>
      </c>
      <c r="P68">
        <f t="shared" si="41"/>
        <v>269.31865880719045</v>
      </c>
      <c r="Q68">
        <f t="shared" si="42"/>
        <v>23.436304072549525</v>
      </c>
      <c r="R68">
        <f t="shared" si="43"/>
        <v>23.438242794383921</v>
      </c>
      <c r="S68">
        <f t="shared" si="30"/>
        <v>-90.742608254066425</v>
      </c>
      <c r="T68">
        <f t="shared" si="44"/>
        <v>-23.436486533031722</v>
      </c>
      <c r="U68">
        <f t="shared" si="45"/>
        <v>4.3030570448305064E-2</v>
      </c>
      <c r="V68">
        <f t="shared" si="46"/>
        <v>2.0608887533866622</v>
      </c>
      <c r="W68">
        <f t="shared" si="47"/>
        <v>65.054456673046445</v>
      </c>
      <c r="X68" s="8">
        <f t="shared" si="48"/>
        <v>0.50636277447681488</v>
      </c>
      <c r="Y68" s="8">
        <f t="shared" si="49"/>
        <v>0.32565595038501921</v>
      </c>
      <c r="Z68" s="8">
        <f t="shared" si="50"/>
        <v>0.68706959856861061</v>
      </c>
      <c r="AA68" s="9">
        <f t="shared" si="51"/>
        <v>520.43565338437156</v>
      </c>
      <c r="AB68">
        <f t="shared" si="52"/>
        <v>386.83760475338704</v>
      </c>
      <c r="AC68">
        <f t="shared" si="53"/>
        <v>-83.29059881165324</v>
      </c>
      <c r="AD68">
        <f t="shared" si="54"/>
        <v>102.11530191489322</v>
      </c>
      <c r="AE68">
        <f t="shared" si="55"/>
        <v>-12.115301914893223</v>
      </c>
      <c r="AF68">
        <f t="shared" si="56"/>
        <v>2.6879618668431689E-2</v>
      </c>
      <c r="AG68">
        <f t="shared" si="57"/>
        <v>-12.088422296224792</v>
      </c>
      <c r="AH68">
        <f t="shared" si="58"/>
        <v>111.25508387917739</v>
      </c>
    </row>
    <row r="69" spans="4:34" x14ac:dyDescent="0.25">
      <c r="D69" s="2">
        <f t="shared" si="31"/>
        <v>44916</v>
      </c>
      <c r="E69" s="8">
        <f t="shared" si="59"/>
        <v>0.2791666666666669</v>
      </c>
      <c r="F69" s="3">
        <f t="shared" si="32"/>
        <v>2459934.7375000003</v>
      </c>
      <c r="G69" s="4">
        <f t="shared" si="33"/>
        <v>0.22969849418207472</v>
      </c>
      <c r="I69">
        <f t="shared" si="34"/>
        <v>269.78909534372178</v>
      </c>
      <c r="J69">
        <f t="shared" si="35"/>
        <v>8626.4567454883527</v>
      </c>
      <c r="K69">
        <f t="shared" si="36"/>
        <v>1.6698971479530911E-2</v>
      </c>
      <c r="L69">
        <f t="shared" si="37"/>
        <v>-0.45738215397162368</v>
      </c>
      <c r="M69">
        <f t="shared" si="38"/>
        <v>269.33171318975013</v>
      </c>
      <c r="N69">
        <f t="shared" si="39"/>
        <v>345.99936333438018</v>
      </c>
      <c r="O69">
        <f t="shared" si="40"/>
        <v>0.98378204414753101</v>
      </c>
      <c r="P69">
        <f t="shared" si="41"/>
        <v>269.32290161594523</v>
      </c>
      <c r="Q69">
        <f t="shared" si="42"/>
        <v>23.436304071066047</v>
      </c>
      <c r="R69">
        <f t="shared" si="43"/>
        <v>23.438242799338422</v>
      </c>
      <c r="S69">
        <f t="shared" si="30"/>
        <v>-90.737984007780497</v>
      </c>
      <c r="T69">
        <f t="shared" si="44"/>
        <v>-23.436508342465601</v>
      </c>
      <c r="U69">
        <f t="shared" si="45"/>
        <v>4.3030570467014591E-2</v>
      </c>
      <c r="V69">
        <f t="shared" si="46"/>
        <v>2.0588249096422535</v>
      </c>
      <c r="W69">
        <f t="shared" si="47"/>
        <v>65.054427614093498</v>
      </c>
      <c r="X69" s="8">
        <f t="shared" si="48"/>
        <v>0.50636420770163737</v>
      </c>
      <c r="Y69" s="8">
        <f t="shared" si="49"/>
        <v>0.32565746432915543</v>
      </c>
      <c r="Z69" s="8">
        <f t="shared" si="50"/>
        <v>0.68707095107411931</v>
      </c>
      <c r="AA69" s="9">
        <f t="shared" si="51"/>
        <v>520.43542091274799</v>
      </c>
      <c r="AB69">
        <f t="shared" si="52"/>
        <v>392.83554090964259</v>
      </c>
      <c r="AC69">
        <f t="shared" si="53"/>
        <v>-81.791114772589353</v>
      </c>
      <c r="AD69">
        <f t="shared" si="54"/>
        <v>101.14289260792704</v>
      </c>
      <c r="AE69">
        <f t="shared" si="55"/>
        <v>-11.142892607927038</v>
      </c>
      <c r="AF69">
        <f t="shared" si="56"/>
        <v>2.9293838739846974E-2</v>
      </c>
      <c r="AG69">
        <f t="shared" si="57"/>
        <v>-11.113598769187192</v>
      </c>
      <c r="AH69">
        <f t="shared" si="58"/>
        <v>112.24872067499939</v>
      </c>
    </row>
    <row r="70" spans="4:34" x14ac:dyDescent="0.25">
      <c r="D70" s="2">
        <f t="shared" si="31"/>
        <v>44916</v>
      </c>
      <c r="E70" s="8">
        <f t="shared" si="59"/>
        <v>0.28333333333333355</v>
      </c>
      <c r="F70" s="3">
        <f t="shared" si="32"/>
        <v>2459934.7416666667</v>
      </c>
      <c r="G70" s="4">
        <f t="shared" si="33"/>
        <v>0.22969860825918406</v>
      </c>
      <c r="I70">
        <f t="shared" si="34"/>
        <v>269.79320220749287</v>
      </c>
      <c r="J70">
        <f t="shared" si="35"/>
        <v>8626.4608521559403</v>
      </c>
      <c r="K70">
        <f t="shared" si="36"/>
        <v>1.6698971474728812E-2</v>
      </c>
      <c r="L70">
        <f t="shared" si="37"/>
        <v>-0.45724622090592087</v>
      </c>
      <c r="M70">
        <f t="shared" si="38"/>
        <v>269.33595598658695</v>
      </c>
      <c r="N70">
        <f t="shared" si="39"/>
        <v>346.00360593503501</v>
      </c>
      <c r="O70">
        <f t="shared" si="40"/>
        <v>0.98378175458616401</v>
      </c>
      <c r="P70">
        <f t="shared" si="41"/>
        <v>269.32714442672221</v>
      </c>
      <c r="Q70">
        <f t="shared" si="42"/>
        <v>23.436304069582572</v>
      </c>
      <c r="R70">
        <f t="shared" si="43"/>
        <v>23.438242804292898</v>
      </c>
      <c r="S70">
        <f t="shared" si="30"/>
        <v>-90.73335975776925</v>
      </c>
      <c r="T70">
        <f t="shared" si="44"/>
        <v>-23.436530015715952</v>
      </c>
      <c r="U70">
        <f t="shared" si="45"/>
        <v>4.3030570485724035E-2</v>
      </c>
      <c r="V70">
        <f t="shared" si="46"/>
        <v>2.0567610503634546</v>
      </c>
      <c r="W70">
        <f t="shared" si="47"/>
        <v>65.054398736575791</v>
      </c>
      <c r="X70" s="8">
        <f t="shared" si="48"/>
        <v>0.50636564093724767</v>
      </c>
      <c r="Y70" s="8">
        <f t="shared" si="49"/>
        <v>0.32565897778009267</v>
      </c>
      <c r="Z70" s="8">
        <f t="shared" si="50"/>
        <v>0.68707230409440267</v>
      </c>
      <c r="AA70" s="9">
        <f t="shared" si="51"/>
        <v>520.43518989260633</v>
      </c>
      <c r="AB70">
        <f t="shared" si="52"/>
        <v>398.83347705036374</v>
      </c>
      <c r="AC70">
        <f t="shared" si="53"/>
        <v>-80.291630737409065</v>
      </c>
      <c r="AD70">
        <f t="shared" si="54"/>
        <v>100.17737049187917</v>
      </c>
      <c r="AE70">
        <f t="shared" si="55"/>
        <v>-10.177370491879174</v>
      </c>
      <c r="AF70">
        <f t="shared" si="56"/>
        <v>3.2141143438494377E-2</v>
      </c>
      <c r="AG70">
        <f t="shared" si="57"/>
        <v>-10.145229348440679</v>
      </c>
      <c r="AH70">
        <f t="shared" si="58"/>
        <v>113.24600479100286</v>
      </c>
    </row>
    <row r="71" spans="4:34" x14ac:dyDescent="0.25">
      <c r="D71" s="2">
        <f t="shared" si="31"/>
        <v>44916</v>
      </c>
      <c r="E71" s="8">
        <f t="shared" si="59"/>
        <v>0.2875000000000002</v>
      </c>
      <c r="F71" s="3">
        <f t="shared" si="32"/>
        <v>2459934.7458333336</v>
      </c>
      <c r="G71" s="4">
        <f t="shared" si="33"/>
        <v>0.22969872233630614</v>
      </c>
      <c r="I71">
        <f t="shared" si="34"/>
        <v>269.79730907172416</v>
      </c>
      <c r="J71">
        <f t="shared" si="35"/>
        <v>8626.4649588239881</v>
      </c>
      <c r="K71">
        <f t="shared" si="36"/>
        <v>1.6698971469926712E-2</v>
      </c>
      <c r="L71">
        <f t="shared" si="37"/>
        <v>-0.45711028532825931</v>
      </c>
      <c r="M71">
        <f t="shared" si="38"/>
        <v>269.34019878639589</v>
      </c>
      <c r="N71">
        <f t="shared" si="39"/>
        <v>346.00784853866026</v>
      </c>
      <c r="O71">
        <f t="shared" si="40"/>
        <v>0.98378146511077269</v>
      </c>
      <c r="P71">
        <f t="shared" si="41"/>
        <v>269.33138724047137</v>
      </c>
      <c r="Q71">
        <f t="shared" si="42"/>
        <v>23.436304068099094</v>
      </c>
      <c r="R71">
        <f t="shared" si="43"/>
        <v>23.438242809247342</v>
      </c>
      <c r="S71">
        <f t="shared" si="30"/>
        <v>-90.728735503006888</v>
      </c>
      <c r="T71">
        <f t="shared" si="44"/>
        <v>-23.436551552787204</v>
      </c>
      <c r="U71">
        <f t="shared" si="45"/>
        <v>4.3030570504433346E-2</v>
      </c>
      <c r="V71">
        <f t="shared" si="46"/>
        <v>2.0546971751282723</v>
      </c>
      <c r="W71">
        <f t="shared" si="47"/>
        <v>65.054370040487726</v>
      </c>
      <c r="X71" s="8">
        <f t="shared" si="48"/>
        <v>0.50636707418393878</v>
      </c>
      <c r="Y71" s="8">
        <f t="shared" si="49"/>
        <v>0.32566049073813952</v>
      </c>
      <c r="Z71" s="8">
        <f t="shared" si="50"/>
        <v>0.68707365762973804</v>
      </c>
      <c r="AA71" s="9">
        <f t="shared" si="51"/>
        <v>520.43496032390181</v>
      </c>
      <c r="AB71">
        <f t="shared" si="52"/>
        <v>404.8314131751286</v>
      </c>
      <c r="AC71">
        <f t="shared" si="53"/>
        <v>-78.792146706217849</v>
      </c>
      <c r="AD71">
        <f t="shared" si="54"/>
        <v>99.219055689754001</v>
      </c>
      <c r="AE71">
        <f t="shared" si="55"/>
        <v>-9.2190556897540006</v>
      </c>
      <c r="AF71">
        <f t="shared" si="56"/>
        <v>3.5550136854725314E-2</v>
      </c>
      <c r="AG71">
        <f t="shared" si="57"/>
        <v>-9.1835055528992751</v>
      </c>
      <c r="AH71">
        <f t="shared" si="58"/>
        <v>114.24743713616505</v>
      </c>
    </row>
    <row r="72" spans="4:34" x14ac:dyDescent="0.25">
      <c r="D72" s="2">
        <f t="shared" si="31"/>
        <v>44916</v>
      </c>
      <c r="E72" s="8">
        <f t="shared" si="59"/>
        <v>0.29166666666666685</v>
      </c>
      <c r="F72" s="3">
        <f t="shared" si="32"/>
        <v>2459934.75</v>
      </c>
      <c r="G72" s="4">
        <f t="shared" si="33"/>
        <v>0.22969883641341546</v>
      </c>
      <c r="I72">
        <f t="shared" si="34"/>
        <v>269.80141593549524</v>
      </c>
      <c r="J72">
        <f t="shared" si="35"/>
        <v>8626.4690654915739</v>
      </c>
      <c r="K72">
        <f t="shared" si="36"/>
        <v>1.6698971465124612E-2</v>
      </c>
      <c r="L72">
        <f t="shared" si="37"/>
        <v>-0.45697434726983405</v>
      </c>
      <c r="M72">
        <f t="shared" si="38"/>
        <v>269.34444158822544</v>
      </c>
      <c r="N72">
        <f t="shared" si="39"/>
        <v>346.01209114430458</v>
      </c>
      <c r="O72">
        <f t="shared" si="40"/>
        <v>0.98378117572142376</v>
      </c>
      <c r="P72">
        <f t="shared" si="41"/>
        <v>269.3356300562412</v>
      </c>
      <c r="Q72">
        <f t="shared" si="42"/>
        <v>23.436304066615616</v>
      </c>
      <c r="R72">
        <f t="shared" si="43"/>
        <v>23.438242814201754</v>
      </c>
      <c r="S72">
        <f t="shared" si="30"/>
        <v>-90.724111244539856</v>
      </c>
      <c r="T72">
        <f t="shared" si="44"/>
        <v>-23.436572953674101</v>
      </c>
      <c r="U72">
        <f t="shared" si="45"/>
        <v>4.303057052314254E-2</v>
      </c>
      <c r="V72">
        <f t="shared" si="46"/>
        <v>2.052633284439298</v>
      </c>
      <c r="W72">
        <f t="shared" si="47"/>
        <v>65.054341525836591</v>
      </c>
      <c r="X72" s="8">
        <f t="shared" si="48"/>
        <v>0.50636850744136164</v>
      </c>
      <c r="Y72" s="8">
        <f t="shared" si="49"/>
        <v>0.32566200320292665</v>
      </c>
      <c r="Z72" s="8">
        <f t="shared" si="50"/>
        <v>0.68707501167979657</v>
      </c>
      <c r="AA72" s="9">
        <f t="shared" si="51"/>
        <v>520.43473220669273</v>
      </c>
      <c r="AB72">
        <f t="shared" si="52"/>
        <v>410.82934928443962</v>
      </c>
      <c r="AC72">
        <f t="shared" si="53"/>
        <v>-77.292662678890096</v>
      </c>
      <c r="AD72">
        <f t="shared" si="54"/>
        <v>98.268273341697451</v>
      </c>
      <c r="AE72">
        <f t="shared" si="55"/>
        <v>-8.2682733416974514</v>
      </c>
      <c r="AF72">
        <f t="shared" si="56"/>
        <v>3.9705819267366105E-2</v>
      </c>
      <c r="AG72">
        <f t="shared" si="57"/>
        <v>-8.2285675224300849</v>
      </c>
      <c r="AH72">
        <f t="shared" si="58"/>
        <v>115.25350659786096</v>
      </c>
    </row>
    <row r="73" spans="4:34" x14ac:dyDescent="0.25">
      <c r="D73" s="2">
        <f t="shared" si="31"/>
        <v>44916</v>
      </c>
      <c r="E73" s="8">
        <f t="shared" si="59"/>
        <v>0.2958333333333335</v>
      </c>
      <c r="F73" s="3">
        <f t="shared" si="32"/>
        <v>2459934.7541666669</v>
      </c>
      <c r="G73" s="4">
        <f t="shared" si="33"/>
        <v>0.22969895049053754</v>
      </c>
      <c r="I73">
        <f t="shared" si="34"/>
        <v>269.80552279972653</v>
      </c>
      <c r="J73">
        <f t="shared" si="35"/>
        <v>8626.4731721596218</v>
      </c>
      <c r="K73">
        <f t="shared" si="36"/>
        <v>1.6698971460322513E-2</v>
      </c>
      <c r="L73">
        <f t="shared" si="37"/>
        <v>-0.45683840670087478</v>
      </c>
      <c r="M73">
        <f t="shared" si="38"/>
        <v>269.34868439302568</v>
      </c>
      <c r="N73">
        <f t="shared" si="39"/>
        <v>346.01633375292113</v>
      </c>
      <c r="O73">
        <f t="shared" si="40"/>
        <v>0.9837808864180535</v>
      </c>
      <c r="P73">
        <f t="shared" si="41"/>
        <v>269.33987287498178</v>
      </c>
      <c r="Q73">
        <f t="shared" si="42"/>
        <v>23.436304065132141</v>
      </c>
      <c r="R73">
        <f t="shared" si="43"/>
        <v>23.438242819156144</v>
      </c>
      <c r="S73">
        <f t="shared" si="30"/>
        <v>-90.7194869813423</v>
      </c>
      <c r="T73">
        <f t="shared" si="44"/>
        <v>-23.436594218381025</v>
      </c>
      <c r="U73">
        <f t="shared" si="45"/>
        <v>4.3030570541851651E-2</v>
      </c>
      <c r="V73">
        <f t="shared" si="46"/>
        <v>2.0505693778738507</v>
      </c>
      <c r="W73">
        <f t="shared" si="47"/>
        <v>65.054313192616874</v>
      </c>
      <c r="X73" s="8">
        <f t="shared" si="48"/>
        <v>0.50636994070980978</v>
      </c>
      <c r="Y73" s="8">
        <f t="shared" si="49"/>
        <v>0.32566351517476289</v>
      </c>
      <c r="Z73" s="8">
        <f t="shared" si="50"/>
        <v>0.68707636624485668</v>
      </c>
      <c r="AA73" s="9">
        <f t="shared" si="51"/>
        <v>520.43450554093499</v>
      </c>
      <c r="AB73">
        <f t="shared" si="52"/>
        <v>416.82728537787409</v>
      </c>
      <c r="AC73">
        <f t="shared" si="53"/>
        <v>-75.793178655531477</v>
      </c>
      <c r="AD73">
        <f t="shared" si="54"/>
        <v>97.325353958448133</v>
      </c>
      <c r="AE73">
        <f t="shared" si="55"/>
        <v>-7.3253539584481331</v>
      </c>
      <c r="AF73">
        <f t="shared" si="56"/>
        <v>4.4884297845441054E-2</v>
      </c>
      <c r="AG73">
        <f t="shared" si="57"/>
        <v>-7.2804696606026917</v>
      </c>
      <c r="AH73">
        <f t="shared" si="58"/>
        <v>116.26469047821217</v>
      </c>
    </row>
    <row r="74" spans="4:34" x14ac:dyDescent="0.25">
      <c r="D74" s="2">
        <f t="shared" si="31"/>
        <v>44916</v>
      </c>
      <c r="E74" s="8">
        <f t="shared" si="59"/>
        <v>0.30000000000000016</v>
      </c>
      <c r="F74" s="3">
        <f t="shared" si="32"/>
        <v>2459934.7583333333</v>
      </c>
      <c r="G74" s="4">
        <f t="shared" si="33"/>
        <v>0.22969906456764688</v>
      </c>
      <c r="I74">
        <f t="shared" si="34"/>
        <v>269.80962966349762</v>
      </c>
      <c r="J74">
        <f t="shared" si="35"/>
        <v>8626.4772788272094</v>
      </c>
      <c r="K74">
        <f t="shared" si="36"/>
        <v>1.6698971455520413E-2</v>
      </c>
      <c r="L74">
        <f t="shared" si="37"/>
        <v>-0.45670246365257766</v>
      </c>
      <c r="M74">
        <f t="shared" si="38"/>
        <v>269.35292719984506</v>
      </c>
      <c r="N74">
        <f t="shared" si="39"/>
        <v>346.02057636355676</v>
      </c>
      <c r="O74">
        <f t="shared" si="40"/>
        <v>0.98378059720072886</v>
      </c>
      <c r="P74">
        <f t="shared" si="41"/>
        <v>269.34411569574149</v>
      </c>
      <c r="Q74">
        <f t="shared" si="42"/>
        <v>23.436304063648663</v>
      </c>
      <c r="R74">
        <f t="shared" si="43"/>
        <v>23.4382428241105</v>
      </c>
      <c r="S74">
        <f t="shared" si="30"/>
        <v>-90.714862714460835</v>
      </c>
      <c r="T74">
        <f t="shared" si="44"/>
        <v>-23.436615346902759</v>
      </c>
      <c r="U74">
        <f t="shared" si="45"/>
        <v>4.303057056056063E-2</v>
      </c>
      <c r="V74">
        <f t="shared" si="46"/>
        <v>2.0485054559344729</v>
      </c>
      <c r="W74">
        <f t="shared" si="47"/>
        <v>65.054285040835808</v>
      </c>
      <c r="X74" s="8">
        <f t="shared" si="48"/>
        <v>0.50637137398893439</v>
      </c>
      <c r="Y74" s="8">
        <f t="shared" si="49"/>
        <v>0.32566502665327934</v>
      </c>
      <c r="Z74" s="8">
        <f t="shared" si="50"/>
        <v>0.68707772132458944</v>
      </c>
      <c r="AA74" s="9">
        <f t="shared" si="51"/>
        <v>520.43428032668646</v>
      </c>
      <c r="AB74">
        <f t="shared" si="52"/>
        <v>422.8252214559347</v>
      </c>
      <c r="AC74">
        <f t="shared" si="53"/>
        <v>-74.293694636016326</v>
      </c>
      <c r="AD74">
        <f t="shared" si="54"/>
        <v>96.390633751306808</v>
      </c>
      <c r="AE74">
        <f t="shared" si="55"/>
        <v>-6.3906337513068081</v>
      </c>
      <c r="AF74">
        <f t="shared" si="56"/>
        <v>5.1516731831289637E-2</v>
      </c>
      <c r="AG74">
        <f t="shared" si="57"/>
        <v>-6.3391170194755189</v>
      </c>
      <c r="AH74">
        <f t="shared" si="58"/>
        <v>117.28145482642111</v>
      </c>
    </row>
    <row r="75" spans="4:34" x14ac:dyDescent="0.25">
      <c r="D75" s="2">
        <f t="shared" si="31"/>
        <v>44916</v>
      </c>
      <c r="E75" s="8">
        <f t="shared" si="59"/>
        <v>0.30416666666666681</v>
      </c>
      <c r="F75" s="3">
        <f t="shared" si="32"/>
        <v>2459934.7625000002</v>
      </c>
      <c r="G75" s="4">
        <f t="shared" si="33"/>
        <v>0.22969917864476896</v>
      </c>
      <c r="I75">
        <f t="shared" si="34"/>
        <v>269.81373652772891</v>
      </c>
      <c r="J75">
        <f t="shared" si="35"/>
        <v>8626.4813854952554</v>
      </c>
      <c r="K75">
        <f t="shared" si="36"/>
        <v>1.6698971450718313E-2</v>
      </c>
      <c r="L75">
        <f t="shared" si="37"/>
        <v>-0.456566518095333</v>
      </c>
      <c r="M75">
        <f t="shared" si="38"/>
        <v>269.35717000963359</v>
      </c>
      <c r="N75">
        <f t="shared" si="39"/>
        <v>346.02481897715916</v>
      </c>
      <c r="O75">
        <f t="shared" si="40"/>
        <v>0.98378030806938632</v>
      </c>
      <c r="P75">
        <f t="shared" si="41"/>
        <v>269.34835851947048</v>
      </c>
      <c r="Q75">
        <f t="shared" si="42"/>
        <v>23.436304062165185</v>
      </c>
      <c r="R75">
        <f t="shared" si="43"/>
        <v>23.43824282906483</v>
      </c>
      <c r="S75">
        <f t="shared" si="30"/>
        <v>-90.710238442869496</v>
      </c>
      <c r="T75">
        <f t="shared" si="44"/>
        <v>-23.436636339243634</v>
      </c>
      <c r="U75">
        <f t="shared" si="45"/>
        <v>4.3030570579269518E-2</v>
      </c>
      <c r="V75">
        <f t="shared" si="46"/>
        <v>2.0464415181992326</v>
      </c>
      <c r="W75">
        <f t="shared" si="47"/>
        <v>65.054257070487921</v>
      </c>
      <c r="X75" s="8">
        <f t="shared" si="48"/>
        <v>0.50637280727902834</v>
      </c>
      <c r="Y75" s="8">
        <f t="shared" si="49"/>
        <v>0.32566653763878411</v>
      </c>
      <c r="Z75" s="8">
        <f t="shared" si="50"/>
        <v>0.6870790769192725</v>
      </c>
      <c r="AA75" s="9">
        <f t="shared" si="51"/>
        <v>520.43405656390337</v>
      </c>
      <c r="AB75">
        <f t="shared" si="52"/>
        <v>428.82315751819948</v>
      </c>
      <c r="AC75">
        <f t="shared" si="53"/>
        <v>-72.79421062045013</v>
      </c>
      <c r="AD75">
        <f t="shared" si="54"/>
        <v>95.464454939258388</v>
      </c>
      <c r="AE75">
        <f t="shared" si="55"/>
        <v>-5.4644549392583883</v>
      </c>
      <c r="AF75">
        <f t="shared" si="56"/>
        <v>6.0315928801431176E-2</v>
      </c>
      <c r="AG75">
        <f t="shared" si="57"/>
        <v>-5.4041390104569569</v>
      </c>
      <c r="AH75">
        <f t="shared" si="58"/>
        <v>118.30425466750836</v>
      </c>
    </row>
    <row r="76" spans="4:34" x14ac:dyDescent="0.25">
      <c r="D76" s="2">
        <f t="shared" si="31"/>
        <v>44916</v>
      </c>
      <c r="E76" s="8">
        <f t="shared" si="59"/>
        <v>0.30833333333333346</v>
      </c>
      <c r="F76" s="3">
        <f t="shared" si="32"/>
        <v>2459934.7666666666</v>
      </c>
      <c r="G76" s="4">
        <f t="shared" si="33"/>
        <v>0.22969929272187828</v>
      </c>
      <c r="I76">
        <f t="shared" si="34"/>
        <v>269.81784339149999</v>
      </c>
      <c r="J76">
        <f t="shared" si="35"/>
        <v>8626.485492162843</v>
      </c>
      <c r="K76">
        <f t="shared" si="36"/>
        <v>1.6698971445916214E-2</v>
      </c>
      <c r="L76">
        <f t="shared" si="37"/>
        <v>-0.45643057006017618</v>
      </c>
      <c r="M76">
        <f t="shared" si="38"/>
        <v>269.36141282143984</v>
      </c>
      <c r="N76">
        <f t="shared" si="39"/>
        <v>346.02906159278245</v>
      </c>
      <c r="O76">
        <f t="shared" si="40"/>
        <v>0.9837800190240924</v>
      </c>
      <c r="P76">
        <f t="shared" si="41"/>
        <v>269.35260134521718</v>
      </c>
      <c r="Q76">
        <f t="shared" si="42"/>
        <v>23.436304060681707</v>
      </c>
      <c r="R76">
        <f t="shared" si="43"/>
        <v>23.438242834019128</v>
      </c>
      <c r="S76">
        <f t="shared" si="30"/>
        <v>-90.705614167614897</v>
      </c>
      <c r="T76">
        <f t="shared" si="44"/>
        <v>-23.436657195398507</v>
      </c>
      <c r="U76">
        <f t="shared" si="45"/>
        <v>4.3030570597978289E-2</v>
      </c>
      <c r="V76">
        <f t="shared" si="46"/>
        <v>2.04437756516998</v>
      </c>
      <c r="W76">
        <f t="shared" si="47"/>
        <v>65.054229281580362</v>
      </c>
      <c r="X76" s="8">
        <f t="shared" si="48"/>
        <v>0.50637424057974312</v>
      </c>
      <c r="Y76" s="8">
        <f t="shared" si="49"/>
        <v>0.32566804813090877</v>
      </c>
      <c r="Z76" s="8">
        <f t="shared" si="50"/>
        <v>0.68708043302857746</v>
      </c>
      <c r="AA76" s="9">
        <f t="shared" si="51"/>
        <v>520.4338342526429</v>
      </c>
      <c r="AB76">
        <f t="shared" si="52"/>
        <v>434.82109356517014</v>
      </c>
      <c r="AC76">
        <f t="shared" si="53"/>
        <v>-71.294726608707464</v>
      </c>
      <c r="AD76">
        <f t="shared" si="54"/>
        <v>94.547166031156308</v>
      </c>
      <c r="AE76">
        <f t="shared" si="55"/>
        <v>-4.5471660311563085</v>
      </c>
      <c r="AF76">
        <f t="shared" si="56"/>
        <v>7.2551181875643911E-2</v>
      </c>
      <c r="AG76">
        <f t="shared" si="57"/>
        <v>-4.4746148492806643</v>
      </c>
      <c r="AH76">
        <f t="shared" si="58"/>
        <v>119.3335341298253</v>
      </c>
    </row>
    <row r="77" spans="4:34" x14ac:dyDescent="0.25">
      <c r="D77" s="2">
        <f t="shared" si="31"/>
        <v>44916</v>
      </c>
      <c r="E77" s="8">
        <f t="shared" si="59"/>
        <v>0.31250000000000011</v>
      </c>
      <c r="F77" s="3">
        <f t="shared" si="32"/>
        <v>2459934.7708333335</v>
      </c>
      <c r="G77" s="4">
        <f t="shared" si="33"/>
        <v>0.22969940679900036</v>
      </c>
      <c r="I77">
        <f t="shared" si="34"/>
        <v>269.82195025573128</v>
      </c>
      <c r="J77">
        <f t="shared" si="35"/>
        <v>8626.489598830889</v>
      </c>
      <c r="K77">
        <f t="shared" si="36"/>
        <v>1.6698971441114114E-2</v>
      </c>
      <c r="L77">
        <f t="shared" si="37"/>
        <v>-0.45629461951755063</v>
      </c>
      <c r="M77">
        <f t="shared" si="38"/>
        <v>269.36565563621372</v>
      </c>
      <c r="N77">
        <f t="shared" si="39"/>
        <v>346.03330421137071</v>
      </c>
      <c r="O77">
        <f t="shared" si="40"/>
        <v>0.98377973006478425</v>
      </c>
      <c r="P77">
        <f t="shared" si="41"/>
        <v>269.35684417393156</v>
      </c>
      <c r="Q77">
        <f t="shared" si="42"/>
        <v>23.436304059198232</v>
      </c>
      <c r="R77">
        <f t="shared" si="43"/>
        <v>23.438242838973405</v>
      </c>
      <c r="S77">
        <f t="shared" si="30"/>
        <v>-90.700989887671113</v>
      </c>
      <c r="T77">
        <f t="shared" si="44"/>
        <v>-23.436677915371646</v>
      </c>
      <c r="U77">
        <f t="shared" si="45"/>
        <v>4.3030570616686963E-2</v>
      </c>
      <c r="V77">
        <f t="shared" si="46"/>
        <v>2.0423135964249566</v>
      </c>
      <c r="W77">
        <f t="shared" si="47"/>
        <v>65.05420167410773</v>
      </c>
      <c r="X77" s="8">
        <f t="shared" si="48"/>
        <v>0.50637567389137161</v>
      </c>
      <c r="Y77" s="8">
        <f t="shared" si="49"/>
        <v>0.32566955812996123</v>
      </c>
      <c r="Z77" s="8">
        <f t="shared" si="50"/>
        <v>0.68708178965278199</v>
      </c>
      <c r="AA77" s="9">
        <f t="shared" si="51"/>
        <v>520.43361339286184</v>
      </c>
      <c r="AB77">
        <f t="shared" si="52"/>
        <v>440.81902959642514</v>
      </c>
      <c r="AC77">
        <f t="shared" si="53"/>
        <v>-69.795242600893715</v>
      </c>
      <c r="AD77">
        <f t="shared" si="54"/>
        <v>93.639122083030657</v>
      </c>
      <c r="AE77">
        <f t="shared" si="55"/>
        <v>-3.6391220830306565</v>
      </c>
      <c r="AF77">
        <f t="shared" si="56"/>
        <v>9.0722972734384344E-2</v>
      </c>
      <c r="AG77">
        <f t="shared" si="57"/>
        <v>-3.5483991102962724</v>
      </c>
      <c r="AH77">
        <f t="shared" si="58"/>
        <v>120.36972647095547</v>
      </c>
    </row>
    <row r="78" spans="4:34" x14ac:dyDescent="0.25">
      <c r="D78" s="2">
        <f t="shared" si="31"/>
        <v>44916</v>
      </c>
      <c r="E78" s="8">
        <f t="shared" si="59"/>
        <v>0.31666666666666676</v>
      </c>
      <c r="F78" s="3">
        <f t="shared" si="32"/>
        <v>2459934.7750000004</v>
      </c>
      <c r="G78" s="4">
        <f t="shared" si="33"/>
        <v>0.22969952087612244</v>
      </c>
      <c r="I78">
        <f t="shared" si="34"/>
        <v>269.82605711996075</v>
      </c>
      <c r="J78">
        <f t="shared" si="35"/>
        <v>8626.4937054989368</v>
      </c>
      <c r="K78">
        <f t="shared" si="36"/>
        <v>1.6698971436312014E-2</v>
      </c>
      <c r="L78">
        <f t="shared" si="37"/>
        <v>-0.45615866648323622</v>
      </c>
      <c r="M78">
        <f t="shared" si="38"/>
        <v>269.3698984534775</v>
      </c>
      <c r="N78">
        <f t="shared" si="39"/>
        <v>346.03754683245279</v>
      </c>
      <c r="O78">
        <f t="shared" si="40"/>
        <v>0.98377944119149507</v>
      </c>
      <c r="P78">
        <f t="shared" si="41"/>
        <v>269.36108700513591</v>
      </c>
      <c r="Q78">
        <f t="shared" si="42"/>
        <v>23.436304057714754</v>
      </c>
      <c r="R78">
        <f t="shared" si="43"/>
        <v>23.438242843927647</v>
      </c>
      <c r="S78">
        <f t="shared" si="30"/>
        <v>-90.696365603568481</v>
      </c>
      <c r="T78">
        <f t="shared" si="44"/>
        <v>-23.436698499160268</v>
      </c>
      <c r="U78">
        <f t="shared" si="45"/>
        <v>4.3030570635395525E-2</v>
      </c>
      <c r="V78">
        <f t="shared" si="46"/>
        <v>2.040249612235336</v>
      </c>
      <c r="W78">
        <f t="shared" si="47"/>
        <v>65.054174248074034</v>
      </c>
      <c r="X78" s="8">
        <f t="shared" si="48"/>
        <v>0.50637710721372542</v>
      </c>
      <c r="Y78" s="8">
        <f t="shared" si="49"/>
        <v>0.325671067635742</v>
      </c>
      <c r="Z78" s="8">
        <f t="shared" si="50"/>
        <v>0.6870831467917089</v>
      </c>
      <c r="AA78" s="9">
        <f t="shared" si="51"/>
        <v>520.43339398459227</v>
      </c>
      <c r="AB78">
        <f t="shared" si="52"/>
        <v>446.81696561223549</v>
      </c>
      <c r="AC78">
        <f t="shared" si="53"/>
        <v>-68.295758596941127</v>
      </c>
      <c r="AD78">
        <f t="shared" si="54"/>
        <v>92.740684927943107</v>
      </c>
      <c r="AE78">
        <f t="shared" si="55"/>
        <v>-2.7406849279431071</v>
      </c>
      <c r="AF78">
        <f t="shared" si="56"/>
        <v>0.1205335429384463</v>
      </c>
      <c r="AG78">
        <f t="shared" si="57"/>
        <v>-2.6201513850046609</v>
      </c>
      <c r="AH78">
        <f t="shared" si="58"/>
        <v>121.41325400369954</v>
      </c>
    </row>
    <row r="79" spans="4:34" x14ac:dyDescent="0.25">
      <c r="D79" s="2">
        <f t="shared" si="31"/>
        <v>44916</v>
      </c>
      <c r="E79" s="8">
        <f t="shared" si="59"/>
        <v>0.32083333333333341</v>
      </c>
      <c r="F79" s="3">
        <f t="shared" si="32"/>
        <v>2459934.7791666668</v>
      </c>
      <c r="G79" s="4">
        <f t="shared" si="33"/>
        <v>0.22969963495323178</v>
      </c>
      <c r="I79">
        <f t="shared" si="34"/>
        <v>269.83016398373366</v>
      </c>
      <c r="J79">
        <f t="shared" si="35"/>
        <v>8626.4978121665263</v>
      </c>
      <c r="K79">
        <f t="shared" si="36"/>
        <v>1.6698971431509915E-2</v>
      </c>
      <c r="L79">
        <f t="shared" si="37"/>
        <v>-0.4560227109733373</v>
      </c>
      <c r="M79">
        <f t="shared" si="38"/>
        <v>269.37414127276031</v>
      </c>
      <c r="N79">
        <f t="shared" si="39"/>
        <v>346.04178945555213</v>
      </c>
      <c r="O79">
        <f t="shared" si="40"/>
        <v>0.98377915240425962</v>
      </c>
      <c r="P79">
        <f t="shared" si="41"/>
        <v>269.36532983835929</v>
      </c>
      <c r="Q79">
        <f t="shared" si="42"/>
        <v>23.436304056231275</v>
      </c>
      <c r="R79">
        <f t="shared" si="43"/>
        <v>23.43824284888186</v>
      </c>
      <c r="S79">
        <f t="shared" si="30"/>
        <v>-90.691741315829674</v>
      </c>
      <c r="T79">
        <f t="shared" si="44"/>
        <v>-23.43671894676168</v>
      </c>
      <c r="U79">
        <f t="shared" si="45"/>
        <v>4.303057065410397E-2</v>
      </c>
      <c r="V79">
        <f t="shared" si="46"/>
        <v>2.0381856128710769</v>
      </c>
      <c r="W79">
        <f t="shared" si="47"/>
        <v>65.054147003483124</v>
      </c>
      <c r="X79" s="8">
        <f t="shared" si="48"/>
        <v>0.50637854054661735</v>
      </c>
      <c r="Y79" s="8">
        <f t="shared" si="49"/>
        <v>0.32567257664805316</v>
      </c>
      <c r="Z79" s="8">
        <f t="shared" si="50"/>
        <v>0.68708450444518154</v>
      </c>
      <c r="AA79" s="9">
        <f t="shared" si="51"/>
        <v>520.43317602786499</v>
      </c>
      <c r="AB79">
        <f t="shared" si="52"/>
        <v>452.81490161287115</v>
      </c>
      <c r="AC79">
        <f t="shared" si="53"/>
        <v>-66.796274596782212</v>
      </c>
      <c r="AD79">
        <f t="shared" si="54"/>
        <v>91.852223377637586</v>
      </c>
      <c r="AE79">
        <f t="shared" si="55"/>
        <v>-1.8522233776375856</v>
      </c>
      <c r="AF79">
        <f t="shared" si="56"/>
        <v>0.17842420047721785</v>
      </c>
      <c r="AG79">
        <f t="shared" si="57"/>
        <v>-1.6737991771603677</v>
      </c>
      <c r="AH79">
        <f t="shared" si="58"/>
        <v>122.46452792149898</v>
      </c>
    </row>
    <row r="80" spans="4:34" x14ac:dyDescent="0.25">
      <c r="D80" s="2">
        <f t="shared" si="31"/>
        <v>44916</v>
      </c>
      <c r="E80" s="8">
        <f t="shared" si="59"/>
        <v>0.32500000000000007</v>
      </c>
      <c r="F80" s="3">
        <f t="shared" si="32"/>
        <v>2459934.7833333337</v>
      </c>
      <c r="G80" s="4">
        <f t="shared" si="33"/>
        <v>0.22969974903035387</v>
      </c>
      <c r="I80">
        <f t="shared" si="34"/>
        <v>269.83427084796494</v>
      </c>
      <c r="J80">
        <f t="shared" si="35"/>
        <v>8626.5019188345705</v>
      </c>
      <c r="K80">
        <f t="shared" si="36"/>
        <v>1.6698971426707815E-2</v>
      </c>
      <c r="L80">
        <f t="shared" si="37"/>
        <v>-0.45588675295824177</v>
      </c>
      <c r="M80">
        <f t="shared" si="38"/>
        <v>269.37838409500671</v>
      </c>
      <c r="N80">
        <f t="shared" si="39"/>
        <v>346.04603208161279</v>
      </c>
      <c r="O80">
        <f t="shared" si="40"/>
        <v>0.98377886370301482</v>
      </c>
      <c r="P80">
        <f t="shared" si="41"/>
        <v>269.36957267454636</v>
      </c>
      <c r="Q80">
        <f t="shared" si="42"/>
        <v>23.436304054747797</v>
      </c>
      <c r="R80">
        <f t="shared" si="43"/>
        <v>23.438242853836044</v>
      </c>
      <c r="S80">
        <f t="shared" si="30"/>
        <v>-90.687117023434638</v>
      </c>
      <c r="T80">
        <f t="shared" si="44"/>
        <v>-23.436739258180047</v>
      </c>
      <c r="U80">
        <f t="shared" si="45"/>
        <v>4.3030570672812296E-2</v>
      </c>
      <c r="V80">
        <f t="shared" si="46"/>
        <v>2.036121597912147</v>
      </c>
      <c r="W80">
        <f t="shared" si="47"/>
        <v>65.054119940329741</v>
      </c>
      <c r="X80" s="8">
        <f t="shared" si="48"/>
        <v>0.50637997389033884</v>
      </c>
      <c r="Y80" s="8">
        <f t="shared" si="49"/>
        <v>0.32567408516720064</v>
      </c>
      <c r="Z80" s="8">
        <f t="shared" si="50"/>
        <v>0.68708586261347704</v>
      </c>
      <c r="AA80" s="9">
        <f t="shared" si="51"/>
        <v>520.43295952263793</v>
      </c>
      <c r="AB80">
        <f t="shared" si="52"/>
        <v>458.81283759791222</v>
      </c>
      <c r="AC80">
        <f t="shared" si="53"/>
        <v>-65.296790600521945</v>
      </c>
      <c r="AD80">
        <f t="shared" si="54"/>
        <v>90.974113393660417</v>
      </c>
      <c r="AE80">
        <f t="shared" si="55"/>
        <v>-0.97411339366041716</v>
      </c>
      <c r="AF80">
        <f t="shared" si="56"/>
        <v>0.33934939842010536</v>
      </c>
      <c r="AG80">
        <f t="shared" si="57"/>
        <v>-0.6347639952403118</v>
      </c>
      <c r="AH80">
        <f t="shared" si="58"/>
        <v>123.52394802383338</v>
      </c>
    </row>
    <row r="81" spans="4:34" x14ac:dyDescent="0.25">
      <c r="D81" s="2">
        <f t="shared" si="31"/>
        <v>44916</v>
      </c>
      <c r="E81" s="8">
        <f t="shared" si="59"/>
        <v>0.32916666666666672</v>
      </c>
      <c r="F81" s="3">
        <f t="shared" si="32"/>
        <v>2459934.7875000001</v>
      </c>
      <c r="G81" s="4">
        <f t="shared" si="33"/>
        <v>0.22969986310746318</v>
      </c>
      <c r="I81">
        <f t="shared" si="34"/>
        <v>269.83837771173603</v>
      </c>
      <c r="J81">
        <f t="shared" si="35"/>
        <v>8626.5060255021581</v>
      </c>
      <c r="K81">
        <f t="shared" si="36"/>
        <v>1.6698971421905715E-2</v>
      </c>
      <c r="L81">
        <f t="shared" si="37"/>
        <v>-0.45575079246888006</v>
      </c>
      <c r="M81">
        <f t="shared" si="38"/>
        <v>269.38262691926712</v>
      </c>
      <c r="N81">
        <f t="shared" si="39"/>
        <v>346.05027470968889</v>
      </c>
      <c r="O81">
        <f t="shared" si="40"/>
        <v>0.98377857508782662</v>
      </c>
      <c r="P81">
        <f t="shared" si="41"/>
        <v>269.37381551274746</v>
      </c>
      <c r="Q81">
        <f t="shared" si="42"/>
        <v>23.436304053264323</v>
      </c>
      <c r="R81">
        <f t="shared" si="43"/>
        <v>23.438242858790204</v>
      </c>
      <c r="S81">
        <f t="shared" si="30"/>
        <v>-90.682492727427999</v>
      </c>
      <c r="T81">
        <f t="shared" si="44"/>
        <v>-23.436759433410391</v>
      </c>
      <c r="U81">
        <f t="shared" si="45"/>
        <v>4.3030570691520539E-2</v>
      </c>
      <c r="V81">
        <f t="shared" si="46"/>
        <v>2.0340575678592909</v>
      </c>
      <c r="W81">
        <f t="shared" si="47"/>
        <v>65.054093058620836</v>
      </c>
      <c r="X81" s="8">
        <f t="shared" si="48"/>
        <v>0.50638140724454217</v>
      </c>
      <c r="Y81" s="8">
        <f t="shared" si="49"/>
        <v>0.32567559319281764</v>
      </c>
      <c r="Z81" s="8">
        <f t="shared" si="50"/>
        <v>0.68708722129626665</v>
      </c>
      <c r="AA81" s="9">
        <f t="shared" si="51"/>
        <v>520.43274446896669</v>
      </c>
      <c r="AB81">
        <f t="shared" si="52"/>
        <v>464.81077356785931</v>
      </c>
      <c r="AC81">
        <f t="shared" si="53"/>
        <v>-63.797306608035171</v>
      </c>
      <c r="AD81">
        <f t="shared" si="54"/>
        <v>90.106738225399482</v>
      </c>
      <c r="AE81">
        <f t="shared" si="55"/>
        <v>-0.10673822539948219</v>
      </c>
      <c r="AF81">
        <f t="shared" si="56"/>
        <v>0.49764039875467792</v>
      </c>
      <c r="AG81">
        <f t="shared" si="57"/>
        <v>0.39090217335519573</v>
      </c>
      <c r="AH81">
        <f t="shared" si="58"/>
        <v>124.59190234208461</v>
      </c>
    </row>
    <row r="82" spans="4:34" x14ac:dyDescent="0.25">
      <c r="D82" s="2">
        <f t="shared" si="31"/>
        <v>44916</v>
      </c>
      <c r="E82" s="8">
        <f t="shared" si="59"/>
        <v>0.33333333333333337</v>
      </c>
      <c r="F82" s="3">
        <f t="shared" si="32"/>
        <v>2459934.791666667</v>
      </c>
      <c r="G82" s="4">
        <f t="shared" si="33"/>
        <v>0.22969997718458526</v>
      </c>
      <c r="I82">
        <f t="shared" si="34"/>
        <v>269.8424845759655</v>
      </c>
      <c r="J82">
        <f t="shared" si="35"/>
        <v>8626.5101321702041</v>
      </c>
      <c r="K82">
        <f t="shared" si="36"/>
        <v>1.6698971417103615E-2</v>
      </c>
      <c r="L82">
        <f t="shared" si="37"/>
        <v>-0.45561482947574661</v>
      </c>
      <c r="M82">
        <f t="shared" si="38"/>
        <v>269.38686974648977</v>
      </c>
      <c r="N82">
        <f t="shared" si="39"/>
        <v>346.05451734072813</v>
      </c>
      <c r="O82">
        <f t="shared" si="40"/>
        <v>0.98377828655863209</v>
      </c>
      <c r="P82">
        <f t="shared" si="41"/>
        <v>269.37805835391083</v>
      </c>
      <c r="Q82">
        <f t="shared" si="42"/>
        <v>23.436304051780844</v>
      </c>
      <c r="R82">
        <f t="shared" si="43"/>
        <v>23.438242863744328</v>
      </c>
      <c r="S82">
        <f t="shared" si="30"/>
        <v>-90.677868426785764</v>
      </c>
      <c r="T82">
        <f t="shared" si="44"/>
        <v>-23.436779472456809</v>
      </c>
      <c r="U82">
        <f t="shared" si="45"/>
        <v>4.3030570710228644E-2</v>
      </c>
      <c r="V82">
        <f t="shared" si="46"/>
        <v>2.0319935222916796</v>
      </c>
      <c r="W82">
        <f t="shared" si="47"/>
        <v>65.054066358351164</v>
      </c>
      <c r="X82" s="8">
        <f t="shared" si="48"/>
        <v>0.50638284060951966</v>
      </c>
      <c r="Y82" s="8">
        <f t="shared" si="49"/>
        <v>0.32567710072521083</v>
      </c>
      <c r="Z82" s="8">
        <f t="shared" si="50"/>
        <v>0.68708858049382848</v>
      </c>
      <c r="AA82" s="9">
        <f t="shared" si="51"/>
        <v>520.43253086680932</v>
      </c>
      <c r="AB82">
        <f t="shared" si="52"/>
        <v>470.80870952229168</v>
      </c>
      <c r="AC82">
        <f t="shared" si="53"/>
        <v>-62.29782261942708</v>
      </c>
      <c r="AD82">
        <f t="shared" si="54"/>
        <v>89.250488513480533</v>
      </c>
      <c r="AE82">
        <f t="shared" si="55"/>
        <v>0.74951148651946653</v>
      </c>
      <c r="AF82">
        <f t="shared" si="56"/>
        <v>0.3887580663176905</v>
      </c>
      <c r="AG82">
        <f t="shared" si="57"/>
        <v>1.1382695528371571</v>
      </c>
      <c r="AH82">
        <f t="shared" si="58"/>
        <v>125.66876666501872</v>
      </c>
    </row>
    <row r="83" spans="4:34" x14ac:dyDescent="0.25">
      <c r="D83" s="2">
        <f t="shared" si="31"/>
        <v>44916</v>
      </c>
      <c r="E83" s="8">
        <f t="shared" si="59"/>
        <v>0.33750000000000002</v>
      </c>
      <c r="F83" s="3">
        <f t="shared" si="32"/>
        <v>2459934.7958333334</v>
      </c>
      <c r="G83" s="4">
        <f t="shared" si="33"/>
        <v>0.22970009126169461</v>
      </c>
      <c r="I83">
        <f t="shared" si="34"/>
        <v>269.8465914397384</v>
      </c>
      <c r="J83">
        <f t="shared" si="35"/>
        <v>8626.5142388377935</v>
      </c>
      <c r="K83">
        <f t="shared" si="36"/>
        <v>1.6698971412301516E-2</v>
      </c>
      <c r="L83">
        <f t="shared" si="37"/>
        <v>-0.45547886400982701</v>
      </c>
      <c r="M83">
        <f t="shared" si="38"/>
        <v>269.39111257572858</v>
      </c>
      <c r="N83">
        <f t="shared" si="39"/>
        <v>346.0587599737828</v>
      </c>
      <c r="O83">
        <f t="shared" si="40"/>
        <v>0.9837779981154976</v>
      </c>
      <c r="P83">
        <f t="shared" si="41"/>
        <v>269.38230119709044</v>
      </c>
      <c r="Q83">
        <f t="shared" si="42"/>
        <v>23.436304050297366</v>
      </c>
      <c r="R83">
        <f t="shared" si="43"/>
        <v>23.438242868698428</v>
      </c>
      <c r="S83">
        <f t="shared" si="30"/>
        <v>-90.673244122548596</v>
      </c>
      <c r="T83">
        <f t="shared" si="44"/>
        <v>-23.436799375314425</v>
      </c>
      <c r="U83">
        <f t="shared" si="45"/>
        <v>4.3030570728936651E-2</v>
      </c>
      <c r="V83">
        <f t="shared" si="46"/>
        <v>2.0299294617089818</v>
      </c>
      <c r="W83">
        <f t="shared" si="47"/>
        <v>65.054039839527576</v>
      </c>
      <c r="X83" s="8">
        <f t="shared" si="48"/>
        <v>0.50638427398492436</v>
      </c>
      <c r="Y83" s="8">
        <f t="shared" si="49"/>
        <v>0.32567860776401442</v>
      </c>
      <c r="Z83" s="8">
        <f t="shared" si="50"/>
        <v>0.68708994020583436</v>
      </c>
      <c r="AA83" s="9">
        <f t="shared" si="51"/>
        <v>520.43231871622061</v>
      </c>
      <c r="AB83">
        <f t="shared" si="52"/>
        <v>476.80664546170908</v>
      </c>
      <c r="AC83">
        <f t="shared" si="53"/>
        <v>-60.79833863457273</v>
      </c>
      <c r="AD83">
        <f t="shared" si="54"/>
        <v>88.405762354733</v>
      </c>
      <c r="AE83">
        <f t="shared" si="55"/>
        <v>1.5942376452670004</v>
      </c>
      <c r="AF83">
        <f t="shared" si="56"/>
        <v>0.31234328531113797</v>
      </c>
      <c r="AG83">
        <f t="shared" si="57"/>
        <v>1.9065809305781385</v>
      </c>
      <c r="AH83">
        <f t="shared" si="58"/>
        <v>126.75490396535304</v>
      </c>
    </row>
    <row r="84" spans="4:34" x14ac:dyDescent="0.25">
      <c r="D84" s="2">
        <f t="shared" si="31"/>
        <v>44916</v>
      </c>
      <c r="E84" s="8">
        <f t="shared" si="59"/>
        <v>0.34166666666666667</v>
      </c>
      <c r="F84" s="3">
        <f t="shared" si="32"/>
        <v>2459934.8000000003</v>
      </c>
      <c r="G84" s="4">
        <f t="shared" si="33"/>
        <v>0.22970020533881669</v>
      </c>
      <c r="I84">
        <f t="shared" si="34"/>
        <v>269.85069830396969</v>
      </c>
      <c r="J84">
        <f t="shared" si="35"/>
        <v>8626.5183455058414</v>
      </c>
      <c r="K84">
        <f t="shared" si="36"/>
        <v>1.6698971407499416E-2</v>
      </c>
      <c r="L84">
        <f t="shared" si="37"/>
        <v>-0.45534289604156081</v>
      </c>
      <c r="M84">
        <f t="shared" si="38"/>
        <v>269.39535540792815</v>
      </c>
      <c r="N84">
        <f t="shared" si="39"/>
        <v>346.06300260980061</v>
      </c>
      <c r="O84">
        <f t="shared" si="40"/>
        <v>0.9837777097583601</v>
      </c>
      <c r="P84">
        <f t="shared" si="41"/>
        <v>269.38654404323086</v>
      </c>
      <c r="Q84">
        <f t="shared" si="42"/>
        <v>23.436304048813888</v>
      </c>
      <c r="R84">
        <f t="shared" si="43"/>
        <v>23.438242873652499</v>
      </c>
      <c r="S84">
        <f t="shared" si="30"/>
        <v>-90.668619813696409</v>
      </c>
      <c r="T84">
        <f t="shared" si="44"/>
        <v>-23.436819141987268</v>
      </c>
      <c r="U84">
        <f t="shared" si="45"/>
        <v>4.3030570747644561E-2</v>
      </c>
      <c r="V84">
        <f t="shared" si="46"/>
        <v>2.0278653856913893</v>
      </c>
      <c r="W84">
        <f t="shared" si="47"/>
        <v>65.05401350214494</v>
      </c>
      <c r="X84" s="8">
        <f t="shared" si="48"/>
        <v>0.50638570737104771</v>
      </c>
      <c r="Y84" s="8">
        <f t="shared" si="49"/>
        <v>0.32568011430953397</v>
      </c>
      <c r="Z84" s="8">
        <f t="shared" si="50"/>
        <v>0.68709130043256139</v>
      </c>
      <c r="AA84" s="9">
        <f t="shared" si="51"/>
        <v>520.43210801715952</v>
      </c>
      <c r="AB84">
        <f t="shared" si="52"/>
        <v>482.80458138569134</v>
      </c>
      <c r="AC84">
        <f t="shared" si="53"/>
        <v>-59.298854653577166</v>
      </c>
      <c r="AD84">
        <f t="shared" si="54"/>
        <v>87.572965326930671</v>
      </c>
      <c r="AE84">
        <f t="shared" si="55"/>
        <v>2.4270346730693291</v>
      </c>
      <c r="AF84">
        <f t="shared" si="56"/>
        <v>0.25783522756363941</v>
      </c>
      <c r="AG84">
        <f t="shared" si="57"/>
        <v>2.6848699006329686</v>
      </c>
      <c r="AH84">
        <f t="shared" si="58"/>
        <v>127.85066372661623</v>
      </c>
    </row>
    <row r="85" spans="4:34" x14ac:dyDescent="0.25">
      <c r="D85" s="2">
        <f t="shared" si="31"/>
        <v>44916</v>
      </c>
      <c r="E85" s="8">
        <f t="shared" si="59"/>
        <v>0.34583333333333333</v>
      </c>
      <c r="F85" s="3">
        <f t="shared" si="32"/>
        <v>2459934.8041666667</v>
      </c>
      <c r="G85" s="4">
        <f t="shared" si="33"/>
        <v>0.229700319415926</v>
      </c>
      <c r="I85">
        <f t="shared" si="34"/>
        <v>269.8548051677426</v>
      </c>
      <c r="J85">
        <f t="shared" si="35"/>
        <v>8626.5224521734272</v>
      </c>
      <c r="K85">
        <f t="shared" si="36"/>
        <v>1.6698971402697316E-2</v>
      </c>
      <c r="L85">
        <f t="shared" si="37"/>
        <v>-0.45520692560225801</v>
      </c>
      <c r="M85">
        <f t="shared" si="38"/>
        <v>269.39959824214031</v>
      </c>
      <c r="N85">
        <f t="shared" si="39"/>
        <v>346.06724524782476</v>
      </c>
      <c r="O85">
        <f t="shared" si="40"/>
        <v>0.98377742148728586</v>
      </c>
      <c r="P85">
        <f t="shared" si="41"/>
        <v>269.39078689138387</v>
      </c>
      <c r="Q85">
        <f t="shared" si="42"/>
        <v>23.436304047330413</v>
      </c>
      <c r="R85">
        <f t="shared" si="43"/>
        <v>23.438242878606541</v>
      </c>
      <c r="S85">
        <f t="shared" si="30"/>
        <v>-90.663995501272311</v>
      </c>
      <c r="T85">
        <f t="shared" si="44"/>
        <v>-23.436838772470498</v>
      </c>
      <c r="U85">
        <f t="shared" si="45"/>
        <v>4.3030570766352368E-2</v>
      </c>
      <c r="V85">
        <f t="shared" si="46"/>
        <v>2.0258012947406931</v>
      </c>
      <c r="W85">
        <f t="shared" si="47"/>
        <v>65.053987346209979</v>
      </c>
      <c r="X85" s="8">
        <f t="shared" si="48"/>
        <v>0.50638714076754121</v>
      </c>
      <c r="Y85" s="8">
        <f t="shared" si="49"/>
        <v>0.32568162036140236</v>
      </c>
      <c r="Z85" s="8">
        <f t="shared" si="50"/>
        <v>0.68709266117368006</v>
      </c>
      <c r="AA85" s="9">
        <f t="shared" si="51"/>
        <v>520.43189876967983</v>
      </c>
      <c r="AB85">
        <f t="shared" si="52"/>
        <v>488.80251729474071</v>
      </c>
      <c r="AC85">
        <f t="shared" si="53"/>
        <v>-57.799370676314823</v>
      </c>
      <c r="AD85">
        <f t="shared" si="54"/>
        <v>86.752510469074821</v>
      </c>
      <c r="AE85">
        <f t="shared" si="55"/>
        <v>3.2474895309251792</v>
      </c>
      <c r="AF85">
        <f t="shared" si="56"/>
        <v>0.21768490010648209</v>
      </c>
      <c r="AG85">
        <f t="shared" si="57"/>
        <v>3.4651744310316612</v>
      </c>
      <c r="AH85">
        <f t="shared" si="58"/>
        <v>128.95638117239145</v>
      </c>
    </row>
    <row r="86" spans="4:34" x14ac:dyDescent="0.25">
      <c r="D86" s="2">
        <f t="shared" si="31"/>
        <v>44916</v>
      </c>
      <c r="E86" s="8">
        <f t="shared" si="59"/>
        <v>0.35</v>
      </c>
      <c r="F86" s="3">
        <f t="shared" si="32"/>
        <v>2459934.8083333336</v>
      </c>
      <c r="G86" s="4">
        <f t="shared" si="33"/>
        <v>0.22970043349304808</v>
      </c>
      <c r="I86">
        <f t="shared" si="34"/>
        <v>269.85891203197207</v>
      </c>
      <c r="J86">
        <f t="shared" si="35"/>
        <v>8626.526558841475</v>
      </c>
      <c r="K86">
        <f t="shared" si="36"/>
        <v>1.6698971397895217E-2</v>
      </c>
      <c r="L86">
        <f t="shared" si="37"/>
        <v>-0.45507095266192576</v>
      </c>
      <c r="M86">
        <f t="shared" si="38"/>
        <v>269.40384107931015</v>
      </c>
      <c r="N86">
        <f t="shared" si="39"/>
        <v>346.07148788881386</v>
      </c>
      <c r="O86">
        <f t="shared" si="40"/>
        <v>0.98377713330221184</v>
      </c>
      <c r="P86">
        <f t="shared" si="41"/>
        <v>269.39502974249467</v>
      </c>
      <c r="Q86">
        <f t="shared" si="42"/>
        <v>23.436304045846935</v>
      </c>
      <c r="R86">
        <f t="shared" si="43"/>
        <v>23.438242883560555</v>
      </c>
      <c r="S86">
        <f t="shared" si="30"/>
        <v>-90.659371184255576</v>
      </c>
      <c r="T86">
        <f t="shared" si="44"/>
        <v>-23.43685826676808</v>
      </c>
      <c r="U86">
        <f t="shared" si="45"/>
        <v>4.3030570785060056E-2</v>
      </c>
      <c r="V86">
        <f t="shared" si="46"/>
        <v>2.0237371884351898</v>
      </c>
      <c r="W86">
        <f t="shared" si="47"/>
        <v>65.053961371717705</v>
      </c>
      <c r="X86" s="8">
        <f t="shared" si="48"/>
        <v>0.50638857417469774</v>
      </c>
      <c r="Y86" s="8">
        <f t="shared" si="49"/>
        <v>0.32568312591992632</v>
      </c>
      <c r="Z86" s="8">
        <f t="shared" si="50"/>
        <v>0.68709402242946915</v>
      </c>
      <c r="AA86" s="9">
        <f t="shared" si="51"/>
        <v>520.43169097374164</v>
      </c>
      <c r="AB86">
        <f t="shared" si="52"/>
        <v>494.80045318843509</v>
      </c>
      <c r="AC86">
        <f t="shared" si="53"/>
        <v>-56.299886702891229</v>
      </c>
      <c r="AD86">
        <f t="shared" si="54"/>
        <v>85.944818215000396</v>
      </c>
      <c r="AE86">
        <f t="shared" si="55"/>
        <v>4.0551817849996041</v>
      </c>
      <c r="AF86">
        <f t="shared" si="56"/>
        <v>0.18703584815238894</v>
      </c>
      <c r="AG86">
        <f t="shared" si="57"/>
        <v>4.2422176331519932</v>
      </c>
      <c r="AH86">
        <f t="shared" si="58"/>
        <v>130.07237639791055</v>
      </c>
    </row>
    <row r="87" spans="4:34" x14ac:dyDescent="0.25">
      <c r="D87" s="2">
        <f t="shared" si="31"/>
        <v>44916</v>
      </c>
      <c r="E87" s="8">
        <f t="shared" si="59"/>
        <v>0.35416666666666663</v>
      </c>
      <c r="F87" s="3">
        <f t="shared" si="32"/>
        <v>2459934.8125</v>
      </c>
      <c r="G87" s="4">
        <f t="shared" si="33"/>
        <v>0.22970054757015743</v>
      </c>
      <c r="I87">
        <f t="shared" si="34"/>
        <v>269.86301889574315</v>
      </c>
      <c r="J87">
        <f t="shared" si="35"/>
        <v>8626.5306655090608</v>
      </c>
      <c r="K87">
        <f t="shared" si="36"/>
        <v>1.6698971393093117E-2</v>
      </c>
      <c r="L87">
        <f t="shared" si="37"/>
        <v>-0.45493497725203719</v>
      </c>
      <c r="M87">
        <f t="shared" si="38"/>
        <v>269.40808391849112</v>
      </c>
      <c r="N87">
        <f t="shared" si="39"/>
        <v>346.07573053180931</v>
      </c>
      <c r="O87">
        <f t="shared" si="40"/>
        <v>0.98377684520320452</v>
      </c>
      <c r="P87">
        <f t="shared" si="41"/>
        <v>269.39927259561659</v>
      </c>
      <c r="Q87">
        <f t="shared" si="42"/>
        <v>23.436304044363457</v>
      </c>
      <c r="R87">
        <f t="shared" si="43"/>
        <v>23.438242888514537</v>
      </c>
      <c r="S87">
        <f t="shared" si="30"/>
        <v>-90.654746863687592</v>
      </c>
      <c r="T87">
        <f t="shared" si="44"/>
        <v>-23.436877624875262</v>
      </c>
      <c r="U87">
        <f t="shared" si="45"/>
        <v>4.3030570803767626E-2</v>
      </c>
      <c r="V87">
        <f t="shared" si="46"/>
        <v>2.0216730672767222</v>
      </c>
      <c r="W87">
        <f t="shared" si="47"/>
        <v>65.053935578674697</v>
      </c>
      <c r="X87" s="8">
        <f t="shared" si="48"/>
        <v>0.5063900075921689</v>
      </c>
      <c r="Y87" s="8">
        <f t="shared" si="49"/>
        <v>0.32568463098473921</v>
      </c>
      <c r="Z87" s="8">
        <f t="shared" si="50"/>
        <v>0.68709538419959859</v>
      </c>
      <c r="AA87" s="9">
        <f t="shared" si="51"/>
        <v>520.43148462939757</v>
      </c>
      <c r="AB87">
        <f t="shared" si="52"/>
        <v>500.79838906727662</v>
      </c>
      <c r="AC87">
        <f t="shared" si="53"/>
        <v>-54.800402733180846</v>
      </c>
      <c r="AD87">
        <f t="shared" si="54"/>
        <v>85.150316275747983</v>
      </c>
      <c r="AE87">
        <f t="shared" si="55"/>
        <v>4.8496837242520172</v>
      </c>
      <c r="AF87">
        <f t="shared" si="56"/>
        <v>0.16340334757899388</v>
      </c>
      <c r="AG87">
        <f t="shared" si="57"/>
        <v>5.013087071831011</v>
      </c>
      <c r="AH87">
        <f t="shared" si="58"/>
        <v>131.19895340714277</v>
      </c>
    </row>
    <row r="88" spans="4:34" x14ac:dyDescent="0.25">
      <c r="D88" s="2">
        <f t="shared" si="31"/>
        <v>44916</v>
      </c>
      <c r="E88" s="8">
        <f t="shared" si="59"/>
        <v>0.35833333333333328</v>
      </c>
      <c r="F88" s="3">
        <f t="shared" si="32"/>
        <v>2459934.8166666669</v>
      </c>
      <c r="G88" s="4">
        <f t="shared" si="33"/>
        <v>0.22970066164727951</v>
      </c>
      <c r="I88">
        <f t="shared" si="34"/>
        <v>269.86712575997444</v>
      </c>
      <c r="J88">
        <f t="shared" si="35"/>
        <v>8626.5347721771086</v>
      </c>
      <c r="K88">
        <f t="shared" si="36"/>
        <v>1.6698971388291017E-2</v>
      </c>
      <c r="L88">
        <f t="shared" si="37"/>
        <v>-0.45479899934259832</v>
      </c>
      <c r="M88">
        <f t="shared" si="38"/>
        <v>269.41232676063186</v>
      </c>
      <c r="N88">
        <f t="shared" si="39"/>
        <v>346.07997317776608</v>
      </c>
      <c r="O88">
        <f t="shared" si="40"/>
        <v>0.98377655719020085</v>
      </c>
      <c r="P88">
        <f t="shared" si="41"/>
        <v>269.40351545169835</v>
      </c>
      <c r="Q88">
        <f t="shared" si="42"/>
        <v>23.436304042879978</v>
      </c>
      <c r="R88">
        <f t="shared" si="43"/>
        <v>23.438242893468491</v>
      </c>
      <c r="S88">
        <f t="shared" si="30"/>
        <v>-90.650122538543755</v>
      </c>
      <c r="T88">
        <f t="shared" si="44"/>
        <v>-23.436896846795975</v>
      </c>
      <c r="U88">
        <f t="shared" si="45"/>
        <v>4.3030570822475092E-2</v>
      </c>
      <c r="V88">
        <f t="shared" si="46"/>
        <v>2.0196089308422653</v>
      </c>
      <c r="W88">
        <f t="shared" si="47"/>
        <v>65.053909967076009</v>
      </c>
      <c r="X88" s="8">
        <f t="shared" si="48"/>
        <v>0.50639144102024847</v>
      </c>
      <c r="Y88" s="8">
        <f t="shared" si="49"/>
        <v>0.32568613555614845</v>
      </c>
      <c r="Z88" s="8">
        <f t="shared" si="50"/>
        <v>0.68709674648434849</v>
      </c>
      <c r="AA88" s="9">
        <f t="shared" si="51"/>
        <v>520.43127973660808</v>
      </c>
      <c r="AB88">
        <f t="shared" si="52"/>
        <v>506.79632493084216</v>
      </c>
      <c r="AC88">
        <f t="shared" si="53"/>
        <v>-53.30091876728946</v>
      </c>
      <c r="AD88">
        <f t="shared" si="54"/>
        <v>84.369439468161801</v>
      </c>
      <c r="AE88">
        <f t="shared" si="55"/>
        <v>5.6305605318381993</v>
      </c>
      <c r="AF88">
        <f t="shared" si="56"/>
        <v>0.1459717011017691</v>
      </c>
      <c r="AG88">
        <f t="shared" si="57"/>
        <v>5.7765322329399682</v>
      </c>
      <c r="AH88">
        <f t="shared" si="58"/>
        <v>132.33639905659538</v>
      </c>
    </row>
    <row r="89" spans="4:34" x14ac:dyDescent="0.25">
      <c r="D89" s="2">
        <f t="shared" si="31"/>
        <v>44916</v>
      </c>
      <c r="E89" s="8">
        <f t="shared" si="59"/>
        <v>0.36249999999999993</v>
      </c>
      <c r="F89" s="3">
        <f t="shared" si="32"/>
        <v>2459934.8208333333</v>
      </c>
      <c r="G89" s="4">
        <f t="shared" si="33"/>
        <v>0.22970077572438885</v>
      </c>
      <c r="I89">
        <f t="shared" si="34"/>
        <v>269.87123262374735</v>
      </c>
      <c r="J89">
        <f t="shared" si="35"/>
        <v>8626.5388788446962</v>
      </c>
      <c r="K89">
        <f t="shared" si="36"/>
        <v>1.6698971383488918E-2</v>
      </c>
      <c r="L89">
        <f t="shared" si="37"/>
        <v>-0.45466301896502931</v>
      </c>
      <c r="M89">
        <f t="shared" si="38"/>
        <v>269.4165696047823</v>
      </c>
      <c r="N89">
        <f t="shared" si="39"/>
        <v>346.08421582573101</v>
      </c>
      <c r="O89">
        <f t="shared" si="40"/>
        <v>0.98377626926326656</v>
      </c>
      <c r="P89">
        <f t="shared" si="41"/>
        <v>269.40775830978987</v>
      </c>
      <c r="Q89">
        <f t="shared" si="42"/>
        <v>23.436304041396504</v>
      </c>
      <c r="R89">
        <f t="shared" si="43"/>
        <v>23.43824289842242</v>
      </c>
      <c r="S89">
        <f t="shared" si="30"/>
        <v>-90.645498209869217</v>
      </c>
      <c r="T89">
        <f t="shared" si="44"/>
        <v>-23.436915932525505</v>
      </c>
      <c r="U89">
        <f t="shared" si="45"/>
        <v>4.3030570841182454E-2</v>
      </c>
      <c r="V89">
        <f t="shared" si="46"/>
        <v>2.0175447796347514</v>
      </c>
      <c r="W89">
        <f t="shared" si="47"/>
        <v>65.05388453692818</v>
      </c>
      <c r="X89" s="8">
        <f t="shared" si="48"/>
        <v>0.50639287445858705</v>
      </c>
      <c r="Y89" s="8">
        <f t="shared" si="49"/>
        <v>0.32568763963378655</v>
      </c>
      <c r="Z89" s="8">
        <f t="shared" si="50"/>
        <v>0.68709810928338755</v>
      </c>
      <c r="AA89" s="9">
        <f t="shared" si="51"/>
        <v>520.43107629542544</v>
      </c>
      <c r="AB89">
        <f t="shared" si="52"/>
        <v>512.79426077963456</v>
      </c>
      <c r="AC89">
        <f t="shared" si="53"/>
        <v>-51.801434805091361</v>
      </c>
      <c r="AD89">
        <f t="shared" si="54"/>
        <v>83.602629484961554</v>
      </c>
      <c r="AE89">
        <f t="shared" si="55"/>
        <v>6.3973705150384461</v>
      </c>
      <c r="AF89">
        <f t="shared" si="56"/>
        <v>0.13149403457764386</v>
      </c>
      <c r="AG89">
        <f t="shared" si="57"/>
        <v>6.52886454961609</v>
      </c>
      <c r="AH89">
        <f t="shared" si="58"/>
        <v>133.48498191054153</v>
      </c>
    </row>
    <row r="90" spans="4:34" x14ac:dyDescent="0.25">
      <c r="D90" s="2">
        <f t="shared" si="31"/>
        <v>44916</v>
      </c>
      <c r="E90" s="8">
        <f t="shared" si="59"/>
        <v>0.36666666666666659</v>
      </c>
      <c r="F90" s="3">
        <f t="shared" si="32"/>
        <v>2459934.8250000002</v>
      </c>
      <c r="G90" s="4">
        <f t="shared" si="33"/>
        <v>0.2297008898015109</v>
      </c>
      <c r="I90">
        <f t="shared" si="34"/>
        <v>269.87533948797682</v>
      </c>
      <c r="J90">
        <f t="shared" si="35"/>
        <v>8626.5429855127422</v>
      </c>
      <c r="K90">
        <f t="shared" si="36"/>
        <v>1.6698971378686818E-2</v>
      </c>
      <c r="L90">
        <f t="shared" si="37"/>
        <v>-0.45452703608949696</v>
      </c>
      <c r="M90">
        <f t="shared" si="38"/>
        <v>269.42081245188734</v>
      </c>
      <c r="N90">
        <f t="shared" si="39"/>
        <v>346.08845847665361</v>
      </c>
      <c r="O90">
        <f t="shared" si="40"/>
        <v>0.98377598142233924</v>
      </c>
      <c r="P90">
        <f t="shared" si="41"/>
        <v>269.41200117083599</v>
      </c>
      <c r="Q90">
        <f t="shared" si="42"/>
        <v>23.436304039913026</v>
      </c>
      <c r="R90">
        <f t="shared" si="43"/>
        <v>23.438242903376317</v>
      </c>
      <c r="S90">
        <f t="shared" si="30"/>
        <v>-90.640873876643639</v>
      </c>
      <c r="T90">
        <f t="shared" si="44"/>
        <v>-23.436934882067693</v>
      </c>
      <c r="U90">
        <f t="shared" si="45"/>
        <v>4.3030570859889712E-2</v>
      </c>
      <c r="V90">
        <f t="shared" si="46"/>
        <v>2.0154806132331831</v>
      </c>
      <c r="W90">
        <f t="shared" si="47"/>
        <v>65.053859288226363</v>
      </c>
      <c r="X90" s="8">
        <f t="shared" si="48"/>
        <v>0.50639430790747697</v>
      </c>
      <c r="Y90" s="8">
        <f t="shared" si="49"/>
        <v>0.32568914321795928</v>
      </c>
      <c r="Z90" s="8">
        <f t="shared" si="50"/>
        <v>0.68709947259699466</v>
      </c>
      <c r="AA90" s="9">
        <f t="shared" si="51"/>
        <v>520.4308743058109</v>
      </c>
      <c r="AB90">
        <f t="shared" si="52"/>
        <v>518.79219661323305</v>
      </c>
      <c r="AC90">
        <f t="shared" si="53"/>
        <v>-50.301950846691739</v>
      </c>
      <c r="AD90">
        <f t="shared" si="54"/>
        <v>82.85033460357613</v>
      </c>
      <c r="AE90">
        <f t="shared" si="55"/>
        <v>7.1496653964238703</v>
      </c>
      <c r="AF90">
        <f t="shared" si="56"/>
        <v>0.11957873286508837</v>
      </c>
      <c r="AG90">
        <f t="shared" si="57"/>
        <v>7.2692441292889587</v>
      </c>
      <c r="AH90">
        <f t="shared" si="58"/>
        <v>134.64495101067905</v>
      </c>
    </row>
    <row r="91" spans="4:34" x14ac:dyDescent="0.25">
      <c r="D91" s="2">
        <f t="shared" si="31"/>
        <v>44916</v>
      </c>
      <c r="E91" s="8">
        <f t="shared" si="59"/>
        <v>0.37083333333333324</v>
      </c>
      <c r="F91" s="3">
        <f t="shared" si="32"/>
        <v>2459934.8291666666</v>
      </c>
      <c r="G91" s="4">
        <f t="shared" si="33"/>
        <v>0.22970100387862025</v>
      </c>
      <c r="I91">
        <f t="shared" si="34"/>
        <v>269.87944635174972</v>
      </c>
      <c r="J91">
        <f t="shared" si="35"/>
        <v>8626.5470921803317</v>
      </c>
      <c r="K91">
        <f t="shared" si="36"/>
        <v>1.6698971373884718E-2</v>
      </c>
      <c r="L91">
        <f t="shared" si="37"/>
        <v>-0.45439105074720693</v>
      </c>
      <c r="M91">
        <f t="shared" si="38"/>
        <v>269.42505530100249</v>
      </c>
      <c r="N91">
        <f t="shared" si="39"/>
        <v>346.09270112958438</v>
      </c>
      <c r="O91">
        <f t="shared" si="40"/>
        <v>0.98377569366748485</v>
      </c>
      <c r="P91">
        <f t="shared" si="41"/>
        <v>269.41624403389233</v>
      </c>
      <c r="Q91">
        <f t="shared" si="42"/>
        <v>23.436304038429547</v>
      </c>
      <c r="R91">
        <f t="shared" si="43"/>
        <v>23.438242908330185</v>
      </c>
      <c r="S91">
        <f t="shared" si="30"/>
        <v>-90.636249539905819</v>
      </c>
      <c r="T91">
        <f t="shared" si="44"/>
        <v>-23.43695369541792</v>
      </c>
      <c r="U91">
        <f t="shared" si="45"/>
        <v>4.3030570878596845E-2</v>
      </c>
      <c r="V91">
        <f t="shared" si="46"/>
        <v>2.0134164321375545</v>
      </c>
      <c r="W91">
        <f t="shared" si="47"/>
        <v>65.053834220976952</v>
      </c>
      <c r="X91" s="8">
        <f t="shared" si="48"/>
        <v>0.50639574136657117</v>
      </c>
      <c r="Y91" s="8">
        <f t="shared" si="49"/>
        <v>0.32569064630830186</v>
      </c>
      <c r="Z91" s="8">
        <f t="shared" si="50"/>
        <v>0.68710083642484054</v>
      </c>
      <c r="AA91" s="9">
        <f t="shared" si="51"/>
        <v>520.43067376781562</v>
      </c>
      <c r="AB91">
        <f t="shared" si="52"/>
        <v>524.7901324321374</v>
      </c>
      <c r="AC91">
        <f t="shared" si="53"/>
        <v>-48.802466891965651</v>
      </c>
      <c r="AD91">
        <f t="shared" si="54"/>
        <v>82.113009328975863</v>
      </c>
      <c r="AE91">
        <f t="shared" si="55"/>
        <v>7.8869906710241366</v>
      </c>
      <c r="AF91">
        <f t="shared" si="56"/>
        <v>0.10965510207078236</v>
      </c>
      <c r="AG91">
        <f t="shared" si="57"/>
        <v>7.9966457730949188</v>
      </c>
      <c r="AH91">
        <f t="shared" si="58"/>
        <v>135.8165345670543</v>
      </c>
    </row>
    <row r="92" spans="4:34" x14ac:dyDescent="0.25">
      <c r="D92" s="2">
        <f t="shared" si="31"/>
        <v>44916</v>
      </c>
      <c r="E92" s="8">
        <f t="shared" si="59"/>
        <v>0.37499999999999989</v>
      </c>
      <c r="F92" s="3">
        <f t="shared" si="32"/>
        <v>2459934.8333333335</v>
      </c>
      <c r="G92" s="4">
        <f t="shared" si="33"/>
        <v>0.22970111795574233</v>
      </c>
      <c r="I92">
        <f t="shared" si="34"/>
        <v>269.88355321598101</v>
      </c>
      <c r="J92">
        <f t="shared" si="35"/>
        <v>8626.5511988483777</v>
      </c>
      <c r="K92">
        <f t="shared" si="36"/>
        <v>1.6698971369082619E-2</v>
      </c>
      <c r="L92">
        <f t="shared" si="37"/>
        <v>-0.45425506290848672</v>
      </c>
      <c r="M92">
        <f t="shared" si="38"/>
        <v>269.42929815307252</v>
      </c>
      <c r="N92">
        <f t="shared" si="39"/>
        <v>346.09694378546919</v>
      </c>
      <c r="O92">
        <f t="shared" si="40"/>
        <v>0.98377540599864077</v>
      </c>
      <c r="P92">
        <f t="shared" si="41"/>
        <v>269.42048689990355</v>
      </c>
      <c r="Q92">
        <f t="shared" si="42"/>
        <v>23.436304036946069</v>
      </c>
      <c r="R92">
        <f t="shared" si="43"/>
        <v>23.438242913284025</v>
      </c>
      <c r="S92">
        <f t="shared" si="30"/>
        <v>-90.631625198635746</v>
      </c>
      <c r="T92">
        <f t="shared" si="44"/>
        <v>-23.436972372579991</v>
      </c>
      <c r="U92">
        <f t="shared" si="45"/>
        <v>4.3030570897303888E-2</v>
      </c>
      <c r="V92">
        <f t="shared" si="46"/>
        <v>2.0113522359275651</v>
      </c>
      <c r="W92">
        <f t="shared" si="47"/>
        <v>65.053809335175188</v>
      </c>
      <c r="X92" s="8">
        <f t="shared" si="48"/>
        <v>0.50639717483616142</v>
      </c>
      <c r="Y92" s="8">
        <f t="shared" si="49"/>
        <v>0.32569214890511922</v>
      </c>
      <c r="Z92" s="8">
        <f t="shared" si="50"/>
        <v>0.68710220076720363</v>
      </c>
      <c r="AA92" s="9">
        <f t="shared" si="51"/>
        <v>520.43047468140151</v>
      </c>
      <c r="AB92">
        <f t="shared" si="52"/>
        <v>530.78806823592743</v>
      </c>
      <c r="AC92">
        <f t="shared" si="53"/>
        <v>-47.302982941018143</v>
      </c>
      <c r="AD92">
        <f t="shared" si="54"/>
        <v>81.391113967822307</v>
      </c>
      <c r="AE92">
        <f t="shared" si="55"/>
        <v>8.6088860321776934</v>
      </c>
      <c r="AF92">
        <f t="shared" si="56"/>
        <v>0.10129838684989834</v>
      </c>
      <c r="AG92">
        <f t="shared" si="57"/>
        <v>8.7101844190275912</v>
      </c>
      <c r="AH92">
        <f t="shared" si="58"/>
        <v>136.99993857560173</v>
      </c>
    </row>
    <row r="93" spans="4:34" x14ac:dyDescent="0.25">
      <c r="D93" s="2">
        <f t="shared" si="31"/>
        <v>44916</v>
      </c>
      <c r="E93" s="8">
        <f t="shared" si="59"/>
        <v>0.37916666666666654</v>
      </c>
      <c r="F93" s="3">
        <f t="shared" si="32"/>
        <v>2459934.8375000004</v>
      </c>
      <c r="G93" s="4">
        <f t="shared" si="33"/>
        <v>0.22970123203286441</v>
      </c>
      <c r="I93">
        <f t="shared" si="34"/>
        <v>269.8876600802123</v>
      </c>
      <c r="J93">
        <f t="shared" si="35"/>
        <v>8626.5553055164237</v>
      </c>
      <c r="K93">
        <f t="shared" si="36"/>
        <v>1.6698971364280519E-2</v>
      </c>
      <c r="L93">
        <f t="shared" si="37"/>
        <v>-0.45411907258933609</v>
      </c>
      <c r="M93">
        <f t="shared" si="38"/>
        <v>269.43354100762298</v>
      </c>
      <c r="N93">
        <f t="shared" si="39"/>
        <v>346.1011864438351</v>
      </c>
      <c r="O93">
        <f t="shared" si="40"/>
        <v>0.98377511841584042</v>
      </c>
      <c r="P93">
        <f t="shared" si="41"/>
        <v>269.42472976839525</v>
      </c>
      <c r="Q93">
        <f t="shared" si="42"/>
        <v>23.436304035462594</v>
      </c>
      <c r="R93">
        <f t="shared" si="43"/>
        <v>23.43824291823784</v>
      </c>
      <c r="S93">
        <f t="shared" si="30"/>
        <v>-90.627000853359959</v>
      </c>
      <c r="T93">
        <f t="shared" si="44"/>
        <v>-23.436990913551384</v>
      </c>
      <c r="U93">
        <f t="shared" si="45"/>
        <v>4.303057091601082E-2</v>
      </c>
      <c r="V93">
        <f t="shared" si="46"/>
        <v>2.009288024874059</v>
      </c>
      <c r="W93">
        <f t="shared" si="47"/>
        <v>65.053784630824637</v>
      </c>
      <c r="X93" s="8">
        <f t="shared" si="48"/>
        <v>0.50639860831605965</v>
      </c>
      <c r="Y93" s="8">
        <f t="shared" si="49"/>
        <v>0.32569365100821346</v>
      </c>
      <c r="Z93" s="8">
        <f t="shared" si="50"/>
        <v>0.68710356562390584</v>
      </c>
      <c r="AA93" s="9">
        <f t="shared" si="51"/>
        <v>520.4302770465971</v>
      </c>
      <c r="AB93">
        <f t="shared" si="52"/>
        <v>536.78600402487382</v>
      </c>
      <c r="AC93">
        <f t="shared" si="53"/>
        <v>-45.803498993781545</v>
      </c>
      <c r="AD93">
        <f t="shared" si="54"/>
        <v>80.685114129436329</v>
      </c>
      <c r="AE93">
        <f t="shared" si="55"/>
        <v>9.3148858705636712</v>
      </c>
      <c r="AF93">
        <f t="shared" si="56"/>
        <v>9.4188872465281667E-2</v>
      </c>
      <c r="AG93">
        <f t="shared" si="57"/>
        <v>9.4090747430289525</v>
      </c>
      <c r="AH93">
        <f t="shared" si="58"/>
        <v>138.19534537175201</v>
      </c>
    </row>
    <row r="94" spans="4:34" x14ac:dyDescent="0.25">
      <c r="D94" s="2">
        <f t="shared" si="31"/>
        <v>44916</v>
      </c>
      <c r="E94" s="8">
        <f t="shared" si="59"/>
        <v>0.38333333333333319</v>
      </c>
      <c r="F94" s="3">
        <f t="shared" si="32"/>
        <v>2459934.8416666668</v>
      </c>
      <c r="G94" s="4">
        <f t="shared" si="33"/>
        <v>0.22970134610997375</v>
      </c>
      <c r="I94">
        <f t="shared" si="34"/>
        <v>269.89176694398338</v>
      </c>
      <c r="J94">
        <f t="shared" si="35"/>
        <v>8626.5594121840113</v>
      </c>
      <c r="K94">
        <f t="shared" si="36"/>
        <v>1.6698971359478419E-2</v>
      </c>
      <c r="L94">
        <f t="shared" si="37"/>
        <v>-0.45398307980559455</v>
      </c>
      <c r="M94">
        <f t="shared" si="38"/>
        <v>269.43778386417779</v>
      </c>
      <c r="N94">
        <f t="shared" si="39"/>
        <v>346.10542910420554</v>
      </c>
      <c r="O94">
        <f t="shared" si="40"/>
        <v>0.9837748309191181</v>
      </c>
      <c r="P94">
        <f t="shared" si="41"/>
        <v>269.42897263889137</v>
      </c>
      <c r="Q94">
        <f t="shared" si="42"/>
        <v>23.436304033979116</v>
      </c>
      <c r="R94">
        <f t="shared" si="43"/>
        <v>23.438242923191623</v>
      </c>
      <c r="S94">
        <f t="shared" si="30"/>
        <v>-90.622376504606905</v>
      </c>
      <c r="T94">
        <f t="shared" si="44"/>
        <v>-23.43700931832964</v>
      </c>
      <c r="U94">
        <f t="shared" si="45"/>
        <v>4.3030570934717641E-2</v>
      </c>
      <c r="V94">
        <f t="shared" si="46"/>
        <v>2.0072237992477699</v>
      </c>
      <c r="W94">
        <f t="shared" si="47"/>
        <v>65.053760107928866</v>
      </c>
      <c r="X94" s="8">
        <f t="shared" si="48"/>
        <v>0.50640004180607801</v>
      </c>
      <c r="Y94" s="8">
        <f t="shared" si="49"/>
        <v>0.32569515261738669</v>
      </c>
      <c r="Z94" s="8">
        <f t="shared" si="50"/>
        <v>0.68710493099476933</v>
      </c>
      <c r="AA94" s="9">
        <f t="shared" si="51"/>
        <v>520.43008086343093</v>
      </c>
      <c r="AB94">
        <f t="shared" si="52"/>
        <v>542.78393979924749</v>
      </c>
      <c r="AC94">
        <f t="shared" si="53"/>
        <v>-44.304015050188127</v>
      </c>
      <c r="AD94">
        <f t="shared" si="54"/>
        <v>79.99548015100649</v>
      </c>
      <c r="AE94">
        <f t="shared" si="55"/>
        <v>10.00451984899351</v>
      </c>
      <c r="AF94">
        <f t="shared" si="56"/>
        <v>8.8083897844231346E-2</v>
      </c>
      <c r="AG94">
        <f t="shared" si="57"/>
        <v>10.092603746837742</v>
      </c>
      <c r="AH94">
        <f t="shared" si="58"/>
        <v>139.40291212864514</v>
      </c>
    </row>
    <row r="95" spans="4:34" x14ac:dyDescent="0.25">
      <c r="D95" s="2">
        <f t="shared" si="31"/>
        <v>44916</v>
      </c>
      <c r="E95" s="8">
        <f t="shared" si="59"/>
        <v>0.38749999999999984</v>
      </c>
      <c r="F95" s="3">
        <f t="shared" si="32"/>
        <v>2459934.8458333337</v>
      </c>
      <c r="G95" s="4">
        <f t="shared" si="33"/>
        <v>0.22970146018709581</v>
      </c>
      <c r="I95">
        <f t="shared" si="34"/>
        <v>269.89587380821285</v>
      </c>
      <c r="J95">
        <f t="shared" si="35"/>
        <v>8626.5635188520573</v>
      </c>
      <c r="K95">
        <f t="shared" si="36"/>
        <v>1.669897135467632E-2</v>
      </c>
      <c r="L95">
        <f t="shared" si="37"/>
        <v>-0.45384708452769557</v>
      </c>
      <c r="M95">
        <f t="shared" si="38"/>
        <v>269.44202672368516</v>
      </c>
      <c r="N95">
        <f t="shared" si="39"/>
        <v>346.10967176753002</v>
      </c>
      <c r="O95">
        <f t="shared" si="40"/>
        <v>0.98377454350841098</v>
      </c>
      <c r="P95">
        <f t="shared" si="41"/>
        <v>269.43321551234004</v>
      </c>
      <c r="Q95">
        <f t="shared" si="42"/>
        <v>23.436304032495638</v>
      </c>
      <c r="R95">
        <f t="shared" si="43"/>
        <v>23.438242928145375</v>
      </c>
      <c r="S95">
        <f t="shared" si="30"/>
        <v>-90.617752151352704</v>
      </c>
      <c r="T95">
        <f t="shared" si="44"/>
        <v>-23.437027586918468</v>
      </c>
      <c r="U95">
        <f t="shared" si="45"/>
        <v>4.3030570953424337E-2</v>
      </c>
      <c r="V95">
        <f t="shared" si="46"/>
        <v>2.0051595586275761</v>
      </c>
      <c r="W95">
        <f t="shared" si="47"/>
        <v>65.0537357664832</v>
      </c>
      <c r="X95" s="8">
        <f t="shared" si="48"/>
        <v>0.50640147530650859</v>
      </c>
      <c r="Y95" s="8">
        <f t="shared" si="49"/>
        <v>0.32569665373294415</v>
      </c>
      <c r="Z95" s="8">
        <f t="shared" si="50"/>
        <v>0.68710629688007296</v>
      </c>
      <c r="AA95" s="9">
        <f t="shared" si="51"/>
        <v>520.4298861318656</v>
      </c>
      <c r="AB95">
        <f t="shared" si="52"/>
        <v>548.78187555862735</v>
      </c>
      <c r="AC95">
        <f t="shared" si="53"/>
        <v>-42.804531110343163</v>
      </c>
      <c r="AD95">
        <f t="shared" si="54"/>
        <v>79.322686443677085</v>
      </c>
      <c r="AE95">
        <f t="shared" si="55"/>
        <v>10.677313556322915</v>
      </c>
      <c r="AF95">
        <f t="shared" si="56"/>
        <v>8.2797524952043636E-2</v>
      </c>
      <c r="AG95">
        <f t="shared" si="57"/>
        <v>10.760111081274959</v>
      </c>
      <c r="AH95">
        <f t="shared" si="58"/>
        <v>140.62276931161955</v>
      </c>
    </row>
    <row r="96" spans="4:34" x14ac:dyDescent="0.25">
      <c r="D96" s="2">
        <f t="shared" si="31"/>
        <v>44916</v>
      </c>
      <c r="E96" s="8">
        <f t="shared" si="59"/>
        <v>0.3916666666666665</v>
      </c>
      <c r="F96" s="3">
        <f t="shared" si="32"/>
        <v>2459934.85</v>
      </c>
      <c r="G96" s="4">
        <f t="shared" si="33"/>
        <v>0.22970157426420515</v>
      </c>
      <c r="I96">
        <f t="shared" si="34"/>
        <v>269.89998067198576</v>
      </c>
      <c r="J96">
        <f t="shared" si="35"/>
        <v>8626.5676255196468</v>
      </c>
      <c r="K96">
        <f t="shared" si="36"/>
        <v>1.669897134987422E-2</v>
      </c>
      <c r="L96">
        <f t="shared" si="37"/>
        <v>-0.45371108678663202</v>
      </c>
      <c r="M96">
        <f t="shared" si="38"/>
        <v>269.4462695851991</v>
      </c>
      <c r="N96">
        <f t="shared" si="39"/>
        <v>346.11391443286084</v>
      </c>
      <c r="O96">
        <f t="shared" si="40"/>
        <v>0.98377425618378445</v>
      </c>
      <c r="P96">
        <f t="shared" si="41"/>
        <v>269.4374583877954</v>
      </c>
      <c r="Q96">
        <f t="shared" si="42"/>
        <v>23.43630403101216</v>
      </c>
      <c r="R96">
        <f t="shared" si="43"/>
        <v>23.438242933099101</v>
      </c>
      <c r="S96">
        <f t="shared" si="30"/>
        <v>-90.61312779463772</v>
      </c>
      <c r="T96">
        <f t="shared" si="44"/>
        <v>-23.437045719313424</v>
      </c>
      <c r="U96">
        <f t="shared" si="45"/>
        <v>4.3030570972130942E-2</v>
      </c>
      <c r="V96">
        <f t="shared" si="46"/>
        <v>2.0030953035132315</v>
      </c>
      <c r="W96">
        <f t="shared" si="47"/>
        <v>65.053711606493792</v>
      </c>
      <c r="X96" s="8">
        <f t="shared" si="48"/>
        <v>0.50640290881700478</v>
      </c>
      <c r="Y96" s="8">
        <f t="shared" si="49"/>
        <v>0.32569815435452204</v>
      </c>
      <c r="Z96" s="8">
        <f t="shared" si="50"/>
        <v>0.68710766327948747</v>
      </c>
      <c r="AA96" s="9">
        <f t="shared" si="51"/>
        <v>520.42969285195034</v>
      </c>
      <c r="AB96">
        <f t="shared" si="52"/>
        <v>554.77981130351293</v>
      </c>
      <c r="AC96">
        <f t="shared" si="53"/>
        <v>-41.305047174121768</v>
      </c>
      <c r="AD96">
        <f t="shared" si="54"/>
        <v>78.667210756588574</v>
      </c>
      <c r="AE96">
        <f t="shared" si="55"/>
        <v>11.332789243411426</v>
      </c>
      <c r="AF96">
        <f t="shared" si="56"/>
        <v>7.8185776178075442E-2</v>
      </c>
      <c r="AG96">
        <f t="shared" si="57"/>
        <v>11.410975019589502</v>
      </c>
      <c r="AH96">
        <f t="shared" si="58"/>
        <v>141.85501910240203</v>
      </c>
    </row>
    <row r="97" spans="4:34" x14ac:dyDescent="0.25">
      <c r="D97" s="2">
        <f t="shared" si="31"/>
        <v>44916</v>
      </c>
      <c r="E97" s="8">
        <f t="shared" si="59"/>
        <v>0.39583333333333315</v>
      </c>
      <c r="F97" s="3">
        <f t="shared" si="32"/>
        <v>2459934.854166667</v>
      </c>
      <c r="G97" s="4">
        <f t="shared" si="33"/>
        <v>0.22970168834132723</v>
      </c>
      <c r="I97">
        <f t="shared" si="34"/>
        <v>269.90408753621705</v>
      </c>
      <c r="J97">
        <f t="shared" si="35"/>
        <v>8626.5717321876928</v>
      </c>
      <c r="K97">
        <f t="shared" si="36"/>
        <v>1.669897134507212E-2</v>
      </c>
      <c r="L97">
        <f t="shared" si="37"/>
        <v>-0.45357508655294437</v>
      </c>
      <c r="M97">
        <f t="shared" si="38"/>
        <v>269.45051244966413</v>
      </c>
      <c r="N97">
        <f t="shared" si="39"/>
        <v>346.11815710114024</v>
      </c>
      <c r="O97">
        <f t="shared" si="40"/>
        <v>0.98377396894517655</v>
      </c>
      <c r="P97">
        <f t="shared" si="41"/>
        <v>269.44170126620185</v>
      </c>
      <c r="Q97">
        <f t="shared" si="42"/>
        <v>23.436304029528685</v>
      </c>
      <c r="R97">
        <f t="shared" si="43"/>
        <v>23.438242938052799</v>
      </c>
      <c r="S97">
        <f t="shared" si="30"/>
        <v>-90.60850343344228</v>
      </c>
      <c r="T97">
        <f t="shared" si="44"/>
        <v>-23.437063715518136</v>
      </c>
      <c r="U97">
        <f t="shared" si="45"/>
        <v>4.3030570990837437E-2</v>
      </c>
      <c r="V97">
        <f t="shared" si="46"/>
        <v>2.0010310334853534</v>
      </c>
      <c r="W97">
        <f t="shared" si="47"/>
        <v>65.05368762795608</v>
      </c>
      <c r="X97" s="8">
        <f t="shared" si="48"/>
        <v>0.50640434233785747</v>
      </c>
      <c r="Y97" s="8">
        <f t="shared" si="49"/>
        <v>0.32569965448242388</v>
      </c>
      <c r="Z97" s="8">
        <f t="shared" si="50"/>
        <v>0.68710903019329106</v>
      </c>
      <c r="AA97" s="9">
        <f t="shared" si="51"/>
        <v>520.42950102364864</v>
      </c>
      <c r="AB97">
        <f t="shared" si="52"/>
        <v>560.77774703348507</v>
      </c>
      <c r="AC97">
        <f t="shared" si="53"/>
        <v>-39.805563241628732</v>
      </c>
      <c r="AD97">
        <f t="shared" si="54"/>
        <v>78.029533357392239</v>
      </c>
      <c r="AE97">
        <f t="shared" si="55"/>
        <v>11.970466642607761</v>
      </c>
      <c r="AF97">
        <f t="shared" si="56"/>
        <v>7.4135951423405719E-2</v>
      </c>
      <c r="AG97">
        <f t="shared" si="57"/>
        <v>12.044602594031167</v>
      </c>
      <c r="AH97">
        <f t="shared" si="58"/>
        <v>143.09973380659778</v>
      </c>
    </row>
    <row r="98" spans="4:34" x14ac:dyDescent="0.25">
      <c r="D98" s="2">
        <f t="shared" si="31"/>
        <v>44916</v>
      </c>
      <c r="E98" s="8">
        <f t="shared" si="59"/>
        <v>0.3999999999999998</v>
      </c>
      <c r="F98" s="3">
        <f t="shared" si="32"/>
        <v>2459934.8583333334</v>
      </c>
      <c r="G98" s="4">
        <f t="shared" si="33"/>
        <v>0.22970180241843657</v>
      </c>
      <c r="I98">
        <f t="shared" si="34"/>
        <v>269.90819439998813</v>
      </c>
      <c r="J98">
        <f t="shared" si="35"/>
        <v>8626.5758388552804</v>
      </c>
      <c r="K98">
        <f t="shared" si="36"/>
        <v>1.669897134027002E-2</v>
      </c>
      <c r="L98">
        <f t="shared" si="37"/>
        <v>-0.45343908385762666</v>
      </c>
      <c r="M98">
        <f t="shared" si="38"/>
        <v>269.4547553161305</v>
      </c>
      <c r="N98">
        <f t="shared" si="39"/>
        <v>346.12239977142235</v>
      </c>
      <c r="O98">
        <f t="shared" si="40"/>
        <v>0.98377368179265268</v>
      </c>
      <c r="P98">
        <f t="shared" si="41"/>
        <v>269.44594414660969</v>
      </c>
      <c r="Q98">
        <f t="shared" si="42"/>
        <v>23.436304028045207</v>
      </c>
      <c r="R98">
        <f t="shared" si="43"/>
        <v>23.438242943006465</v>
      </c>
      <c r="S98">
        <f t="shared" si="30"/>
        <v>-90.603879068810912</v>
      </c>
      <c r="T98">
        <f t="shared" si="44"/>
        <v>-23.437081575528172</v>
      </c>
      <c r="U98">
        <f t="shared" si="45"/>
        <v>4.3030571009543814E-2</v>
      </c>
      <c r="V98">
        <f t="shared" si="46"/>
        <v>1.9989667490449998</v>
      </c>
      <c r="W98">
        <f t="shared" si="47"/>
        <v>65.053663830876204</v>
      </c>
      <c r="X98" s="8">
        <f t="shared" si="48"/>
        <v>0.50640577586871871</v>
      </c>
      <c r="Y98" s="8">
        <f t="shared" si="49"/>
        <v>0.32570115411628481</v>
      </c>
      <c r="Z98" s="8">
        <f t="shared" si="50"/>
        <v>0.68711039762115256</v>
      </c>
      <c r="AA98" s="9">
        <f t="shared" si="51"/>
        <v>520.42931064700963</v>
      </c>
      <c r="AB98">
        <f t="shared" si="52"/>
        <v>566.77568274904468</v>
      </c>
      <c r="AC98">
        <f t="shared" si="53"/>
        <v>-38.306079312738831</v>
      </c>
      <c r="AD98">
        <f t="shared" si="54"/>
        <v>77.410136126804019</v>
      </c>
      <c r="AE98">
        <f t="shared" si="55"/>
        <v>12.589863873195981</v>
      </c>
      <c r="AF98">
        <f t="shared" si="56"/>
        <v>7.0558886480372812E-2</v>
      </c>
      <c r="AG98">
        <f t="shared" si="57"/>
        <v>12.660422759676354</v>
      </c>
      <c r="AH98">
        <f t="shared" si="58"/>
        <v>144.35695426246139</v>
      </c>
    </row>
    <row r="99" spans="4:34" x14ac:dyDescent="0.25">
      <c r="D99" s="2">
        <f t="shared" si="31"/>
        <v>44916</v>
      </c>
      <c r="E99" s="8">
        <f t="shared" si="59"/>
        <v>0.40416666666666645</v>
      </c>
      <c r="F99" s="3">
        <f t="shared" si="32"/>
        <v>2459934.8625000003</v>
      </c>
      <c r="G99" s="4">
        <f t="shared" si="33"/>
        <v>0.22970191649555866</v>
      </c>
      <c r="I99">
        <f t="shared" si="34"/>
        <v>269.91230126421942</v>
      </c>
      <c r="J99">
        <f t="shared" si="35"/>
        <v>8626.5799455233264</v>
      </c>
      <c r="K99">
        <f t="shared" si="36"/>
        <v>1.6698971335467921E-2</v>
      </c>
      <c r="L99">
        <f t="shared" si="37"/>
        <v>-0.45330307867111036</v>
      </c>
      <c r="M99">
        <f t="shared" si="38"/>
        <v>269.4589981855483</v>
      </c>
      <c r="N99">
        <f t="shared" si="39"/>
        <v>346.12664244465486</v>
      </c>
      <c r="O99">
        <f t="shared" si="40"/>
        <v>0.98377339472615066</v>
      </c>
      <c r="P99">
        <f t="shared" si="41"/>
        <v>269.45018702996902</v>
      </c>
      <c r="Q99">
        <f t="shared" si="42"/>
        <v>23.436304026561729</v>
      </c>
      <c r="R99">
        <f t="shared" si="43"/>
        <v>23.438242947960106</v>
      </c>
      <c r="S99">
        <f t="shared" si="30"/>
        <v>-90.599254699717704</v>
      </c>
      <c r="T99">
        <f t="shared" si="44"/>
        <v>-23.43709929934716</v>
      </c>
      <c r="U99">
        <f t="shared" si="45"/>
        <v>4.3030571028250093E-2</v>
      </c>
      <c r="V99">
        <f t="shared" si="46"/>
        <v>1.9969024497703431</v>
      </c>
      <c r="W99">
        <f t="shared" si="47"/>
        <v>65.053640215249573</v>
      </c>
      <c r="X99" s="8">
        <f t="shared" si="48"/>
        <v>0.50640720940988171</v>
      </c>
      <c r="Y99" s="8">
        <f t="shared" si="49"/>
        <v>0.32570265325641068</v>
      </c>
      <c r="Z99" s="8">
        <f t="shared" si="50"/>
        <v>0.68711176556335274</v>
      </c>
      <c r="AA99" s="9">
        <f t="shared" si="51"/>
        <v>520.42912172199658</v>
      </c>
      <c r="AB99">
        <f t="shared" si="52"/>
        <v>572.77361844976997</v>
      </c>
      <c r="AC99">
        <f t="shared" si="53"/>
        <v>-36.806595387557508</v>
      </c>
      <c r="AD99">
        <f t="shared" si="54"/>
        <v>76.809501567176568</v>
      </c>
      <c r="AE99">
        <f t="shared" si="55"/>
        <v>13.190498432823432</v>
      </c>
      <c r="AF99">
        <f t="shared" si="56"/>
        <v>6.7383311943051249E-2</v>
      </c>
      <c r="AG99">
        <f t="shared" si="57"/>
        <v>13.257881744766483</v>
      </c>
      <c r="AH99">
        <f t="shared" si="58"/>
        <v>145.62668826784238</v>
      </c>
    </row>
    <row r="100" spans="4:34" x14ac:dyDescent="0.25">
      <c r="D100" s="2">
        <f t="shared" si="31"/>
        <v>44916</v>
      </c>
      <c r="E100" s="8">
        <f t="shared" si="59"/>
        <v>0.4083333333333331</v>
      </c>
      <c r="F100" s="3">
        <f t="shared" si="32"/>
        <v>2459934.8666666667</v>
      </c>
      <c r="G100" s="4">
        <f t="shared" si="33"/>
        <v>0.22970203057266797</v>
      </c>
      <c r="I100">
        <f t="shared" si="34"/>
        <v>269.91640812799051</v>
      </c>
      <c r="J100">
        <f t="shared" si="35"/>
        <v>8626.584052190914</v>
      </c>
      <c r="K100">
        <f t="shared" si="36"/>
        <v>1.6698971330665821E-2</v>
      </c>
      <c r="L100">
        <f t="shared" si="37"/>
        <v>-0.45316707102444453</v>
      </c>
      <c r="M100">
        <f t="shared" si="38"/>
        <v>269.46324105696607</v>
      </c>
      <c r="N100">
        <f t="shared" si="39"/>
        <v>346.13088511989008</v>
      </c>
      <c r="O100">
        <f t="shared" si="40"/>
        <v>0.98377310774573601</v>
      </c>
      <c r="P100">
        <f t="shared" si="41"/>
        <v>269.45442991532838</v>
      </c>
      <c r="Q100">
        <f t="shared" si="42"/>
        <v>23.43630402507825</v>
      </c>
      <c r="R100">
        <f t="shared" si="43"/>
        <v>23.438242952913715</v>
      </c>
      <c r="S100">
        <f t="shared" si="30"/>
        <v>-90.594630327209074</v>
      </c>
      <c r="T100">
        <f t="shared" si="44"/>
        <v>-23.43711688697072</v>
      </c>
      <c r="U100">
        <f t="shared" si="45"/>
        <v>4.3030571046956255E-2</v>
      </c>
      <c r="V100">
        <f t="shared" si="46"/>
        <v>1.994838136163374</v>
      </c>
      <c r="W100">
        <f t="shared" si="47"/>
        <v>65.053616781082283</v>
      </c>
      <c r="X100" s="8">
        <f t="shared" si="48"/>
        <v>0.50640864296099763</v>
      </c>
      <c r="Y100" s="8">
        <f t="shared" si="49"/>
        <v>0.32570415190243573</v>
      </c>
      <c r="Z100" s="8">
        <f t="shared" si="50"/>
        <v>0.68711313401955953</v>
      </c>
      <c r="AA100" s="9">
        <f t="shared" si="51"/>
        <v>520.42893424865827</v>
      </c>
      <c r="AB100">
        <f t="shared" si="52"/>
        <v>578.77155413616299</v>
      </c>
      <c r="AC100">
        <f t="shared" si="53"/>
        <v>-35.307111465959252</v>
      </c>
      <c r="AD100">
        <f t="shared" si="54"/>
        <v>76.228111724180607</v>
      </c>
      <c r="AE100">
        <f t="shared" si="55"/>
        <v>13.771888275819393</v>
      </c>
      <c r="AF100">
        <f t="shared" si="56"/>
        <v>6.455170961545785E-2</v>
      </c>
      <c r="AG100">
        <f t="shared" si="57"/>
        <v>13.836439985434851</v>
      </c>
      <c r="AH100">
        <f t="shared" si="58"/>
        <v>146.9089090469538</v>
      </c>
    </row>
    <row r="101" spans="4:34" x14ac:dyDescent="0.25">
      <c r="D101" s="2">
        <f t="shared" si="31"/>
        <v>44916</v>
      </c>
      <c r="E101" s="8">
        <f t="shared" si="59"/>
        <v>0.41249999999999976</v>
      </c>
      <c r="F101" s="3">
        <f t="shared" si="32"/>
        <v>2459934.8708333336</v>
      </c>
      <c r="G101" s="4">
        <f t="shared" si="33"/>
        <v>0.22970214464979005</v>
      </c>
      <c r="I101">
        <f t="shared" si="34"/>
        <v>269.9205149922218</v>
      </c>
      <c r="J101">
        <f t="shared" si="35"/>
        <v>8626.5881588589618</v>
      </c>
      <c r="K101">
        <f t="shared" si="36"/>
        <v>1.6698971325863721E-2</v>
      </c>
      <c r="L101">
        <f t="shared" si="37"/>
        <v>-0.45303106088800554</v>
      </c>
      <c r="M101">
        <f t="shared" si="38"/>
        <v>269.46748393133379</v>
      </c>
      <c r="N101">
        <f t="shared" si="39"/>
        <v>346.13512779807388</v>
      </c>
      <c r="O101">
        <f t="shared" si="40"/>
        <v>0.9837728208513461</v>
      </c>
      <c r="P101">
        <f t="shared" si="41"/>
        <v>269.45867280363774</v>
      </c>
      <c r="Q101">
        <f t="shared" si="42"/>
        <v>23.436304023594776</v>
      </c>
      <c r="R101">
        <f t="shared" si="43"/>
        <v>23.438242957867299</v>
      </c>
      <c r="S101">
        <f t="shared" si="30"/>
        <v>-90.590005950259282</v>
      </c>
      <c r="T101">
        <f t="shared" si="44"/>
        <v>-23.437134338402416</v>
      </c>
      <c r="U101">
        <f t="shared" si="45"/>
        <v>4.3030571065662326E-2</v>
      </c>
      <c r="V101">
        <f t="shared" si="46"/>
        <v>1.9927738078020076</v>
      </c>
      <c r="W101">
        <f t="shared" si="47"/>
        <v>65.053593528369831</v>
      </c>
      <c r="X101" s="8">
        <f t="shared" si="48"/>
        <v>0.5064100765223597</v>
      </c>
      <c r="Y101" s="8">
        <f t="shared" si="49"/>
        <v>0.32570565005466573</v>
      </c>
      <c r="Z101" s="8">
        <f t="shared" si="50"/>
        <v>0.68711450299005361</v>
      </c>
      <c r="AA101" s="9">
        <f t="shared" si="51"/>
        <v>520.42874822695865</v>
      </c>
      <c r="AB101">
        <f t="shared" si="52"/>
        <v>584.76948980780162</v>
      </c>
      <c r="AC101">
        <f t="shared" si="53"/>
        <v>-33.807627548049595</v>
      </c>
      <c r="AD101">
        <f t="shared" si="54"/>
        <v>75.666447023271232</v>
      </c>
      <c r="AE101">
        <f t="shared" si="55"/>
        <v>14.333552976728768</v>
      </c>
      <c r="AF101">
        <f t="shared" si="56"/>
        <v>6.2017240290364768E-2</v>
      </c>
      <c r="AG101">
        <f t="shared" si="57"/>
        <v>14.395570217019133</v>
      </c>
      <c r="AH101">
        <f t="shared" si="58"/>
        <v>148.20355377726725</v>
      </c>
    </row>
    <row r="102" spans="4:34" x14ac:dyDescent="0.25">
      <c r="D102" s="2">
        <f t="shared" si="31"/>
        <v>44916</v>
      </c>
      <c r="E102" s="8">
        <f t="shared" si="59"/>
        <v>0.41666666666666641</v>
      </c>
      <c r="F102" s="3">
        <f t="shared" si="32"/>
        <v>2459934.875</v>
      </c>
      <c r="G102" s="4">
        <f t="shared" si="33"/>
        <v>0.22970225872689939</v>
      </c>
      <c r="I102">
        <f t="shared" si="34"/>
        <v>269.9246218559947</v>
      </c>
      <c r="J102">
        <f t="shared" si="35"/>
        <v>8626.5922655265495</v>
      </c>
      <c r="K102">
        <f t="shared" si="36"/>
        <v>1.6698971321061622E-2</v>
      </c>
      <c r="L102">
        <f t="shared" si="37"/>
        <v>-0.45289504829295174</v>
      </c>
      <c r="M102">
        <f t="shared" si="38"/>
        <v>269.47172680770177</v>
      </c>
      <c r="N102">
        <f t="shared" si="39"/>
        <v>346.13937047825675</v>
      </c>
      <c r="O102">
        <f t="shared" si="40"/>
        <v>0.9837725340430471</v>
      </c>
      <c r="P102">
        <f t="shared" si="41"/>
        <v>269.46291569394737</v>
      </c>
      <c r="Q102">
        <f t="shared" si="42"/>
        <v>23.436304022111297</v>
      </c>
      <c r="R102">
        <f t="shared" si="43"/>
        <v>23.438242962820851</v>
      </c>
      <c r="S102">
        <f t="shared" si="30"/>
        <v>-90.585381569912869</v>
      </c>
      <c r="T102">
        <f t="shared" si="44"/>
        <v>-23.43715165363794</v>
      </c>
      <c r="U102">
        <f t="shared" si="45"/>
        <v>4.3030571084368273E-2</v>
      </c>
      <c r="V102">
        <f t="shared" si="46"/>
        <v>1.9907094651880521</v>
      </c>
      <c r="W102">
        <f t="shared" si="47"/>
        <v>65.053570457118212</v>
      </c>
      <c r="X102" s="8">
        <f t="shared" si="48"/>
        <v>0.5064115100936194</v>
      </c>
      <c r="Y102" s="8">
        <f t="shared" si="49"/>
        <v>0.32570714771273546</v>
      </c>
      <c r="Z102" s="8">
        <f t="shared" si="50"/>
        <v>0.68711587247450334</v>
      </c>
      <c r="AA102" s="9">
        <f t="shared" si="51"/>
        <v>520.4285636569457</v>
      </c>
      <c r="AB102">
        <f t="shared" si="52"/>
        <v>590.76742546518767</v>
      </c>
      <c r="AC102">
        <f t="shared" si="53"/>
        <v>-32.308143633703082</v>
      </c>
      <c r="AD102">
        <f t="shared" si="54"/>
        <v>75.124985022032803</v>
      </c>
      <c r="AE102">
        <f t="shared" si="55"/>
        <v>14.875014977967197</v>
      </c>
      <c r="AF102">
        <f t="shared" si="56"/>
        <v>5.9741443165497399E-2</v>
      </c>
      <c r="AG102">
        <f t="shared" si="57"/>
        <v>14.934756421132695</v>
      </c>
      <c r="AH102">
        <f t="shared" si="58"/>
        <v>149.51052220141543</v>
      </c>
    </row>
    <row r="103" spans="4:34" x14ac:dyDescent="0.25">
      <c r="D103" s="2">
        <f t="shared" si="31"/>
        <v>44916</v>
      </c>
      <c r="E103" s="8">
        <f t="shared" si="59"/>
        <v>0.42083333333333306</v>
      </c>
      <c r="F103" s="3">
        <f t="shared" si="32"/>
        <v>2459934.8791666669</v>
      </c>
      <c r="G103" s="4">
        <f t="shared" si="33"/>
        <v>0.22970237280402148</v>
      </c>
      <c r="I103">
        <f t="shared" si="34"/>
        <v>269.92872872022417</v>
      </c>
      <c r="J103">
        <f t="shared" si="35"/>
        <v>8626.5963721945973</v>
      </c>
      <c r="K103">
        <f t="shared" si="36"/>
        <v>1.6698971316259522E-2</v>
      </c>
      <c r="L103">
        <f t="shared" si="37"/>
        <v>-0.45275903320960431</v>
      </c>
      <c r="M103">
        <f t="shared" si="38"/>
        <v>269.47596968701458</v>
      </c>
      <c r="N103">
        <f t="shared" si="39"/>
        <v>346.1436131613882</v>
      </c>
      <c r="O103">
        <f t="shared" si="40"/>
        <v>0.98377224732077606</v>
      </c>
      <c r="P103">
        <f t="shared" si="41"/>
        <v>269.46715858720188</v>
      </c>
      <c r="Q103">
        <f t="shared" si="42"/>
        <v>23.436304020627819</v>
      </c>
      <c r="R103">
        <f t="shared" si="43"/>
        <v>23.438242967774372</v>
      </c>
      <c r="S103">
        <f t="shared" si="30"/>
        <v>-90.580757185149949</v>
      </c>
      <c r="T103">
        <f t="shared" si="44"/>
        <v>-23.437168832680761</v>
      </c>
      <c r="U103">
        <f t="shared" si="45"/>
        <v>4.3030571103074108E-2</v>
      </c>
      <c r="V103">
        <f t="shared" si="46"/>
        <v>1.9886451079011733</v>
      </c>
      <c r="W103">
        <f t="shared" si="47"/>
        <v>65.053547567323022</v>
      </c>
      <c r="X103" s="8">
        <f t="shared" si="48"/>
        <v>0.50641294367506862</v>
      </c>
      <c r="Y103" s="8">
        <f t="shared" si="49"/>
        <v>0.32570864487694912</v>
      </c>
      <c r="Z103" s="8">
        <f t="shared" si="50"/>
        <v>0.68711724247318817</v>
      </c>
      <c r="AA103" s="9">
        <f t="shared" si="51"/>
        <v>520.42838053858418</v>
      </c>
      <c r="AB103">
        <f t="shared" si="52"/>
        <v>596.76536110790084</v>
      </c>
      <c r="AC103">
        <f t="shared" si="53"/>
        <v>-30.808659723024789</v>
      </c>
      <c r="AD103">
        <f t="shared" si="54"/>
        <v>74.604199082203962</v>
      </c>
      <c r="AE103">
        <f t="shared" si="55"/>
        <v>15.395800917796038</v>
      </c>
      <c r="AF103">
        <f t="shared" si="56"/>
        <v>5.7692495739223248E-2</v>
      </c>
      <c r="AG103">
        <f t="shared" si="57"/>
        <v>15.453493413535261</v>
      </c>
      <c r="AH103">
        <f t="shared" si="58"/>
        <v>150.82967534720092</v>
      </c>
    </row>
    <row r="104" spans="4:34" x14ac:dyDescent="0.25">
      <c r="D104" s="2">
        <f t="shared" si="31"/>
        <v>44916</v>
      </c>
      <c r="E104" s="8">
        <f t="shared" si="59"/>
        <v>0.42499999999999971</v>
      </c>
      <c r="F104" s="3">
        <f t="shared" si="32"/>
        <v>2459934.8833333333</v>
      </c>
      <c r="G104" s="4">
        <f t="shared" si="33"/>
        <v>0.22970248688113079</v>
      </c>
      <c r="I104">
        <f t="shared" si="34"/>
        <v>269.93283558399526</v>
      </c>
      <c r="J104">
        <f t="shared" si="35"/>
        <v>8626.6004788621831</v>
      </c>
      <c r="K104">
        <f t="shared" si="36"/>
        <v>1.6698971311457422E-2</v>
      </c>
      <c r="L104">
        <f t="shared" si="37"/>
        <v>-0.45262301566917662</v>
      </c>
      <c r="M104">
        <f t="shared" si="38"/>
        <v>269.48021256832607</v>
      </c>
      <c r="N104">
        <f t="shared" si="39"/>
        <v>346.14785584651327</v>
      </c>
      <c r="O104">
        <f t="shared" si="40"/>
        <v>0.98377196068459927</v>
      </c>
      <c r="P104">
        <f t="shared" si="41"/>
        <v>269.47140148245512</v>
      </c>
      <c r="Q104">
        <f t="shared" si="42"/>
        <v>23.436304019144341</v>
      </c>
      <c r="R104">
        <f t="shared" si="43"/>
        <v>23.438242972727867</v>
      </c>
      <c r="S104">
        <f t="shared" si="30"/>
        <v>-90.576132797011184</v>
      </c>
      <c r="T104">
        <f t="shared" si="44"/>
        <v>-23.437185875526669</v>
      </c>
      <c r="U104">
        <f t="shared" si="45"/>
        <v>4.3030571121779833E-2</v>
      </c>
      <c r="V104">
        <f t="shared" si="46"/>
        <v>1.9865807364420514</v>
      </c>
      <c r="W104">
        <f t="shared" si="47"/>
        <v>65.053524858990116</v>
      </c>
      <c r="X104" s="8">
        <f t="shared" si="48"/>
        <v>0.50641437726635974</v>
      </c>
      <c r="Y104" s="8">
        <f t="shared" si="49"/>
        <v>0.32571014154694278</v>
      </c>
      <c r="Z104" s="8">
        <f t="shared" si="50"/>
        <v>0.6871186129857767</v>
      </c>
      <c r="AA104" s="9">
        <f t="shared" si="51"/>
        <v>520.42819887192093</v>
      </c>
      <c r="AB104">
        <f t="shared" si="52"/>
        <v>602.76329673644159</v>
      </c>
      <c r="AC104">
        <f t="shared" si="53"/>
        <v>-29.309175815889603</v>
      </c>
      <c r="AD104">
        <f t="shared" si="54"/>
        <v>74.104556964892524</v>
      </c>
      <c r="AE104">
        <f t="shared" si="55"/>
        <v>15.895443035107476</v>
      </c>
      <c r="AF104">
        <f t="shared" si="56"/>
        <v>5.5843884624910363E-2</v>
      </c>
      <c r="AG104">
        <f t="shared" si="57"/>
        <v>15.951286919732386</v>
      </c>
      <c r="AH104">
        <f t="shared" si="58"/>
        <v>152.16083438295459</v>
      </c>
    </row>
    <row r="105" spans="4:34" x14ac:dyDescent="0.25">
      <c r="D105" s="2">
        <f t="shared" si="31"/>
        <v>44916</v>
      </c>
      <c r="E105" s="8">
        <f t="shared" si="59"/>
        <v>0.42916666666666636</v>
      </c>
      <c r="F105" s="3">
        <f t="shared" si="32"/>
        <v>2459934.8875000002</v>
      </c>
      <c r="G105" s="4">
        <f t="shared" si="33"/>
        <v>0.22970260095825287</v>
      </c>
      <c r="I105">
        <f t="shared" si="34"/>
        <v>269.93694244822655</v>
      </c>
      <c r="J105">
        <f t="shared" si="35"/>
        <v>8626.6045855302291</v>
      </c>
      <c r="K105">
        <f t="shared" si="36"/>
        <v>1.6698971306655323E-2</v>
      </c>
      <c r="L105">
        <f t="shared" si="37"/>
        <v>-0.4524869956419349</v>
      </c>
      <c r="M105">
        <f t="shared" si="38"/>
        <v>269.4844554525846</v>
      </c>
      <c r="N105">
        <f t="shared" si="39"/>
        <v>346.15209853458691</v>
      </c>
      <c r="O105">
        <f t="shared" si="40"/>
        <v>0.98377167413445366</v>
      </c>
      <c r="P105">
        <f t="shared" si="41"/>
        <v>269.47564438065547</v>
      </c>
      <c r="Q105">
        <f t="shared" si="42"/>
        <v>23.436304017660866</v>
      </c>
      <c r="R105">
        <f t="shared" si="43"/>
        <v>23.438242977681337</v>
      </c>
      <c r="S105">
        <f t="shared" si="30"/>
        <v>-90.571508404472468</v>
      </c>
      <c r="T105">
        <f t="shared" si="44"/>
        <v>-23.437202782179089</v>
      </c>
      <c r="U105">
        <f t="shared" si="45"/>
        <v>4.3030571140485467E-2</v>
      </c>
      <c r="V105">
        <f t="shared" si="46"/>
        <v>1.9845163503888505</v>
      </c>
      <c r="W105">
        <f t="shared" si="47"/>
        <v>65.053502332115173</v>
      </c>
      <c r="X105" s="8">
        <f t="shared" si="48"/>
        <v>0.50641581086778553</v>
      </c>
      <c r="Y105" s="8">
        <f t="shared" si="49"/>
        <v>0.32571163772302114</v>
      </c>
      <c r="Z105" s="8">
        <f t="shared" si="50"/>
        <v>0.68711998401254992</v>
      </c>
      <c r="AA105" s="9">
        <f t="shared" si="51"/>
        <v>520.42801865692138</v>
      </c>
      <c r="AB105">
        <f t="shared" si="52"/>
        <v>608.76123235038835</v>
      </c>
      <c r="AC105">
        <f t="shared" si="53"/>
        <v>-27.809691912402911</v>
      </c>
      <c r="AD105">
        <f t="shared" si="54"/>
        <v>73.626519355269537</v>
      </c>
      <c r="AE105">
        <f t="shared" si="55"/>
        <v>16.373480644730463</v>
      </c>
      <c r="AF105">
        <f t="shared" si="56"/>
        <v>5.4173380573382002E-2</v>
      </c>
      <c r="AG105">
        <f t="shared" si="57"/>
        <v>16.427654025303845</v>
      </c>
      <c r="AH105">
        <f t="shared" si="58"/>
        <v>153.50377963301685</v>
      </c>
    </row>
    <row r="106" spans="4:34" x14ac:dyDescent="0.25">
      <c r="D106" s="2">
        <f t="shared" si="31"/>
        <v>44916</v>
      </c>
      <c r="E106" s="8">
        <f t="shared" si="59"/>
        <v>0.43333333333333302</v>
      </c>
      <c r="F106" s="3">
        <f t="shared" si="32"/>
        <v>2459934.8916666666</v>
      </c>
      <c r="G106" s="4">
        <f t="shared" si="33"/>
        <v>0.22970271503536221</v>
      </c>
      <c r="I106">
        <f t="shared" si="34"/>
        <v>269.94104931199945</v>
      </c>
      <c r="J106">
        <f t="shared" si="35"/>
        <v>8626.6086921978185</v>
      </c>
      <c r="K106">
        <f t="shared" si="36"/>
        <v>1.6698971301853223E-2</v>
      </c>
      <c r="L106">
        <f t="shared" si="37"/>
        <v>-0.45235097315893191</v>
      </c>
      <c r="M106">
        <f t="shared" si="38"/>
        <v>269.48869833884049</v>
      </c>
      <c r="N106">
        <f t="shared" si="39"/>
        <v>346.15634122465963</v>
      </c>
      <c r="O106">
        <f t="shared" si="40"/>
        <v>0.98377138767040506</v>
      </c>
      <c r="P106">
        <f t="shared" si="41"/>
        <v>269.47988728085323</v>
      </c>
      <c r="Q106">
        <f t="shared" si="42"/>
        <v>23.436304016177388</v>
      </c>
      <c r="R106">
        <f t="shared" si="43"/>
        <v>23.438242982634772</v>
      </c>
      <c r="S106">
        <f t="shared" si="30"/>
        <v>-90.566884008578413</v>
      </c>
      <c r="T106">
        <f t="shared" si="44"/>
        <v>-23.437219552633849</v>
      </c>
      <c r="U106">
        <f t="shared" si="45"/>
        <v>4.3030571159190976E-2</v>
      </c>
      <c r="V106">
        <f t="shared" si="46"/>
        <v>1.9824519502428719</v>
      </c>
      <c r="W106">
        <f t="shared" si="47"/>
        <v>65.053479986703991</v>
      </c>
      <c r="X106" s="8">
        <f t="shared" si="48"/>
        <v>0.50641724447899805</v>
      </c>
      <c r="Y106" s="8">
        <f t="shared" si="49"/>
        <v>0.32571313340482033</v>
      </c>
      <c r="Z106" s="8">
        <f t="shared" si="50"/>
        <v>0.68712135555317577</v>
      </c>
      <c r="AA106" s="9">
        <f t="shared" si="51"/>
        <v>520.42783989363193</v>
      </c>
      <c r="AB106">
        <f t="shared" si="52"/>
        <v>614.75916795024239</v>
      </c>
      <c r="AC106">
        <f t="shared" si="53"/>
        <v>-26.310208012439404</v>
      </c>
      <c r="AD106">
        <f t="shared" si="54"/>
        <v>73.17053832298221</v>
      </c>
      <c r="AE106">
        <f t="shared" si="55"/>
        <v>16.82946167701779</v>
      </c>
      <c r="AF106">
        <f t="shared" si="56"/>
        <v>5.2662240904383567E-2</v>
      </c>
      <c r="AG106">
        <f t="shared" si="57"/>
        <v>16.882123917922172</v>
      </c>
      <c r="AH106">
        <f t="shared" si="58"/>
        <v>154.85824978155279</v>
      </c>
    </row>
    <row r="107" spans="4:34" x14ac:dyDescent="0.25">
      <c r="D107" s="2">
        <f t="shared" si="31"/>
        <v>44916</v>
      </c>
      <c r="E107" s="8">
        <f t="shared" si="59"/>
        <v>0.43749999999999967</v>
      </c>
      <c r="F107" s="3">
        <f t="shared" si="32"/>
        <v>2459934.8958333335</v>
      </c>
      <c r="G107" s="4">
        <f t="shared" si="33"/>
        <v>0.2297028291124843</v>
      </c>
      <c r="I107">
        <f t="shared" si="34"/>
        <v>269.94515617622892</v>
      </c>
      <c r="J107">
        <f t="shared" si="35"/>
        <v>8626.6127988658645</v>
      </c>
      <c r="K107">
        <f t="shared" si="36"/>
        <v>1.6698971297051123E-2</v>
      </c>
      <c r="L107">
        <f t="shared" si="37"/>
        <v>-0.45221494819070257</v>
      </c>
      <c r="M107">
        <f t="shared" si="38"/>
        <v>269.49294122803821</v>
      </c>
      <c r="N107">
        <f t="shared" si="39"/>
        <v>346.16058391767365</v>
      </c>
      <c r="O107">
        <f t="shared" si="40"/>
        <v>0.98377110129239131</v>
      </c>
      <c r="P107">
        <f t="shared" si="41"/>
        <v>269.48413018399282</v>
      </c>
      <c r="Q107">
        <f t="shared" si="42"/>
        <v>23.43630401469391</v>
      </c>
      <c r="R107">
        <f t="shared" si="43"/>
        <v>23.438242987588183</v>
      </c>
      <c r="S107">
        <f t="shared" si="30"/>
        <v>-90.562259608309205</v>
      </c>
      <c r="T107">
        <f t="shared" si="44"/>
        <v>-23.437236186894303</v>
      </c>
      <c r="U107">
        <f t="shared" si="45"/>
        <v>4.3030571177896382E-2</v>
      </c>
      <c r="V107">
        <f t="shared" si="46"/>
        <v>1.9803875355847043</v>
      </c>
      <c r="W107">
        <f t="shared" si="47"/>
        <v>65.053457822752321</v>
      </c>
      <c r="X107" s="8">
        <f t="shared" si="48"/>
        <v>0.5064186781002884</v>
      </c>
      <c r="Y107" s="8">
        <f t="shared" si="49"/>
        <v>0.32571462859264305</v>
      </c>
      <c r="Z107" s="8">
        <f t="shared" si="50"/>
        <v>0.68712272760793369</v>
      </c>
      <c r="AA107" s="9">
        <f t="shared" si="51"/>
        <v>520.42766258201857</v>
      </c>
      <c r="AB107">
        <f t="shared" si="52"/>
        <v>620.75710353558418</v>
      </c>
      <c r="AC107">
        <f t="shared" si="53"/>
        <v>-24.810724116103955</v>
      </c>
      <c r="AD107">
        <f t="shared" si="54"/>
        <v>72.737055727299548</v>
      </c>
      <c r="AE107">
        <f t="shared" si="55"/>
        <v>17.262944272700452</v>
      </c>
      <c r="AF107">
        <f t="shared" si="56"/>
        <v>5.1294583580176446E-2</v>
      </c>
      <c r="AG107">
        <f t="shared" si="57"/>
        <v>17.314238856280628</v>
      </c>
      <c r="AH107">
        <f t="shared" si="58"/>
        <v>156.22394128947963</v>
      </c>
    </row>
    <row r="108" spans="4:34" x14ac:dyDescent="0.25">
      <c r="D108" s="2">
        <f t="shared" si="31"/>
        <v>44916</v>
      </c>
      <c r="E108" s="8">
        <f t="shared" si="59"/>
        <v>0.44166666666666632</v>
      </c>
      <c r="F108" s="3">
        <f t="shared" si="32"/>
        <v>2459934.9000000004</v>
      </c>
      <c r="G108" s="4">
        <f t="shared" si="33"/>
        <v>0.22970294318960638</v>
      </c>
      <c r="I108">
        <f t="shared" si="34"/>
        <v>269.94926304046021</v>
      </c>
      <c r="J108">
        <f t="shared" si="35"/>
        <v>8626.6169055339124</v>
      </c>
      <c r="K108">
        <f t="shared" si="36"/>
        <v>1.6698971292249024E-2</v>
      </c>
      <c r="L108">
        <f t="shared" si="37"/>
        <v>-0.45207892075303535</v>
      </c>
      <c r="M108">
        <f t="shared" si="38"/>
        <v>269.49718411970719</v>
      </c>
      <c r="N108">
        <f t="shared" si="39"/>
        <v>346.16482661315968</v>
      </c>
      <c r="O108">
        <f t="shared" si="40"/>
        <v>0.98377081500044572</v>
      </c>
      <c r="P108">
        <f t="shared" si="41"/>
        <v>269.48837308960373</v>
      </c>
      <c r="Q108">
        <f t="shared" si="42"/>
        <v>23.436304013210432</v>
      </c>
      <c r="R108">
        <f t="shared" si="43"/>
        <v>23.438242992541561</v>
      </c>
      <c r="S108">
        <f t="shared" si="30"/>
        <v>-90.557635204187193</v>
      </c>
      <c r="T108">
        <f t="shared" si="44"/>
        <v>-23.437252684958203</v>
      </c>
      <c r="U108">
        <f t="shared" si="45"/>
        <v>4.3030571196601683E-2</v>
      </c>
      <c r="V108">
        <f t="shared" si="46"/>
        <v>1.9783231066829514</v>
      </c>
      <c r="W108">
        <f t="shared" si="47"/>
        <v>65.053435840263404</v>
      </c>
      <c r="X108" s="8">
        <f t="shared" si="48"/>
        <v>0.50642011173147017</v>
      </c>
      <c r="Y108" s="8">
        <f t="shared" si="49"/>
        <v>0.32571612328629407</v>
      </c>
      <c r="Z108" s="8">
        <f t="shared" si="50"/>
        <v>0.68712410017664627</v>
      </c>
      <c r="AA108" s="9">
        <f t="shared" si="51"/>
        <v>520.42748672210723</v>
      </c>
      <c r="AB108">
        <f t="shared" si="52"/>
        <v>626.75503910668249</v>
      </c>
      <c r="AC108">
        <f t="shared" si="53"/>
        <v>-23.311240223329378</v>
      </c>
      <c r="AD108">
        <f t="shared" si="54"/>
        <v>72.32650157612332</v>
      </c>
      <c r="AE108">
        <f t="shared" si="55"/>
        <v>17.67349842387668</v>
      </c>
      <c r="AF108">
        <f t="shared" si="56"/>
        <v>5.0056892044823227E-2</v>
      </c>
      <c r="AG108">
        <f t="shared" si="57"/>
        <v>17.723555315921502</v>
      </c>
      <c r="AH108">
        <f t="shared" si="58"/>
        <v>157.6005080517175</v>
      </c>
    </row>
    <row r="109" spans="4:34" x14ac:dyDescent="0.25">
      <c r="D109" s="2">
        <f t="shared" si="31"/>
        <v>44916</v>
      </c>
      <c r="E109" s="8">
        <f t="shared" si="59"/>
        <v>0.44583333333333297</v>
      </c>
      <c r="F109" s="3">
        <f t="shared" si="32"/>
        <v>2459934.9041666668</v>
      </c>
      <c r="G109" s="4">
        <f t="shared" si="33"/>
        <v>0.22970305726671569</v>
      </c>
      <c r="I109">
        <f t="shared" si="34"/>
        <v>269.95336990423129</v>
      </c>
      <c r="J109">
        <f t="shared" si="35"/>
        <v>8626.6210122014982</v>
      </c>
      <c r="K109">
        <f t="shared" si="36"/>
        <v>1.6698971287446924E-2</v>
      </c>
      <c r="L109">
        <f t="shared" si="37"/>
        <v>-0.45194289086198991</v>
      </c>
      <c r="M109">
        <f t="shared" si="38"/>
        <v>269.50142701336932</v>
      </c>
      <c r="N109">
        <f t="shared" si="39"/>
        <v>346.16906931063568</v>
      </c>
      <c r="O109">
        <f t="shared" si="40"/>
        <v>0.98377052879460247</v>
      </c>
      <c r="P109">
        <f t="shared" si="41"/>
        <v>269.49261599720785</v>
      </c>
      <c r="Q109">
        <f t="shared" si="42"/>
        <v>23.436304011726957</v>
      </c>
      <c r="R109">
        <f t="shared" si="43"/>
        <v>23.438242997494914</v>
      </c>
      <c r="S109">
        <f t="shared" si="30"/>
        <v>-90.55301079674301</v>
      </c>
      <c r="T109">
        <f t="shared" si="44"/>
        <v>-23.437269046823324</v>
      </c>
      <c r="U109">
        <f t="shared" si="45"/>
        <v>4.3030571215306873E-2</v>
      </c>
      <c r="V109">
        <f t="shared" si="46"/>
        <v>1.9762586638100221</v>
      </c>
      <c r="W109">
        <f t="shared" si="47"/>
        <v>65.053414039240437</v>
      </c>
      <c r="X109" s="8">
        <f t="shared" si="48"/>
        <v>0.50642154537235418</v>
      </c>
      <c r="Y109" s="8">
        <f t="shared" si="49"/>
        <v>0.32571761748557515</v>
      </c>
      <c r="Z109" s="8">
        <f t="shared" si="50"/>
        <v>0.6871254732591332</v>
      </c>
      <c r="AA109" s="9">
        <f t="shared" si="51"/>
        <v>520.42731231392349</v>
      </c>
      <c r="AB109">
        <f t="shared" si="52"/>
        <v>632.75297466380937</v>
      </c>
      <c r="AC109">
        <f t="shared" si="53"/>
        <v>-21.811756334047658</v>
      </c>
      <c r="AD109">
        <f t="shared" si="54"/>
        <v>71.939292350517249</v>
      </c>
      <c r="AE109">
        <f t="shared" si="55"/>
        <v>18.060707649482751</v>
      </c>
      <c r="AF109">
        <f t="shared" si="56"/>
        <v>4.8937620599396076E-2</v>
      </c>
      <c r="AG109">
        <f t="shared" si="57"/>
        <v>18.109645270082147</v>
      </c>
      <c r="AH109">
        <f t="shared" si="58"/>
        <v>158.98756131777213</v>
      </c>
    </row>
    <row r="110" spans="4:34" x14ac:dyDescent="0.25">
      <c r="D110" s="2">
        <f t="shared" si="31"/>
        <v>44916</v>
      </c>
      <c r="E110" s="8">
        <f t="shared" si="59"/>
        <v>0.44999999999999962</v>
      </c>
      <c r="F110" s="3">
        <f t="shared" si="32"/>
        <v>2459934.9083333337</v>
      </c>
      <c r="G110" s="4">
        <f t="shared" si="33"/>
        <v>0.22970317134383778</v>
      </c>
      <c r="I110">
        <f t="shared" si="34"/>
        <v>269.95747676846258</v>
      </c>
      <c r="J110">
        <f t="shared" si="35"/>
        <v>8626.625118869546</v>
      </c>
      <c r="K110">
        <f t="shared" si="36"/>
        <v>1.6698971282644824E-2</v>
      </c>
      <c r="L110">
        <f t="shared" si="37"/>
        <v>-0.45180685848777596</v>
      </c>
      <c r="M110">
        <f t="shared" si="38"/>
        <v>269.50566990997481</v>
      </c>
      <c r="N110">
        <f t="shared" si="39"/>
        <v>346.17331201105844</v>
      </c>
      <c r="O110">
        <f t="shared" si="40"/>
        <v>0.98377024267479851</v>
      </c>
      <c r="P110">
        <f t="shared" si="41"/>
        <v>269.49685890775538</v>
      </c>
      <c r="Q110">
        <f t="shared" si="42"/>
        <v>23.436304010243479</v>
      </c>
      <c r="R110">
        <f t="shared" si="43"/>
        <v>23.438243002448239</v>
      </c>
      <c r="S110">
        <f t="shared" si="30"/>
        <v>-90.548386384950618</v>
      </c>
      <c r="T110">
        <f t="shared" si="44"/>
        <v>-23.437285272492975</v>
      </c>
      <c r="U110">
        <f t="shared" si="45"/>
        <v>4.3030571234011966E-2</v>
      </c>
      <c r="V110">
        <f t="shared" si="46"/>
        <v>1.9741942065431219</v>
      </c>
      <c r="W110">
        <f t="shared" si="47"/>
        <v>65.053392419679227</v>
      </c>
      <c r="X110" s="8">
        <f t="shared" si="48"/>
        <v>0.50642297902323397</v>
      </c>
      <c r="Y110" s="8">
        <f t="shared" si="49"/>
        <v>0.32571911119079167</v>
      </c>
      <c r="Z110" s="8">
        <f t="shared" si="50"/>
        <v>0.68712684685567627</v>
      </c>
      <c r="AA110" s="9">
        <f t="shared" si="51"/>
        <v>520.42713935743382</v>
      </c>
      <c r="AB110">
        <f t="shared" si="52"/>
        <v>638.75091020654247</v>
      </c>
      <c r="AC110">
        <f t="shared" si="53"/>
        <v>-20.312272448364382</v>
      </c>
      <c r="AD110">
        <f t="shared" si="54"/>
        <v>71.575829307038859</v>
      </c>
      <c r="AE110">
        <f t="shared" si="55"/>
        <v>18.424170692961141</v>
      </c>
      <c r="AF110">
        <f t="shared" si="56"/>
        <v>4.7926877753517359E-2</v>
      </c>
      <c r="AG110">
        <f t="shared" si="57"/>
        <v>18.472097570714659</v>
      </c>
      <c r="AH110">
        <f t="shared" si="58"/>
        <v>160.38466989844994</v>
      </c>
    </row>
    <row r="111" spans="4:34" x14ac:dyDescent="0.25">
      <c r="D111" s="2">
        <f t="shared" si="31"/>
        <v>44916</v>
      </c>
      <c r="E111" s="8">
        <f t="shared" si="59"/>
        <v>0.45416666666666627</v>
      </c>
      <c r="F111" s="3">
        <f t="shared" si="32"/>
        <v>2459934.9125000001</v>
      </c>
      <c r="G111" s="4">
        <f t="shared" si="33"/>
        <v>0.22970328542094712</v>
      </c>
      <c r="I111">
        <f t="shared" si="34"/>
        <v>269.96158363223367</v>
      </c>
      <c r="J111">
        <f t="shared" si="35"/>
        <v>8626.6292255371318</v>
      </c>
      <c r="K111">
        <f t="shared" si="36"/>
        <v>1.6698971277842724E-2</v>
      </c>
      <c r="L111">
        <f t="shared" si="37"/>
        <v>-0.45167082366166456</v>
      </c>
      <c r="M111">
        <f t="shared" si="38"/>
        <v>269.50991280857198</v>
      </c>
      <c r="N111">
        <f t="shared" si="39"/>
        <v>346.17755471346936</v>
      </c>
      <c r="O111">
        <f t="shared" si="40"/>
        <v>0.98376995664110001</v>
      </c>
      <c r="P111">
        <f t="shared" si="41"/>
        <v>269.50110182029465</v>
      </c>
      <c r="Q111">
        <f t="shared" si="42"/>
        <v>23.436304008760001</v>
      </c>
      <c r="R111">
        <f t="shared" si="43"/>
        <v>23.438243007401532</v>
      </c>
      <c r="S111">
        <f t="shared" si="30"/>
        <v>-90.543761969856661</v>
      </c>
      <c r="T111">
        <f t="shared" si="44"/>
        <v>-23.437301361963112</v>
      </c>
      <c r="U111">
        <f t="shared" si="45"/>
        <v>4.3030571252716934E-2</v>
      </c>
      <c r="V111">
        <f t="shared" si="46"/>
        <v>1.9721297353851601</v>
      </c>
      <c r="W111">
        <f t="shared" si="47"/>
        <v>65.053370981585402</v>
      </c>
      <c r="X111" s="8">
        <f t="shared" si="48"/>
        <v>0.50642441268376037</v>
      </c>
      <c r="Y111" s="8">
        <f t="shared" si="49"/>
        <v>0.32572060440157868</v>
      </c>
      <c r="Z111" s="8">
        <f t="shared" si="50"/>
        <v>0.68712822096594206</v>
      </c>
      <c r="AA111" s="9">
        <f t="shared" si="51"/>
        <v>520.42696785268322</v>
      </c>
      <c r="AB111">
        <f t="shared" si="52"/>
        <v>644.74884573538452</v>
      </c>
      <c r="AC111">
        <f t="shared" si="53"/>
        <v>-18.81278856615387</v>
      </c>
      <c r="AD111">
        <f t="shared" si="54"/>
        <v>71.236496771473412</v>
      </c>
      <c r="AE111">
        <f t="shared" si="55"/>
        <v>18.763503228526588</v>
      </c>
      <c r="AF111">
        <f t="shared" si="56"/>
        <v>4.7016170575746426E-2</v>
      </c>
      <c r="AG111">
        <f t="shared" si="57"/>
        <v>18.810519399102333</v>
      </c>
      <c r="AH111">
        <f t="shared" si="58"/>
        <v>161.79136067893307</v>
      </c>
    </row>
    <row r="112" spans="4:34" x14ac:dyDescent="0.25">
      <c r="D112" s="2">
        <f t="shared" si="31"/>
        <v>44916</v>
      </c>
      <c r="E112" s="8">
        <f t="shared" si="59"/>
        <v>0.45833333333333293</v>
      </c>
      <c r="F112" s="3">
        <f t="shared" si="32"/>
        <v>2459934.916666667</v>
      </c>
      <c r="G112" s="4">
        <f t="shared" si="33"/>
        <v>0.2297033994980692</v>
      </c>
      <c r="I112">
        <f t="shared" si="34"/>
        <v>269.96569049646496</v>
      </c>
      <c r="J112">
        <f t="shared" si="35"/>
        <v>8626.6333322051796</v>
      </c>
      <c r="K112">
        <f t="shared" si="36"/>
        <v>1.6698971273040625E-2</v>
      </c>
      <c r="L112">
        <f t="shared" si="37"/>
        <v>-0.4515347863538644</v>
      </c>
      <c r="M112">
        <f t="shared" si="38"/>
        <v>269.51415571011108</v>
      </c>
      <c r="N112">
        <f t="shared" si="39"/>
        <v>346.18179741882523</v>
      </c>
      <c r="O112">
        <f t="shared" si="40"/>
        <v>0.98376967069344401</v>
      </c>
      <c r="P112">
        <f t="shared" si="41"/>
        <v>269.50534473577585</v>
      </c>
      <c r="Q112">
        <f t="shared" si="42"/>
        <v>23.436304007276522</v>
      </c>
      <c r="R112">
        <f t="shared" si="43"/>
        <v>23.438243012354796</v>
      </c>
      <c r="S112">
        <f t="shared" si="30"/>
        <v>-90.539137550435058</v>
      </c>
      <c r="T112">
        <f t="shared" si="44"/>
        <v>-23.437317315236974</v>
      </c>
      <c r="U112">
        <f t="shared" si="45"/>
        <v>4.3030571271421784E-2</v>
      </c>
      <c r="V112">
        <f t="shared" si="46"/>
        <v>1.9700652499133906</v>
      </c>
      <c r="W112">
        <f t="shared" si="47"/>
        <v>65.053349724954856</v>
      </c>
      <c r="X112" s="8">
        <f t="shared" si="48"/>
        <v>0.50642584635422683</v>
      </c>
      <c r="Y112" s="8">
        <f t="shared" si="49"/>
        <v>0.32572209711824113</v>
      </c>
      <c r="Z112" s="8">
        <f t="shared" si="50"/>
        <v>0.68712959559021258</v>
      </c>
      <c r="AA112" s="9">
        <f t="shared" si="51"/>
        <v>520.42679779963885</v>
      </c>
      <c r="AB112">
        <f t="shared" si="52"/>
        <v>650.74678124991283</v>
      </c>
      <c r="AC112">
        <f t="shared" si="53"/>
        <v>-17.313304687521793</v>
      </c>
      <c r="AD112">
        <f t="shared" si="54"/>
        <v>70.921660439236035</v>
      </c>
      <c r="AE112">
        <f t="shared" si="55"/>
        <v>19.078339560763965</v>
      </c>
      <c r="AF112">
        <f t="shared" si="56"/>
        <v>4.6198197164113594E-2</v>
      </c>
      <c r="AG112">
        <f t="shared" si="57"/>
        <v>19.124537757928078</v>
      </c>
      <c r="AH112">
        <f t="shared" si="58"/>
        <v>163.20711945328196</v>
      </c>
    </row>
    <row r="113" spans="4:34" x14ac:dyDescent="0.25">
      <c r="D113" s="2">
        <f t="shared" si="31"/>
        <v>44916</v>
      </c>
      <c r="E113" s="8">
        <f t="shared" si="59"/>
        <v>0.46249999999999958</v>
      </c>
      <c r="F113" s="3">
        <f t="shared" si="32"/>
        <v>2459934.9208333334</v>
      </c>
      <c r="G113" s="4">
        <f t="shared" si="33"/>
        <v>0.22970351357517851</v>
      </c>
      <c r="I113">
        <f t="shared" si="34"/>
        <v>269.96979736023604</v>
      </c>
      <c r="J113">
        <f t="shared" si="35"/>
        <v>8626.6374388727672</v>
      </c>
      <c r="K113">
        <f t="shared" si="36"/>
        <v>1.6698971268238525E-2</v>
      </c>
      <c r="L113">
        <f t="shared" si="37"/>
        <v>-0.45139874659559404</v>
      </c>
      <c r="M113">
        <f t="shared" si="38"/>
        <v>269.51839861364044</v>
      </c>
      <c r="N113">
        <f t="shared" si="39"/>
        <v>346.18604012617106</v>
      </c>
      <c r="O113">
        <f t="shared" si="40"/>
        <v>0.98376938483189658</v>
      </c>
      <c r="P113">
        <f t="shared" si="41"/>
        <v>269.50958765324742</v>
      </c>
      <c r="Q113">
        <f t="shared" si="42"/>
        <v>23.436304005793048</v>
      </c>
      <c r="R113">
        <f t="shared" si="43"/>
        <v>23.438243017308036</v>
      </c>
      <c r="S113">
        <f t="shared" si="30"/>
        <v>-90.534513127732595</v>
      </c>
      <c r="T113">
        <f t="shared" si="44"/>
        <v>-23.437333132310627</v>
      </c>
      <c r="U113">
        <f t="shared" si="45"/>
        <v>4.3030571290126558E-2</v>
      </c>
      <c r="V113">
        <f t="shared" si="46"/>
        <v>1.9680007506304784</v>
      </c>
      <c r="W113">
        <f t="shared" si="47"/>
        <v>65.053328649793059</v>
      </c>
      <c r="X113" s="8">
        <f t="shared" si="48"/>
        <v>0.50642728003428439</v>
      </c>
      <c r="Y113" s="8">
        <f t="shared" si="49"/>
        <v>0.32572358934041479</v>
      </c>
      <c r="Z113" s="8">
        <f t="shared" si="50"/>
        <v>0.68713097072815399</v>
      </c>
      <c r="AA113" s="9">
        <f t="shared" si="51"/>
        <v>520.42662919834447</v>
      </c>
      <c r="AB113">
        <f t="shared" si="52"/>
        <v>656.74471675062989</v>
      </c>
      <c r="AC113">
        <f t="shared" si="53"/>
        <v>-15.813820812342527</v>
      </c>
      <c r="AD113">
        <f t="shared" si="54"/>
        <v>70.631665697765811</v>
      </c>
      <c r="AE113">
        <f t="shared" si="55"/>
        <v>19.368334302234189</v>
      </c>
      <c r="AF113">
        <f t="shared" si="56"/>
        <v>4.5466677390161865E-2</v>
      </c>
      <c r="AG113">
        <f t="shared" si="57"/>
        <v>19.413800979624352</v>
      </c>
      <c r="AH113">
        <f t="shared" si="58"/>
        <v>164.63139209451901</v>
      </c>
    </row>
    <row r="114" spans="4:34" x14ac:dyDescent="0.25">
      <c r="D114" s="2">
        <f t="shared" si="31"/>
        <v>44916</v>
      </c>
      <c r="E114" s="8">
        <f t="shared" si="59"/>
        <v>0.46666666666666623</v>
      </c>
      <c r="F114" s="3">
        <f t="shared" si="32"/>
        <v>2459934.9250000003</v>
      </c>
      <c r="G114" s="4">
        <f t="shared" si="33"/>
        <v>0.2297036276523006</v>
      </c>
      <c r="I114">
        <f t="shared" si="34"/>
        <v>269.97390422446733</v>
      </c>
      <c r="J114">
        <f t="shared" si="35"/>
        <v>8626.6415455408132</v>
      </c>
      <c r="K114">
        <f t="shared" si="36"/>
        <v>1.6698971263436425E-2</v>
      </c>
      <c r="L114">
        <f t="shared" si="37"/>
        <v>-0.45126270435722271</v>
      </c>
      <c r="M114">
        <f t="shared" si="38"/>
        <v>269.52264152011008</v>
      </c>
      <c r="N114">
        <f t="shared" si="39"/>
        <v>346.19028283645639</v>
      </c>
      <c r="O114">
        <f t="shared" si="40"/>
        <v>0.98376909905639531</v>
      </c>
      <c r="P114">
        <f t="shared" si="41"/>
        <v>269.51383057365928</v>
      </c>
      <c r="Q114">
        <f t="shared" si="42"/>
        <v>23.436304004309569</v>
      </c>
      <c r="R114">
        <f t="shared" si="43"/>
        <v>23.43824302226124</v>
      </c>
      <c r="S114">
        <f t="shared" si="30"/>
        <v>-90.529888700723262</v>
      </c>
      <c r="T114">
        <f t="shared" si="44"/>
        <v>-23.437348813187214</v>
      </c>
      <c r="U114">
        <f t="shared" si="45"/>
        <v>4.3030571308831193E-2</v>
      </c>
      <c r="V114">
        <f t="shared" si="46"/>
        <v>1.9659362371143718</v>
      </c>
      <c r="W114">
        <f t="shared" si="47"/>
        <v>65.053307756096061</v>
      </c>
      <c r="X114" s="8">
        <f t="shared" si="48"/>
        <v>0.50642871372422615</v>
      </c>
      <c r="Y114" s="8">
        <f t="shared" si="49"/>
        <v>0.32572508106840375</v>
      </c>
      <c r="Z114" s="8">
        <f t="shared" si="50"/>
        <v>0.6871323463800485</v>
      </c>
      <c r="AA114" s="9">
        <f t="shared" si="51"/>
        <v>520.42646204876849</v>
      </c>
      <c r="AB114">
        <f t="shared" si="52"/>
        <v>662.7426522371137</v>
      </c>
      <c r="AC114">
        <f t="shared" si="53"/>
        <v>-14.314336940721574</v>
      </c>
      <c r="AD114">
        <f t="shared" si="54"/>
        <v>70.36683598793293</v>
      </c>
      <c r="AE114">
        <f t="shared" si="55"/>
        <v>19.63316401206707</v>
      </c>
      <c r="AF114">
        <f t="shared" si="56"/>
        <v>4.4816214339763231E-2</v>
      </c>
      <c r="AG114">
        <f t="shared" si="57"/>
        <v>19.677980226406834</v>
      </c>
      <c r="AH114">
        <f t="shared" si="58"/>
        <v>166.06358606657273</v>
      </c>
    </row>
    <row r="115" spans="4:34" x14ac:dyDescent="0.25">
      <c r="D115" s="2">
        <f t="shared" si="31"/>
        <v>44916</v>
      </c>
      <c r="E115" s="8">
        <f t="shared" si="59"/>
        <v>0.47083333333333288</v>
      </c>
      <c r="F115" s="3">
        <f t="shared" si="32"/>
        <v>2459934.9291666667</v>
      </c>
      <c r="G115" s="4">
        <f t="shared" si="33"/>
        <v>0.22970374172940994</v>
      </c>
      <c r="I115">
        <f t="shared" si="34"/>
        <v>269.97801108823842</v>
      </c>
      <c r="J115">
        <f t="shared" si="35"/>
        <v>8626.6456522084027</v>
      </c>
      <c r="K115">
        <f t="shared" si="36"/>
        <v>1.6698971258634326E-2</v>
      </c>
      <c r="L115">
        <f t="shared" si="37"/>
        <v>-0.45112665966975413</v>
      </c>
      <c r="M115">
        <f t="shared" si="38"/>
        <v>269.52688442856868</v>
      </c>
      <c r="N115">
        <f t="shared" si="39"/>
        <v>346.19452554873351</v>
      </c>
      <c r="O115">
        <f t="shared" si="40"/>
        <v>0.9837688133670055</v>
      </c>
      <c r="P115">
        <f t="shared" si="41"/>
        <v>269.51807349606014</v>
      </c>
      <c r="Q115">
        <f t="shared" si="42"/>
        <v>23.436304002826091</v>
      </c>
      <c r="R115">
        <f t="shared" si="43"/>
        <v>23.438243027214419</v>
      </c>
      <c r="S115">
        <f t="shared" si="30"/>
        <v>-90.525264270453604</v>
      </c>
      <c r="T115">
        <f t="shared" si="44"/>
        <v>-23.437364357862855</v>
      </c>
      <c r="U115">
        <f t="shared" si="45"/>
        <v>4.3030571327535731E-2</v>
      </c>
      <c r="V115">
        <f t="shared" si="46"/>
        <v>1.9638717098668266</v>
      </c>
      <c r="W115">
        <f t="shared" si="47"/>
        <v>65.053287043869219</v>
      </c>
      <c r="X115" s="8">
        <f t="shared" si="48"/>
        <v>0.50643014742370362</v>
      </c>
      <c r="Y115" s="8">
        <f t="shared" si="49"/>
        <v>0.32572657230184465</v>
      </c>
      <c r="Z115" s="8">
        <f t="shared" si="50"/>
        <v>0.6871337225455626</v>
      </c>
      <c r="AA115" s="9">
        <f t="shared" si="51"/>
        <v>520.42629635095375</v>
      </c>
      <c r="AB115">
        <f t="shared" si="52"/>
        <v>668.74058770986608</v>
      </c>
      <c r="AC115">
        <f t="shared" si="53"/>
        <v>-12.814853072533481</v>
      </c>
      <c r="AD115">
        <f t="shared" si="54"/>
        <v>70.127471221053554</v>
      </c>
      <c r="AE115">
        <f t="shared" si="55"/>
        <v>19.872528778946446</v>
      </c>
      <c r="AF115">
        <f t="shared" si="56"/>
        <v>4.424218058033836E-2</v>
      </c>
      <c r="AG115">
        <f t="shared" si="57"/>
        <v>19.916770959526783</v>
      </c>
      <c r="AH115">
        <f t="shared" si="58"/>
        <v>167.50307228280053</v>
      </c>
    </row>
    <row r="116" spans="4:34" x14ac:dyDescent="0.25">
      <c r="D116" s="2">
        <f t="shared" si="31"/>
        <v>44916</v>
      </c>
      <c r="E116" s="8">
        <f t="shared" si="59"/>
        <v>0.47499999999999953</v>
      </c>
      <c r="F116" s="3">
        <f t="shared" si="32"/>
        <v>2459934.9333333336</v>
      </c>
      <c r="G116" s="4">
        <f t="shared" si="33"/>
        <v>0.22970385580653202</v>
      </c>
      <c r="I116">
        <f t="shared" si="34"/>
        <v>269.98211795246971</v>
      </c>
      <c r="J116">
        <f t="shared" si="35"/>
        <v>8626.6497588764487</v>
      </c>
      <c r="K116">
        <f t="shared" si="36"/>
        <v>1.6698971253832226E-2</v>
      </c>
      <c r="L116">
        <f t="shared" si="37"/>
        <v>-0.45099061250371847</v>
      </c>
      <c r="M116">
        <f t="shared" si="38"/>
        <v>269.53112733996596</v>
      </c>
      <c r="N116">
        <f t="shared" si="39"/>
        <v>346.19876826394466</v>
      </c>
      <c r="O116">
        <f t="shared" si="40"/>
        <v>0.98376852776366497</v>
      </c>
      <c r="P116">
        <f t="shared" si="41"/>
        <v>269.52231642139975</v>
      </c>
      <c r="Q116">
        <f t="shared" si="42"/>
        <v>23.436304001342613</v>
      </c>
      <c r="R116">
        <f t="shared" si="43"/>
        <v>23.43824303216757</v>
      </c>
      <c r="S116">
        <f t="shared" si="30"/>
        <v>-90.520639835897867</v>
      </c>
      <c r="T116">
        <f t="shared" si="44"/>
        <v>-23.437379766340658</v>
      </c>
      <c r="U116">
        <f t="shared" si="45"/>
        <v>4.3030571346240172E-2</v>
      </c>
      <c r="V116">
        <f t="shared" si="46"/>
        <v>1.9618071684664316</v>
      </c>
      <c r="W116">
        <f t="shared" si="47"/>
        <v>65.053266513108639</v>
      </c>
      <c r="X116" s="8">
        <f t="shared" si="48"/>
        <v>0.50643158113300946</v>
      </c>
      <c r="Y116" s="8">
        <f t="shared" si="49"/>
        <v>0.32572806304104102</v>
      </c>
      <c r="Z116" s="8">
        <f t="shared" si="50"/>
        <v>0.68713509922497784</v>
      </c>
      <c r="AA116" s="9">
        <f t="shared" si="51"/>
        <v>520.42613210486911</v>
      </c>
      <c r="AB116">
        <f t="shared" si="52"/>
        <v>674.73852316846569</v>
      </c>
      <c r="AC116">
        <f t="shared" si="53"/>
        <v>-11.315369207883577</v>
      </c>
      <c r="AD116">
        <f t="shared" si="54"/>
        <v>69.913846269176716</v>
      </c>
      <c r="AE116">
        <f t="shared" si="55"/>
        <v>20.086153730823284</v>
      </c>
      <c r="AF116">
        <f t="shared" si="56"/>
        <v>4.3740624685490115E-2</v>
      </c>
      <c r="AG116">
        <f t="shared" si="57"/>
        <v>20.129894355508775</v>
      </c>
      <c r="AH116">
        <f t="shared" si="58"/>
        <v>168.94918730689176</v>
      </c>
    </row>
    <row r="117" spans="4:34" x14ac:dyDescent="0.25">
      <c r="D117" s="2">
        <f t="shared" si="31"/>
        <v>44916</v>
      </c>
      <c r="E117" s="8">
        <f t="shared" si="59"/>
        <v>0.47916666666666619</v>
      </c>
      <c r="F117" s="3">
        <f t="shared" si="32"/>
        <v>2459934.9375</v>
      </c>
      <c r="G117" s="4">
        <f t="shared" si="33"/>
        <v>0.22970396988364133</v>
      </c>
      <c r="I117">
        <f t="shared" si="34"/>
        <v>269.98622481624079</v>
      </c>
      <c r="J117">
        <f t="shared" si="35"/>
        <v>8626.6538655440363</v>
      </c>
      <c r="K117">
        <f t="shared" si="36"/>
        <v>1.6698971249030126E-2</v>
      </c>
      <c r="L117">
        <f t="shared" si="37"/>
        <v>-0.45085456289012071</v>
      </c>
      <c r="M117">
        <f t="shared" si="38"/>
        <v>269.53537025335066</v>
      </c>
      <c r="N117">
        <f t="shared" si="39"/>
        <v>346.20301098114578</v>
      </c>
      <c r="O117">
        <f t="shared" si="40"/>
        <v>0.98376824224643944</v>
      </c>
      <c r="P117">
        <f t="shared" si="41"/>
        <v>269.52655934872678</v>
      </c>
      <c r="Q117">
        <f t="shared" si="42"/>
        <v>23.436303999859138</v>
      </c>
      <c r="R117">
        <f t="shared" si="43"/>
        <v>23.438243037120692</v>
      </c>
      <c r="S117">
        <f t="shared" si="30"/>
        <v>-90.516015398102525</v>
      </c>
      <c r="T117">
        <f t="shared" si="44"/>
        <v>-23.43739503861681</v>
      </c>
      <c r="U117">
        <f t="shared" si="45"/>
        <v>4.3030571364944495E-2</v>
      </c>
      <c r="V117">
        <f t="shared" si="46"/>
        <v>1.9597426134150036</v>
      </c>
      <c r="W117">
        <f t="shared" si="47"/>
        <v>65.05324616381958</v>
      </c>
      <c r="X117" s="8">
        <f t="shared" si="48"/>
        <v>0.50643301485179515</v>
      </c>
      <c r="Y117" s="8">
        <f t="shared" si="49"/>
        <v>0.32572955328562964</v>
      </c>
      <c r="Z117" s="8">
        <f t="shared" si="50"/>
        <v>0.68713647641796061</v>
      </c>
      <c r="AA117" s="9">
        <f t="shared" si="51"/>
        <v>520.42596931055664</v>
      </c>
      <c r="AB117">
        <f t="shared" si="52"/>
        <v>680.73645861341424</v>
      </c>
      <c r="AC117">
        <f t="shared" si="53"/>
        <v>-9.8158853466464393</v>
      </c>
      <c r="AD117">
        <f t="shared" si="54"/>
        <v>69.726209545424467</v>
      </c>
      <c r="AE117">
        <f t="shared" si="55"/>
        <v>20.273790454575533</v>
      </c>
      <c r="AF117">
        <f t="shared" si="56"/>
        <v>4.3308194442627013E-2</v>
      </c>
      <c r="AG117">
        <f t="shared" si="57"/>
        <v>20.31709864901816</v>
      </c>
      <c r="AH117">
        <f t="shared" si="58"/>
        <v>170.40123588969516</v>
      </c>
    </row>
    <row r="118" spans="4:34" x14ac:dyDescent="0.25">
      <c r="D118" s="2">
        <f t="shared" si="31"/>
        <v>44916</v>
      </c>
      <c r="E118" s="8">
        <f t="shared" si="59"/>
        <v>0.48333333333333284</v>
      </c>
      <c r="F118" s="3">
        <f t="shared" si="32"/>
        <v>2459934.9416666669</v>
      </c>
      <c r="G118" s="4">
        <f t="shared" si="33"/>
        <v>0.22970408396076342</v>
      </c>
      <c r="I118">
        <f t="shared" si="34"/>
        <v>269.99033168047208</v>
      </c>
      <c r="J118">
        <f t="shared" si="35"/>
        <v>8626.6579722120823</v>
      </c>
      <c r="K118">
        <f t="shared" si="36"/>
        <v>1.6698971244228027E-2</v>
      </c>
      <c r="L118">
        <f t="shared" si="37"/>
        <v>-0.45071851079938208</v>
      </c>
      <c r="M118">
        <f t="shared" si="38"/>
        <v>269.53961316967269</v>
      </c>
      <c r="N118">
        <f t="shared" si="39"/>
        <v>346.20725370128275</v>
      </c>
      <c r="O118">
        <f t="shared" si="40"/>
        <v>0.98376795681526652</v>
      </c>
      <c r="P118">
        <f t="shared" si="41"/>
        <v>269.53080227899125</v>
      </c>
      <c r="Q118">
        <f t="shared" si="42"/>
        <v>23.43630399837566</v>
      </c>
      <c r="R118">
        <f t="shared" si="43"/>
        <v>23.438243042073786</v>
      </c>
      <c r="S118">
        <f t="shared" si="30"/>
        <v>-90.511390956041652</v>
      </c>
      <c r="T118">
        <f t="shared" si="44"/>
        <v>-23.43741017469435</v>
      </c>
      <c r="U118">
        <f t="shared" si="45"/>
        <v>4.3030571383648714E-2</v>
      </c>
      <c r="V118">
        <f t="shared" si="46"/>
        <v>1.9576780442906401</v>
      </c>
      <c r="W118">
        <f t="shared" si="47"/>
        <v>65.053225995998247</v>
      </c>
      <c r="X118" s="8">
        <f t="shared" si="48"/>
        <v>0.50643444858035369</v>
      </c>
      <c r="Y118" s="8">
        <f t="shared" si="49"/>
        <v>0.3257310430359141</v>
      </c>
      <c r="Z118" s="8">
        <f t="shared" si="50"/>
        <v>0.68713785412479322</v>
      </c>
      <c r="AA118" s="9">
        <f t="shared" si="51"/>
        <v>520.42580796798597</v>
      </c>
      <c r="AB118">
        <f t="shared" si="52"/>
        <v>686.73439404428996</v>
      </c>
      <c r="AC118">
        <f t="shared" si="53"/>
        <v>-8.3164014889275109</v>
      </c>
      <c r="AD118">
        <f t="shared" si="54"/>
        <v>69.564781691484015</v>
      </c>
      <c r="AE118">
        <f t="shared" si="55"/>
        <v>20.435218308515985</v>
      </c>
      <c r="AF118">
        <f t="shared" si="56"/>
        <v>4.2942073942502254E-2</v>
      </c>
      <c r="AG118">
        <f t="shared" si="57"/>
        <v>20.478160382458487</v>
      </c>
      <c r="AH118">
        <f t="shared" si="58"/>
        <v>171.85849382607455</v>
      </c>
    </row>
    <row r="119" spans="4:34" x14ac:dyDescent="0.25">
      <c r="D119" s="2">
        <f t="shared" si="31"/>
        <v>44916</v>
      </c>
      <c r="E119" s="8">
        <f t="shared" si="59"/>
        <v>0.48749999999999949</v>
      </c>
      <c r="F119" s="3">
        <f t="shared" si="32"/>
        <v>2459934.9458333333</v>
      </c>
      <c r="G119" s="4">
        <f t="shared" si="33"/>
        <v>0.22970419803787276</v>
      </c>
      <c r="I119">
        <f t="shared" si="34"/>
        <v>269.99443854424317</v>
      </c>
      <c r="J119">
        <f t="shared" si="35"/>
        <v>8626.6620788796699</v>
      </c>
      <c r="K119">
        <f t="shared" si="36"/>
        <v>1.6698971239425927E-2</v>
      </c>
      <c r="L119">
        <f t="shared" si="37"/>
        <v>-0.45058245626256244</v>
      </c>
      <c r="M119">
        <f t="shared" si="38"/>
        <v>269.5438560879806</v>
      </c>
      <c r="N119">
        <f t="shared" si="39"/>
        <v>346.21149642340788</v>
      </c>
      <c r="O119">
        <f t="shared" si="40"/>
        <v>0.9837676714702116</v>
      </c>
      <c r="P119">
        <f t="shared" si="41"/>
        <v>269.5350452112416</v>
      </c>
      <c r="Q119">
        <f t="shared" si="42"/>
        <v>23.436303996892182</v>
      </c>
      <c r="R119">
        <f t="shared" si="43"/>
        <v>23.438243047026848</v>
      </c>
      <c r="S119">
        <f t="shared" si="30"/>
        <v>-90.50676651076185</v>
      </c>
      <c r="T119">
        <f t="shared" si="44"/>
        <v>-23.437425174569512</v>
      </c>
      <c r="U119">
        <f t="shared" si="45"/>
        <v>4.3030571402352807E-2</v>
      </c>
      <c r="V119">
        <f t="shared" si="46"/>
        <v>1.9556134615953988</v>
      </c>
      <c r="W119">
        <f t="shared" si="47"/>
        <v>65.053206009649827</v>
      </c>
      <c r="X119" s="8">
        <f t="shared" si="48"/>
        <v>0.50643588231833658</v>
      </c>
      <c r="Y119" s="8">
        <f t="shared" si="49"/>
        <v>0.32573253229153154</v>
      </c>
      <c r="Z119" s="8">
        <f t="shared" si="50"/>
        <v>0.68713923234514163</v>
      </c>
      <c r="AA119" s="9">
        <f t="shared" si="51"/>
        <v>520.42564807719862</v>
      </c>
      <c r="AB119">
        <f t="shared" si="52"/>
        <v>692.73232946159465</v>
      </c>
      <c r="AC119">
        <f t="shared" si="53"/>
        <v>-6.8169176346013387</v>
      </c>
      <c r="AD119">
        <f t="shared" si="54"/>
        <v>69.429754387938601</v>
      </c>
      <c r="AE119">
        <f t="shared" si="55"/>
        <v>20.570245612061399</v>
      </c>
      <c r="AF119">
        <f t="shared" si="56"/>
        <v>4.2639932351410323E-2</v>
      </c>
      <c r="AG119">
        <f t="shared" si="57"/>
        <v>20.612885544412809</v>
      </c>
      <c r="AH119">
        <f t="shared" si="58"/>
        <v>173.32021111348752</v>
      </c>
    </row>
    <row r="120" spans="4:34" x14ac:dyDescent="0.25">
      <c r="D120" s="2">
        <f t="shared" si="31"/>
        <v>44916</v>
      </c>
      <c r="E120" s="8">
        <f t="shared" si="59"/>
        <v>0.49166666666666614</v>
      </c>
      <c r="F120" s="3">
        <f t="shared" si="32"/>
        <v>2459934.9500000002</v>
      </c>
      <c r="G120" s="4">
        <f t="shared" si="33"/>
        <v>0.22970431211499484</v>
      </c>
      <c r="I120">
        <f t="shared" si="34"/>
        <v>269.99854540847446</v>
      </c>
      <c r="J120">
        <f t="shared" si="35"/>
        <v>8626.6661855477178</v>
      </c>
      <c r="K120">
        <f t="shared" si="36"/>
        <v>1.6698971234623827E-2</v>
      </c>
      <c r="L120">
        <f t="shared" si="37"/>
        <v>-0.45044639925002794</v>
      </c>
      <c r="M120">
        <f t="shared" si="38"/>
        <v>269.54809900922442</v>
      </c>
      <c r="N120">
        <f t="shared" si="39"/>
        <v>346.21573914846704</v>
      </c>
      <c r="O120">
        <f t="shared" si="40"/>
        <v>0.9837673862112124</v>
      </c>
      <c r="P120">
        <f t="shared" si="41"/>
        <v>269.53928814642791</v>
      </c>
      <c r="Q120">
        <f t="shared" si="42"/>
        <v>23.436303995408704</v>
      </c>
      <c r="R120">
        <f t="shared" si="43"/>
        <v>23.438243051979882</v>
      </c>
      <c r="S120">
        <f t="shared" si="30"/>
        <v>-90.50214206123718</v>
      </c>
      <c r="T120">
        <f t="shared" si="44"/>
        <v>-23.437440038245303</v>
      </c>
      <c r="U120">
        <f t="shared" si="45"/>
        <v>4.303057142105679E-2</v>
      </c>
      <c r="V120">
        <f t="shared" si="46"/>
        <v>1.9535488649071551</v>
      </c>
      <c r="W120">
        <f t="shared" si="47"/>
        <v>65.053186204770569</v>
      </c>
      <c r="X120" s="8">
        <f t="shared" si="48"/>
        <v>0.5064373160660367</v>
      </c>
      <c r="Y120" s="8">
        <f t="shared" si="49"/>
        <v>0.32573402105278515</v>
      </c>
      <c r="Z120" s="8">
        <f t="shared" si="50"/>
        <v>0.68714061107928825</v>
      </c>
      <c r="AA120" s="9">
        <f t="shared" si="51"/>
        <v>520.42548963816455</v>
      </c>
      <c r="AB120">
        <f t="shared" si="52"/>
        <v>698.7302648649063</v>
      </c>
      <c r="AC120">
        <f t="shared" si="53"/>
        <v>-5.3174337837734242</v>
      </c>
      <c r="AD120">
        <f t="shared" si="54"/>
        <v>69.321289302646662</v>
      </c>
      <c r="AE120">
        <f t="shared" si="55"/>
        <v>20.678710697353338</v>
      </c>
      <c r="AF120">
        <f t="shared" si="56"/>
        <v>4.2399882645465362E-2</v>
      </c>
      <c r="AG120">
        <f t="shared" si="57"/>
        <v>20.721110579998804</v>
      </c>
      <c r="AH120">
        <f t="shared" si="58"/>
        <v>174.78561538462725</v>
      </c>
    </row>
    <row r="121" spans="4:34" x14ac:dyDescent="0.25">
      <c r="D121" s="2">
        <f t="shared" si="31"/>
        <v>44916</v>
      </c>
      <c r="E121" s="8">
        <f t="shared" si="59"/>
        <v>0.49583333333333279</v>
      </c>
      <c r="F121" s="3">
        <f t="shared" si="32"/>
        <v>2459934.9541666666</v>
      </c>
      <c r="G121" s="4">
        <f t="shared" si="33"/>
        <v>0.22970442619210416</v>
      </c>
      <c r="I121">
        <f t="shared" si="34"/>
        <v>270.00265227224736</v>
      </c>
      <c r="J121">
        <f t="shared" si="35"/>
        <v>8626.6702922153036</v>
      </c>
      <c r="K121">
        <f t="shared" si="36"/>
        <v>1.6698971229821728E-2</v>
      </c>
      <c r="L121">
        <f t="shared" si="37"/>
        <v>-0.45031033979300161</v>
      </c>
      <c r="M121">
        <f t="shared" si="38"/>
        <v>269.55234193245434</v>
      </c>
      <c r="N121">
        <f t="shared" si="39"/>
        <v>346.21998187551071</v>
      </c>
      <c r="O121">
        <f t="shared" si="40"/>
        <v>0.98376710103833476</v>
      </c>
      <c r="P121">
        <f t="shared" si="41"/>
        <v>269.54353108360039</v>
      </c>
      <c r="Q121">
        <f t="shared" si="42"/>
        <v>23.436303993925229</v>
      </c>
      <c r="R121">
        <f t="shared" si="43"/>
        <v>23.43824305693289</v>
      </c>
      <c r="S121">
        <f t="shared" si="30"/>
        <v>-90.49751760851241</v>
      </c>
      <c r="T121">
        <f t="shared" si="44"/>
        <v>-23.43745476571803</v>
      </c>
      <c r="U121">
        <f t="shared" si="45"/>
        <v>4.3030571439760676E-2</v>
      </c>
      <c r="V121">
        <f t="shared" si="46"/>
        <v>1.9514842547279818</v>
      </c>
      <c r="W121">
        <f t="shared" si="47"/>
        <v>65.053166581365574</v>
      </c>
      <c r="X121" s="8">
        <f t="shared" si="48"/>
        <v>0.50643874982310555</v>
      </c>
      <c r="Y121" s="8">
        <f t="shared" si="49"/>
        <v>0.32573550931931228</v>
      </c>
      <c r="Z121" s="8">
        <f t="shared" si="50"/>
        <v>0.68714199032689882</v>
      </c>
      <c r="AA121" s="9">
        <f t="shared" si="51"/>
        <v>520.42533265092459</v>
      </c>
      <c r="AB121">
        <f t="shared" si="52"/>
        <v>704.7282002547272</v>
      </c>
      <c r="AC121">
        <f t="shared" si="53"/>
        <v>-3.8179499363182003</v>
      </c>
      <c r="AD121">
        <f t="shared" si="54"/>
        <v>69.239517190437795</v>
      </c>
      <c r="AE121">
        <f t="shared" si="55"/>
        <v>20.760482809562205</v>
      </c>
      <c r="AF121">
        <f t="shared" si="56"/>
        <v>4.2220448967694585E-2</v>
      </c>
      <c r="AG121">
        <f t="shared" si="57"/>
        <v>20.802703258529899</v>
      </c>
      <c r="AH121">
        <f t="shared" si="58"/>
        <v>176.25391558456045</v>
      </c>
    </row>
    <row r="122" spans="4:34" x14ac:dyDescent="0.25">
      <c r="D122" s="2">
        <f t="shared" si="31"/>
        <v>44916</v>
      </c>
      <c r="E122" s="8">
        <f t="shared" si="59"/>
        <v>0.49999999999999944</v>
      </c>
      <c r="F122" s="3">
        <f t="shared" si="32"/>
        <v>2459934.9583333335</v>
      </c>
      <c r="G122" s="4">
        <f t="shared" si="33"/>
        <v>0.22970454026922624</v>
      </c>
      <c r="I122">
        <f t="shared" si="34"/>
        <v>270.00675913647865</v>
      </c>
      <c r="J122">
        <f t="shared" si="35"/>
        <v>8626.6743988833514</v>
      </c>
      <c r="K122">
        <f t="shared" si="36"/>
        <v>1.6698971225019624E-2</v>
      </c>
      <c r="L122">
        <f t="shared" si="37"/>
        <v>-0.45017427786168673</v>
      </c>
      <c r="M122">
        <f t="shared" si="38"/>
        <v>269.55658485861699</v>
      </c>
      <c r="N122">
        <f t="shared" si="39"/>
        <v>346.22422460549024</v>
      </c>
      <c r="O122">
        <f t="shared" si="40"/>
        <v>0.98376681595151572</v>
      </c>
      <c r="P122">
        <f t="shared" si="41"/>
        <v>269.54777402370559</v>
      </c>
      <c r="Q122">
        <f t="shared" si="42"/>
        <v>23.436303992441751</v>
      </c>
      <c r="R122">
        <f t="shared" si="43"/>
        <v>23.438243061885867</v>
      </c>
      <c r="S122">
        <f t="shared" si="30"/>
        <v>-90.492893151565298</v>
      </c>
      <c r="T122">
        <f t="shared" si="44"/>
        <v>-23.437469356990597</v>
      </c>
      <c r="U122">
        <f t="shared" si="45"/>
        <v>4.3030571458464451E-2</v>
      </c>
      <c r="V122">
        <f t="shared" si="46"/>
        <v>1.9494196306363614</v>
      </c>
      <c r="W122">
        <f t="shared" si="47"/>
        <v>65.053147139431175</v>
      </c>
      <c r="X122" s="8">
        <f t="shared" si="48"/>
        <v>0.50644018358983589</v>
      </c>
      <c r="Y122" s="8">
        <f t="shared" si="49"/>
        <v>0.32573699709141596</v>
      </c>
      <c r="Z122" s="8">
        <f t="shared" si="50"/>
        <v>0.68714337008825588</v>
      </c>
      <c r="AA122" s="9">
        <f t="shared" si="51"/>
        <v>520.4251771154494</v>
      </c>
      <c r="AB122">
        <f t="shared" si="52"/>
        <v>710.72613563063555</v>
      </c>
      <c r="AC122">
        <f t="shared" si="53"/>
        <v>-2.3184660923411116</v>
      </c>
      <c r="AD122">
        <f t="shared" si="54"/>
        <v>69.184537156159834</v>
      </c>
      <c r="AE122">
        <f t="shared" si="55"/>
        <v>20.815462843840166</v>
      </c>
      <c r="AF122">
        <f t="shared" si="56"/>
        <v>4.2100541581351951E-2</v>
      </c>
      <c r="AG122">
        <f t="shared" si="57"/>
        <v>20.857563385421518</v>
      </c>
      <c r="AH122">
        <f t="shared" si="58"/>
        <v>177.72430585420648</v>
      </c>
    </row>
    <row r="123" spans="4:34" x14ac:dyDescent="0.25">
      <c r="D123" s="2">
        <f t="shared" si="31"/>
        <v>44916</v>
      </c>
      <c r="E123" s="8">
        <f t="shared" si="59"/>
        <v>0.5041666666666661</v>
      </c>
      <c r="F123" s="3">
        <f t="shared" si="32"/>
        <v>2459934.9625000004</v>
      </c>
      <c r="G123" s="4">
        <f t="shared" si="33"/>
        <v>0.22970465434634832</v>
      </c>
      <c r="I123">
        <f t="shared" si="34"/>
        <v>270.01086600070812</v>
      </c>
      <c r="J123">
        <f t="shared" si="35"/>
        <v>8626.6785055513992</v>
      </c>
      <c r="K123">
        <f t="shared" si="36"/>
        <v>1.6698971220217525E-2</v>
      </c>
      <c r="L123">
        <f t="shared" si="37"/>
        <v>-0.4500382134720381</v>
      </c>
      <c r="M123">
        <f t="shared" si="38"/>
        <v>269.56082778723606</v>
      </c>
      <c r="N123">
        <f t="shared" si="39"/>
        <v>346.22846733792721</v>
      </c>
      <c r="O123">
        <f t="shared" si="40"/>
        <v>0.98376653095078948</v>
      </c>
      <c r="P123">
        <f t="shared" si="41"/>
        <v>269.55201696626733</v>
      </c>
      <c r="Q123">
        <f t="shared" si="42"/>
        <v>23.436303990958272</v>
      </c>
      <c r="R123">
        <f t="shared" si="43"/>
        <v>23.438243066838815</v>
      </c>
      <c r="S123">
        <f t="shared" si="30"/>
        <v>-90.488268690924457</v>
      </c>
      <c r="T123">
        <f t="shared" si="44"/>
        <v>-23.437483812061011</v>
      </c>
      <c r="U123">
        <f t="shared" si="45"/>
        <v>4.3030571477168128E-2</v>
      </c>
      <c r="V123">
        <f t="shared" si="46"/>
        <v>1.9473549929036005</v>
      </c>
      <c r="W123">
        <f t="shared" si="47"/>
        <v>65.053127878970244</v>
      </c>
      <c r="X123" s="8">
        <f t="shared" si="48"/>
        <v>0.50644161736603921</v>
      </c>
      <c r="Y123" s="8">
        <f t="shared" si="49"/>
        <v>0.32573848436889963</v>
      </c>
      <c r="Z123" s="8">
        <f t="shared" si="50"/>
        <v>0.68714475036317879</v>
      </c>
      <c r="AA123" s="9">
        <f t="shared" si="51"/>
        <v>520.42502303176195</v>
      </c>
      <c r="AB123">
        <f t="shared" si="52"/>
        <v>716.72407099290274</v>
      </c>
      <c r="AC123">
        <f t="shared" si="53"/>
        <v>-0.81898225177431527</v>
      </c>
      <c r="AD123">
        <f t="shared" si="54"/>
        <v>69.156416090727134</v>
      </c>
      <c r="AE123">
        <f t="shared" si="55"/>
        <v>20.843583909272866</v>
      </c>
      <c r="AF123">
        <f t="shared" si="56"/>
        <v>4.2039438650905266E-2</v>
      </c>
      <c r="AG123">
        <f t="shared" si="57"/>
        <v>20.885623347923772</v>
      </c>
      <c r="AH123">
        <f t="shared" si="58"/>
        <v>179.19596958120883</v>
      </c>
    </row>
    <row r="124" spans="4:34" x14ac:dyDescent="0.25">
      <c r="D124" s="2">
        <f t="shared" si="31"/>
        <v>44916</v>
      </c>
      <c r="E124" s="8">
        <f t="shared" si="59"/>
        <v>0.50833333333333275</v>
      </c>
      <c r="F124" s="3">
        <f t="shared" si="32"/>
        <v>2459934.9666666668</v>
      </c>
      <c r="G124" s="4">
        <f t="shared" si="33"/>
        <v>0.22970476842345766</v>
      </c>
      <c r="I124">
        <f t="shared" si="34"/>
        <v>270.0149728644792</v>
      </c>
      <c r="J124">
        <f t="shared" si="35"/>
        <v>8626.682612218985</v>
      </c>
      <c r="K124">
        <f t="shared" si="36"/>
        <v>1.6698971215415425E-2</v>
      </c>
      <c r="L124">
        <f t="shared" si="37"/>
        <v>-0.44990214664022748</v>
      </c>
      <c r="M124">
        <f t="shared" si="38"/>
        <v>269.56507071783898</v>
      </c>
      <c r="N124">
        <f t="shared" si="39"/>
        <v>346.23271007234507</v>
      </c>
      <c r="O124">
        <f t="shared" si="40"/>
        <v>0.98376624603618945</v>
      </c>
      <c r="P124">
        <f t="shared" si="41"/>
        <v>269.55625991081291</v>
      </c>
      <c r="Q124">
        <f t="shared" si="42"/>
        <v>23.436303989474794</v>
      </c>
      <c r="R124">
        <f t="shared" si="43"/>
        <v>23.438243071791735</v>
      </c>
      <c r="S124">
        <f t="shared" si="30"/>
        <v>-90.483644227114567</v>
      </c>
      <c r="T124">
        <f t="shared" si="44"/>
        <v>-23.437498130927299</v>
      </c>
      <c r="U124">
        <f t="shared" si="45"/>
        <v>4.3030571495871688E-2</v>
      </c>
      <c r="V124">
        <f t="shared" si="46"/>
        <v>1.9452903418006311</v>
      </c>
      <c r="W124">
        <f t="shared" si="47"/>
        <v>65.053108799985608</v>
      </c>
      <c r="X124" s="8">
        <f t="shared" si="48"/>
        <v>0.50644305115152732</v>
      </c>
      <c r="Y124" s="8">
        <f t="shared" si="49"/>
        <v>0.32573997115156728</v>
      </c>
      <c r="Z124" s="8">
        <f t="shared" si="50"/>
        <v>0.68714613115148737</v>
      </c>
      <c r="AA124" s="9">
        <f t="shared" si="51"/>
        <v>520.42487039988487</v>
      </c>
      <c r="AB124">
        <f t="shared" si="52"/>
        <v>722.72200634179978</v>
      </c>
      <c r="AC124">
        <f t="shared" si="53"/>
        <v>0.68050158544994588</v>
      </c>
      <c r="AD124">
        <f t="shared" si="54"/>
        <v>69.15518828793121</v>
      </c>
      <c r="AE124">
        <f t="shared" si="55"/>
        <v>20.84481171206879</v>
      </c>
      <c r="AF124">
        <f t="shared" si="56"/>
        <v>4.2036774303543703E-2</v>
      </c>
      <c r="AG124">
        <f t="shared" si="57"/>
        <v>20.886848486372333</v>
      </c>
      <c r="AH124">
        <f t="shared" si="58"/>
        <v>180.66808357251711</v>
      </c>
    </row>
    <row r="125" spans="4:34" x14ac:dyDescent="0.25">
      <c r="D125" s="2">
        <f t="shared" si="31"/>
        <v>44916</v>
      </c>
      <c r="E125" s="8">
        <f t="shared" si="59"/>
        <v>0.5124999999999994</v>
      </c>
      <c r="F125" s="3">
        <f t="shared" si="32"/>
        <v>2459934.9708333337</v>
      </c>
      <c r="G125" s="4">
        <f t="shared" si="33"/>
        <v>0.22970488250057974</v>
      </c>
      <c r="I125">
        <f t="shared" si="34"/>
        <v>270.01907972871049</v>
      </c>
      <c r="J125">
        <f t="shared" si="35"/>
        <v>8626.6867188870328</v>
      </c>
      <c r="K125">
        <f t="shared" si="36"/>
        <v>1.6698971210613325E-2</v>
      </c>
      <c r="L125">
        <f t="shared" si="37"/>
        <v>-0.44976607733624063</v>
      </c>
      <c r="M125">
        <f t="shared" si="38"/>
        <v>269.56931365137427</v>
      </c>
      <c r="N125">
        <f t="shared" si="39"/>
        <v>346.23695280969696</v>
      </c>
      <c r="O125">
        <f t="shared" si="40"/>
        <v>0.98376596120765325</v>
      </c>
      <c r="P125">
        <f t="shared" si="41"/>
        <v>269.56050285829093</v>
      </c>
      <c r="Q125">
        <f t="shared" si="42"/>
        <v>23.43630398799132</v>
      </c>
      <c r="R125">
        <f t="shared" si="43"/>
        <v>23.43824307674463</v>
      </c>
      <c r="S125">
        <f t="shared" si="30"/>
        <v>-90.479019759111324</v>
      </c>
      <c r="T125">
        <f t="shared" si="44"/>
        <v>-23.437512313592315</v>
      </c>
      <c r="U125">
        <f t="shared" si="45"/>
        <v>4.303057151457515E-2</v>
      </c>
      <c r="V125">
        <f t="shared" si="46"/>
        <v>1.9432256769043155</v>
      </c>
      <c r="W125">
        <f t="shared" si="47"/>
        <v>65.053089902473644</v>
      </c>
      <c r="X125" s="8">
        <f t="shared" si="48"/>
        <v>0.50644448494659433</v>
      </c>
      <c r="Y125" s="8">
        <f t="shared" si="49"/>
        <v>0.3257414574397231</v>
      </c>
      <c r="Z125" s="8">
        <f t="shared" si="50"/>
        <v>0.68714751245346561</v>
      </c>
      <c r="AA125" s="9">
        <f t="shared" si="51"/>
        <v>520.42471921978915</v>
      </c>
      <c r="AB125">
        <f t="shared" si="52"/>
        <v>728.71994167690332</v>
      </c>
      <c r="AC125">
        <f t="shared" si="53"/>
        <v>2.1799854192258294</v>
      </c>
      <c r="AD125">
        <f t="shared" si="54"/>
        <v>69.180855247167912</v>
      </c>
      <c r="AE125">
        <f t="shared" si="55"/>
        <v>20.819144752832088</v>
      </c>
      <c r="AF125">
        <f t="shared" si="56"/>
        <v>4.209253261759939E-2</v>
      </c>
      <c r="AG125">
        <f t="shared" si="57"/>
        <v>20.861237285449686</v>
      </c>
      <c r="AH125">
        <f t="shared" si="58"/>
        <v>182.13982230233694</v>
      </c>
    </row>
    <row r="126" spans="4:34" x14ac:dyDescent="0.25">
      <c r="D126" s="2">
        <f t="shared" si="31"/>
        <v>44916</v>
      </c>
      <c r="E126" s="8">
        <f t="shared" si="59"/>
        <v>0.51666666666666605</v>
      </c>
      <c r="F126" s="3">
        <f t="shared" si="32"/>
        <v>2459934.9750000001</v>
      </c>
      <c r="G126" s="4">
        <f t="shared" si="33"/>
        <v>0.22970499657768906</v>
      </c>
      <c r="I126">
        <f t="shared" si="34"/>
        <v>270.0231865924834</v>
      </c>
      <c r="J126">
        <f t="shared" si="35"/>
        <v>8626.6908255546186</v>
      </c>
      <c r="K126">
        <f t="shared" si="36"/>
        <v>1.6698971205811226E-2</v>
      </c>
      <c r="L126">
        <f t="shared" si="37"/>
        <v>-0.44963000559157329</v>
      </c>
      <c r="M126">
        <f t="shared" si="38"/>
        <v>269.57355658689181</v>
      </c>
      <c r="N126">
        <f t="shared" si="39"/>
        <v>346.24119554902791</v>
      </c>
      <c r="O126">
        <f t="shared" si="40"/>
        <v>0.98376567646524637</v>
      </c>
      <c r="P126">
        <f t="shared" si="41"/>
        <v>269.56474580775125</v>
      </c>
      <c r="Q126">
        <f t="shared" si="42"/>
        <v>23.436303986507841</v>
      </c>
      <c r="R126">
        <f t="shared" si="43"/>
        <v>23.438243081697493</v>
      </c>
      <c r="S126">
        <f t="shared" si="30"/>
        <v>-90.474395287959766</v>
      </c>
      <c r="T126">
        <f t="shared" si="44"/>
        <v>-23.437526360052523</v>
      </c>
      <c r="U126">
        <f t="shared" si="45"/>
        <v>4.3030571533278494E-2</v>
      </c>
      <c r="V126">
        <f t="shared" si="46"/>
        <v>1.941160998717949</v>
      </c>
      <c r="W126">
        <f t="shared" si="47"/>
        <v>65.053071186439297</v>
      </c>
      <c r="X126" s="8">
        <f t="shared" si="48"/>
        <v>0.5064459187508904</v>
      </c>
      <c r="Y126" s="8">
        <f t="shared" si="49"/>
        <v>0.32574294323300346</v>
      </c>
      <c r="Z126" s="8">
        <f t="shared" si="50"/>
        <v>0.68714889426877734</v>
      </c>
      <c r="AA126" s="9">
        <f t="shared" si="51"/>
        <v>520.42456949151438</v>
      </c>
      <c r="AB126">
        <f t="shared" si="52"/>
        <v>734.71787699871697</v>
      </c>
      <c r="AC126">
        <f t="shared" si="53"/>
        <v>3.6794692496792436</v>
      </c>
      <c r="AD126">
        <f t="shared" si="54"/>
        <v>69.233385664797737</v>
      </c>
      <c r="AE126">
        <f t="shared" si="55"/>
        <v>20.766614335202263</v>
      </c>
      <c r="AF126">
        <f t="shared" si="56"/>
        <v>4.2207047361547886E-2</v>
      </c>
      <c r="AG126">
        <f t="shared" si="57"/>
        <v>20.80882138256381</v>
      </c>
      <c r="AH126">
        <f t="shared" si="58"/>
        <v>183.6103621874733</v>
      </c>
    </row>
    <row r="127" spans="4:34" x14ac:dyDescent="0.25">
      <c r="D127" s="2">
        <f t="shared" si="31"/>
        <v>44916</v>
      </c>
      <c r="E127" s="8">
        <f t="shared" si="59"/>
        <v>0.5208333333333327</v>
      </c>
      <c r="F127" s="3">
        <f t="shared" si="32"/>
        <v>2459934.979166667</v>
      </c>
      <c r="G127" s="4">
        <f t="shared" si="33"/>
        <v>0.22970511065481114</v>
      </c>
      <c r="I127">
        <f t="shared" si="34"/>
        <v>270.02729345671287</v>
      </c>
      <c r="J127">
        <f t="shared" si="35"/>
        <v>8626.6949322226665</v>
      </c>
      <c r="K127">
        <f t="shared" si="36"/>
        <v>1.6698971201009126E-2</v>
      </c>
      <c r="L127">
        <f t="shared" si="37"/>
        <v>-0.44949393137621008</v>
      </c>
      <c r="M127">
        <f t="shared" si="38"/>
        <v>269.57779952533667</v>
      </c>
      <c r="N127">
        <f t="shared" si="39"/>
        <v>346.24543829129107</v>
      </c>
      <c r="O127">
        <f t="shared" si="40"/>
        <v>0.98376539180890654</v>
      </c>
      <c r="P127">
        <f t="shared" si="41"/>
        <v>269.56898876013895</v>
      </c>
      <c r="Q127">
        <f t="shared" si="42"/>
        <v>23.436303985024363</v>
      </c>
      <c r="R127">
        <f t="shared" si="43"/>
        <v>23.438243086650324</v>
      </c>
      <c r="S127">
        <f t="shared" si="30"/>
        <v>-90.469770812639396</v>
      </c>
      <c r="T127">
        <f t="shared" si="44"/>
        <v>-23.437540270310681</v>
      </c>
      <c r="U127">
        <f t="shared" si="45"/>
        <v>4.3030571551981707E-2</v>
      </c>
      <c r="V127">
        <f t="shared" si="46"/>
        <v>1.939096306819724</v>
      </c>
      <c r="W127">
        <f t="shared" si="47"/>
        <v>65.053052651879071</v>
      </c>
      <c r="X127" s="8">
        <f t="shared" si="48"/>
        <v>0.50644735256470852</v>
      </c>
      <c r="Y127" s="8">
        <f t="shared" si="49"/>
        <v>0.32574442853171109</v>
      </c>
      <c r="Z127" s="8">
        <f t="shared" si="50"/>
        <v>0.687150276597706</v>
      </c>
      <c r="AA127" s="9">
        <f t="shared" si="51"/>
        <v>520.42442121503257</v>
      </c>
      <c r="AB127">
        <f t="shared" si="52"/>
        <v>740.71581230681875</v>
      </c>
      <c r="AC127">
        <f t="shared" si="53"/>
        <v>5.178953076704687</v>
      </c>
      <c r="AD127">
        <f t="shared" si="54"/>
        <v>69.312715614280464</v>
      </c>
      <c r="AE127">
        <f t="shared" si="55"/>
        <v>20.687284385719536</v>
      </c>
      <c r="AF127">
        <f t="shared" si="56"/>
        <v>4.2381007476005456E-2</v>
      </c>
      <c r="AG127">
        <f t="shared" si="57"/>
        <v>20.729665393195543</v>
      </c>
      <c r="AH127">
        <f t="shared" si="58"/>
        <v>185.07888583946306</v>
      </c>
    </row>
    <row r="128" spans="4:34" x14ac:dyDescent="0.25">
      <c r="D128" s="2">
        <f t="shared" si="31"/>
        <v>44916</v>
      </c>
      <c r="E128" s="8">
        <f t="shared" si="59"/>
        <v>0.52499999999999936</v>
      </c>
      <c r="F128" s="3">
        <f t="shared" si="32"/>
        <v>2459934.9833333334</v>
      </c>
      <c r="G128" s="4">
        <f t="shared" si="33"/>
        <v>0.22970522473192048</v>
      </c>
      <c r="I128">
        <f t="shared" si="34"/>
        <v>270.03140032048577</v>
      </c>
      <c r="J128">
        <f t="shared" si="35"/>
        <v>8626.6990388902541</v>
      </c>
      <c r="K128">
        <f t="shared" si="36"/>
        <v>1.6698971196207026E-2</v>
      </c>
      <c r="L128">
        <f t="shared" si="37"/>
        <v>-0.44935785472159379</v>
      </c>
      <c r="M128">
        <f t="shared" si="38"/>
        <v>269.58204246576418</v>
      </c>
      <c r="N128">
        <f t="shared" si="39"/>
        <v>346.24968103553329</v>
      </c>
      <c r="O128">
        <f t="shared" si="40"/>
        <v>0.98376510723869937</v>
      </c>
      <c r="P128">
        <f t="shared" si="41"/>
        <v>269.57323171450929</v>
      </c>
      <c r="Q128">
        <f t="shared" si="42"/>
        <v>23.436303983540888</v>
      </c>
      <c r="R128">
        <f t="shared" si="43"/>
        <v>23.438243091603134</v>
      </c>
      <c r="S128">
        <f t="shared" si="30"/>
        <v>-90.465146334189498</v>
      </c>
      <c r="T128">
        <f t="shared" si="44"/>
        <v>-23.437554044363367</v>
      </c>
      <c r="U128">
        <f t="shared" si="45"/>
        <v>4.3030571570684857E-2</v>
      </c>
      <c r="V128">
        <f t="shared" si="46"/>
        <v>1.9370316017106963</v>
      </c>
      <c r="W128">
        <f t="shared" si="47"/>
        <v>65.053034298797698</v>
      </c>
      <c r="X128" s="8">
        <f t="shared" si="48"/>
        <v>0.50644878638770097</v>
      </c>
      <c r="Y128" s="8">
        <f t="shared" si="49"/>
        <v>0.32574591333548514</v>
      </c>
      <c r="Z128" s="8">
        <f t="shared" si="50"/>
        <v>0.68715165943991674</v>
      </c>
      <c r="AA128" s="9">
        <f t="shared" si="51"/>
        <v>520.42427439038158</v>
      </c>
      <c r="AB128">
        <f t="shared" si="52"/>
        <v>746.71374760170977</v>
      </c>
      <c r="AC128">
        <f t="shared" si="53"/>
        <v>6.6784369004274424</v>
      </c>
      <c r="AD128">
        <f t="shared" si="54"/>
        <v>69.418748912597437</v>
      </c>
      <c r="AE128">
        <f t="shared" si="55"/>
        <v>20.581251087402563</v>
      </c>
      <c r="AF128">
        <f t="shared" si="56"/>
        <v>4.2615468459426237E-2</v>
      </c>
      <c r="AG128">
        <f t="shared" si="57"/>
        <v>20.623866555861991</v>
      </c>
      <c r="AH128">
        <f t="shared" si="58"/>
        <v>186.54458624665051</v>
      </c>
    </row>
    <row r="129" spans="4:34" x14ac:dyDescent="0.25">
      <c r="D129" s="2">
        <f t="shared" si="31"/>
        <v>44916</v>
      </c>
      <c r="E129" s="8">
        <f t="shared" si="59"/>
        <v>0.52916666666666601</v>
      </c>
      <c r="F129" s="3">
        <f t="shared" si="32"/>
        <v>2459934.9875000003</v>
      </c>
      <c r="G129" s="4">
        <f t="shared" si="33"/>
        <v>0.22970533880904256</v>
      </c>
      <c r="I129">
        <f t="shared" si="34"/>
        <v>270.03550718471706</v>
      </c>
      <c r="J129">
        <f t="shared" si="35"/>
        <v>8626.7031455583001</v>
      </c>
      <c r="K129">
        <f t="shared" si="36"/>
        <v>1.6698971191404927E-2</v>
      </c>
      <c r="L129">
        <f t="shared" si="37"/>
        <v>-0.44922177559792381</v>
      </c>
      <c r="M129">
        <f t="shared" si="38"/>
        <v>269.58628540911911</v>
      </c>
      <c r="N129">
        <f t="shared" si="39"/>
        <v>346.25392378270226</v>
      </c>
      <c r="O129">
        <f t="shared" si="40"/>
        <v>0.98376482275456278</v>
      </c>
      <c r="P129">
        <f t="shared" si="41"/>
        <v>269.57747467180718</v>
      </c>
      <c r="Q129">
        <f t="shared" si="42"/>
        <v>23.43630398205741</v>
      </c>
      <c r="R129">
        <f t="shared" si="43"/>
        <v>23.438243096555908</v>
      </c>
      <c r="S129">
        <f t="shared" si="30"/>
        <v>-90.460521851589547</v>
      </c>
      <c r="T129">
        <f t="shared" si="44"/>
        <v>-23.43756768221326</v>
      </c>
      <c r="U129">
        <f t="shared" si="45"/>
        <v>4.3030571589387875E-2</v>
      </c>
      <c r="V129">
        <f t="shared" si="46"/>
        <v>1.9349668829699893</v>
      </c>
      <c r="W129">
        <f t="shared" si="47"/>
        <v>65.053016127191839</v>
      </c>
      <c r="X129" s="8">
        <f t="shared" si="48"/>
        <v>0.50645022022015973</v>
      </c>
      <c r="Y129" s="8">
        <f t="shared" si="49"/>
        <v>0.32574739764462685</v>
      </c>
      <c r="Z129" s="8">
        <f t="shared" si="50"/>
        <v>0.68715304279569267</v>
      </c>
      <c r="AA129" s="9">
        <f t="shared" si="51"/>
        <v>520.42412901753471</v>
      </c>
      <c r="AB129">
        <f t="shared" si="52"/>
        <v>752.71168288296906</v>
      </c>
      <c r="AC129">
        <f t="shared" si="53"/>
        <v>8.1779207207422644</v>
      </c>
      <c r="AD129">
        <f t="shared" si="54"/>
        <v>69.55135766794416</v>
      </c>
      <c r="AE129">
        <f t="shared" si="55"/>
        <v>20.44864233205584</v>
      </c>
      <c r="AF129">
        <f t="shared" si="56"/>
        <v>4.2911869994182276E-2</v>
      </c>
      <c r="AG129">
        <f t="shared" si="57"/>
        <v>20.491554202050022</v>
      </c>
      <c r="AH129">
        <f t="shared" si="58"/>
        <v>188.00667083724883</v>
      </c>
    </row>
    <row r="130" spans="4:34" x14ac:dyDescent="0.25">
      <c r="D130" s="2">
        <f t="shared" si="31"/>
        <v>44916</v>
      </c>
      <c r="E130" s="8">
        <f t="shared" si="59"/>
        <v>0.53333333333333266</v>
      </c>
      <c r="F130" s="3">
        <f t="shared" si="32"/>
        <v>2459934.9916666667</v>
      </c>
      <c r="G130" s="4">
        <f t="shared" si="33"/>
        <v>0.22970545288615188</v>
      </c>
      <c r="I130">
        <f t="shared" si="34"/>
        <v>270.03961404848815</v>
      </c>
      <c r="J130">
        <f t="shared" si="35"/>
        <v>8626.7072522258895</v>
      </c>
      <c r="K130">
        <f t="shared" si="36"/>
        <v>1.6698971186602827E-2</v>
      </c>
      <c r="L130">
        <f t="shared" si="37"/>
        <v>-0.44908569403626653</v>
      </c>
      <c r="M130">
        <f t="shared" si="38"/>
        <v>269.59052835445186</v>
      </c>
      <c r="N130">
        <f t="shared" si="39"/>
        <v>346.25816653185393</v>
      </c>
      <c r="O130">
        <f t="shared" si="40"/>
        <v>0.9837645383565613</v>
      </c>
      <c r="P130">
        <f t="shared" si="41"/>
        <v>269.58171763108288</v>
      </c>
      <c r="Q130">
        <f t="shared" si="42"/>
        <v>23.436303980573932</v>
      </c>
      <c r="R130">
        <f t="shared" si="43"/>
        <v>23.438243101508654</v>
      </c>
      <c r="S130">
        <f t="shared" ref="S130:S193" si="60">DEGREES(ATAN2(COS(RADIANS(P130)),COS(RADIANS(R130))*SIN(RADIANS(P130))))</f>
        <v>-90.455897365884397</v>
      </c>
      <c r="T130">
        <f t="shared" si="44"/>
        <v>-23.43758118385697</v>
      </c>
      <c r="U130">
        <f t="shared" si="45"/>
        <v>4.3030571608090776E-2</v>
      </c>
      <c r="V130">
        <f t="shared" si="46"/>
        <v>1.9329021510990374</v>
      </c>
      <c r="W130">
        <f t="shared" si="47"/>
        <v>65.052998137066183</v>
      </c>
      <c r="X130" s="8">
        <f t="shared" si="48"/>
        <v>0.50645165406173676</v>
      </c>
      <c r="Y130" s="8">
        <f t="shared" si="49"/>
        <v>0.32574888145877512</v>
      </c>
      <c r="Z130" s="8">
        <f t="shared" si="50"/>
        <v>0.68715442666469839</v>
      </c>
      <c r="AA130" s="9">
        <f t="shared" si="51"/>
        <v>520.42398509652946</v>
      </c>
      <c r="AB130">
        <f t="shared" si="52"/>
        <v>758.70961815109797</v>
      </c>
      <c r="AC130">
        <f t="shared" si="53"/>
        <v>9.6774045377744926</v>
      </c>
      <c r="AD130">
        <f t="shared" si="54"/>
        <v>69.710383001330385</v>
      </c>
      <c r="AE130">
        <f t="shared" si="55"/>
        <v>20.289616998669615</v>
      </c>
      <c r="AF130">
        <f t="shared" si="56"/>
        <v>4.3272060341936085E-2</v>
      </c>
      <c r="AG130">
        <f t="shared" si="57"/>
        <v>20.332889059011553</v>
      </c>
      <c r="AH130">
        <f t="shared" si="58"/>
        <v>189.46436538067601</v>
      </c>
    </row>
    <row r="131" spans="4:34" x14ac:dyDescent="0.25">
      <c r="D131" s="2">
        <f t="shared" ref="D131:D194" si="61">$B$7</f>
        <v>44916</v>
      </c>
      <c r="E131" s="8">
        <f t="shared" si="59"/>
        <v>0.53749999999999931</v>
      </c>
      <c r="F131" s="3">
        <f t="shared" ref="F131:F194" si="62">D131+2415018.5+E131-$B$5/24</f>
        <v>2459934.9958333336</v>
      </c>
      <c r="G131" s="4">
        <f t="shared" ref="G131:G194" si="63">(F131-2451545)/36525</f>
        <v>0.22970556696327396</v>
      </c>
      <c r="I131">
        <f t="shared" ref="I131:I194" si="64">MOD(280.46646+G131*(36000.76983 + G131*0.0003032),360)</f>
        <v>270.04372091271762</v>
      </c>
      <c r="J131">
        <f t="shared" ref="J131:J194" si="65">357.52911+G131*(35999.05029 - 0.0001537*G131)</f>
        <v>8626.7113588939337</v>
      </c>
      <c r="K131">
        <f t="shared" ref="K131:K194" si="66">0.016708634-G131*(0.000042037+0.0000001267*G131)</f>
        <v>1.6698971181800727E-2</v>
      </c>
      <c r="L131">
        <f t="shared" ref="L131:L194" si="67">SIN(RADIANS(J131))*(1.914602-G131*(0.004817+0.000014*G131))+SIN(RADIANS(2*J131))*(0.019993-0.000101*G131)+SIN(RADIANS(3*J131))*0.000289</f>
        <v>-0.44894961000719791</v>
      </c>
      <c r="M131">
        <f t="shared" ref="M131:M194" si="68">I131+L131</f>
        <v>269.5947713027104</v>
      </c>
      <c r="N131">
        <f t="shared" ref="N131:N194" si="69">MOD(J131+L131,360)</f>
        <v>346.2624092839269</v>
      </c>
      <c r="O131">
        <f t="shared" ref="O131:O194" si="70">(1.000001018*(1-K131*K131))/(1+K131*COS(RADIANS(N131)))</f>
        <v>0.98376425404463419</v>
      </c>
      <c r="P131">
        <f t="shared" ref="P131:P194" si="71">M131-0.00569-0.00478*SIN(RADIANS(125.04-1934.136*G131))</f>
        <v>269.58596059328443</v>
      </c>
      <c r="Q131">
        <f t="shared" ref="Q131:Q194" si="72">23+(26+((21.448-G131*(46.815+G131*(0.00059-G131*0.001813))))/60)/60</f>
        <v>23.436303979090454</v>
      </c>
      <c r="R131">
        <f t="shared" ref="R131:R194" si="73">Q131+0.00256*COS(RADIANS(125.04-1934.136*G131))</f>
        <v>23.438243106461375</v>
      </c>
      <c r="S131">
        <f t="shared" si="60"/>
        <v>-90.451272876050226</v>
      </c>
      <c r="T131">
        <f t="shared" ref="T131:T194" si="74">DEGREES(ASIN(SIN(RADIANS(R131))*SIN(RADIANS(P131))))</f>
        <v>-23.437594549297167</v>
      </c>
      <c r="U131">
        <f t="shared" ref="U131:U194" si="75">TAN(RADIANS(R131/2))*TAN(RADIANS(R131/2))</f>
        <v>4.3030571626793579E-2</v>
      </c>
      <c r="V131">
        <f t="shared" ref="V131:V194" si="76">4*DEGREES(U131*SIN(2*RADIANS(I131))-2*K131*SIN(RADIANS(J131))+4*K131*U131*SIN(RADIANS(J131))*COS(2*RADIANS(I131))-0.5*U131*U131*SIN(4*RADIANS(I131))-1.25*K131*K131*SIN(2*RADIANS(J131)))</f>
        <v>1.9308374056772615</v>
      </c>
      <c r="W131">
        <f t="shared" ref="W131:W194" si="77">DEGREES(ACOS(COS(RADIANS(90.833))/(COS(RADIANS($B$3))*COS(RADIANS(T131)))-TAN(RADIANS($B$3))*TAN(RADIANS(T131))))</f>
        <v>65.052980328417362</v>
      </c>
      <c r="X131" s="8">
        <f t="shared" ref="X131:X194" si="78">(720-4*$B$4-V131+$B$5*60)/1440</f>
        <v>0.50645308791272414</v>
      </c>
      <c r="Y131" s="8">
        <f t="shared" ref="Y131:Y194" si="79">X131-W131*4/1440</f>
        <v>0.32575036477823149</v>
      </c>
      <c r="Z131" s="8">
        <f t="shared" ref="Z131:Z194" si="80">X131+W131*4/1440</f>
        <v>0.68715581104721679</v>
      </c>
      <c r="AA131" s="9">
        <f t="shared" ref="AA131:AA194" si="81">8*W131</f>
        <v>520.4238426273389</v>
      </c>
      <c r="AB131">
        <f t="shared" ref="AB131:AB194" si="82">MOD(E131*1440+V131+4*$B$4-60*$B$5,1440)</f>
        <v>764.70755340567621</v>
      </c>
      <c r="AC131">
        <f t="shared" ref="AC131:AC194" si="83">IF(AB131/4&lt;0,AB131/4+180,AB131/4-180)</f>
        <v>11.176888351419052</v>
      </c>
      <c r="AD131">
        <f t="shared" ref="AD131:AD194" si="84">DEGREES(ACOS(SIN(RADIANS($B$3))*SIN(RADIANS(T131))+COS(RADIANS($B$3))*COS(RADIANS(T131))*COS(RADIANS(AC131))))</f>
        <v>69.8956359323643</v>
      </c>
      <c r="AE131">
        <f t="shared" ref="AE131:AE194" si="85">90-AD131</f>
        <v>20.1043640676357</v>
      </c>
      <c r="AF131">
        <f t="shared" ref="AF131:AF194" si="86">IF(AE131&gt;85,0,IF(AE131&gt;5,58.1/TAN(RADIANS(AE131))-0.07/POWER(TAN(RADIANS(AE131)),3)+0.000086/POWER(TAN(RADIANS(AE131)),5),IF(AE131&gt;-0.575,1735+AE131*(-518.2+AE131*(103.4+AE131*(-12.79+AE131*0.711))),-20.772/TAN(RADIANS(AE131)))))/3600</f>
        <v>4.369832825472536E-2</v>
      </c>
      <c r="AG131">
        <f t="shared" ref="AG131:AG194" si="87">AE131+AF131</f>
        <v>20.148062395890424</v>
      </c>
      <c r="AH131">
        <f t="shared" ref="AH131:AH194" si="88">IF(AC131&gt;0,MOD(DEGREES(ACOS(((SIN(RADIANS($B$3))*COS(RADIANS(AD131)))-SIN(RADIANS(T131)))/(COS(RADIANS($B$3))*SIN(RADIANS(AD131)))))+180,360),MOD(540-DEGREES(ACOS(((SIN(RADIANS($B$3))*COS(RADIANS(AD131)))-SIN(RADIANS(T131)))/(COS(RADIANS($B$3))*SIN(RADIANS(AD131))))),360))</f>
        <v>190.91691768428831</v>
      </c>
    </row>
    <row r="132" spans="4:34" x14ac:dyDescent="0.25">
      <c r="D132" s="2">
        <f t="shared" si="61"/>
        <v>44916</v>
      </c>
      <c r="E132" s="8">
        <f t="shared" ref="E132:E195" si="89">E131+0.1/24</f>
        <v>0.54166666666666596</v>
      </c>
      <c r="F132" s="3">
        <f t="shared" si="62"/>
        <v>2459935</v>
      </c>
      <c r="G132" s="4">
        <f t="shared" si="63"/>
        <v>0.2297056810403833</v>
      </c>
      <c r="I132">
        <f t="shared" si="64"/>
        <v>270.04782777649052</v>
      </c>
      <c r="J132">
        <f t="shared" si="65"/>
        <v>8626.7154655615232</v>
      </c>
      <c r="K132">
        <f t="shared" si="66"/>
        <v>1.6698971176998628E-2</v>
      </c>
      <c r="L132">
        <f t="shared" si="67"/>
        <v>-0.4488135235415695</v>
      </c>
      <c r="M132">
        <f t="shared" si="68"/>
        <v>269.59901425294896</v>
      </c>
      <c r="N132">
        <f t="shared" si="69"/>
        <v>346.26665203798075</v>
      </c>
      <c r="O132">
        <f t="shared" si="70"/>
        <v>0.9837639698188454</v>
      </c>
      <c r="P132">
        <f t="shared" si="71"/>
        <v>269.59020355746605</v>
      </c>
      <c r="Q132">
        <f t="shared" si="72"/>
        <v>23.436303977606979</v>
      </c>
      <c r="R132">
        <f t="shared" si="73"/>
        <v>23.438243111414067</v>
      </c>
      <c r="S132">
        <f t="shared" si="60"/>
        <v>-90.446648383127354</v>
      </c>
      <c r="T132">
        <f t="shared" si="74"/>
        <v>-23.43760777853052</v>
      </c>
      <c r="U132">
        <f t="shared" si="75"/>
        <v>4.3030571645496285E-2</v>
      </c>
      <c r="V132">
        <f t="shared" si="76"/>
        <v>1.928772647203852</v>
      </c>
      <c r="W132">
        <f t="shared" si="77"/>
        <v>65.052962701249982</v>
      </c>
      <c r="X132" s="8">
        <f t="shared" si="78"/>
        <v>0.50645452177277517</v>
      </c>
      <c r="Y132" s="8">
        <f t="shared" si="79"/>
        <v>0.32575184760263631</v>
      </c>
      <c r="Z132" s="8">
        <f t="shared" si="80"/>
        <v>0.68715719594291402</v>
      </c>
      <c r="AA132" s="9">
        <f t="shared" si="81"/>
        <v>520.42370160999985</v>
      </c>
      <c r="AB132">
        <f t="shared" si="82"/>
        <v>770.70548864720274</v>
      </c>
      <c r="AC132">
        <f t="shared" si="83"/>
        <v>12.676372161800685</v>
      </c>
      <c r="AD132">
        <f t="shared" si="84"/>
        <v>70.106898417690843</v>
      </c>
      <c r="AE132">
        <f t="shared" si="85"/>
        <v>19.893101582309157</v>
      </c>
      <c r="AF132">
        <f t="shared" si="86"/>
        <v>4.41934434035312E-2</v>
      </c>
      <c r="AG132">
        <f t="shared" si="87"/>
        <v>19.93729502571269</v>
      </c>
      <c r="AH132">
        <f t="shared" si="88"/>
        <v>192.3636010505349</v>
      </c>
    </row>
    <row r="133" spans="4:34" x14ac:dyDescent="0.25">
      <c r="D133" s="2">
        <f t="shared" si="61"/>
        <v>44916</v>
      </c>
      <c r="E133" s="8">
        <f t="shared" si="89"/>
        <v>0.54583333333333262</v>
      </c>
      <c r="F133" s="3">
        <f t="shared" si="62"/>
        <v>2459935.0041666669</v>
      </c>
      <c r="G133" s="4">
        <f t="shared" si="63"/>
        <v>0.22970579511750538</v>
      </c>
      <c r="I133">
        <f t="shared" si="64"/>
        <v>270.05193464072181</v>
      </c>
      <c r="J133">
        <f t="shared" si="65"/>
        <v>8626.7195722295692</v>
      </c>
      <c r="K133">
        <f t="shared" si="66"/>
        <v>1.6698971172196528E-2</v>
      </c>
      <c r="L133">
        <f t="shared" si="67"/>
        <v>-0.44867743460990239</v>
      </c>
      <c r="M133">
        <f t="shared" si="68"/>
        <v>269.60325720611189</v>
      </c>
      <c r="N133">
        <f t="shared" si="69"/>
        <v>346.27089479495953</v>
      </c>
      <c r="O133">
        <f t="shared" si="70"/>
        <v>0.98376368567913375</v>
      </c>
      <c r="P133">
        <f t="shared" si="71"/>
        <v>269.59444652457205</v>
      </c>
      <c r="Q133">
        <f t="shared" si="72"/>
        <v>23.436303976123501</v>
      </c>
      <c r="R133">
        <f t="shared" si="73"/>
        <v>23.438243116366728</v>
      </c>
      <c r="S133">
        <f t="shared" si="60"/>
        <v>-90.442023886096109</v>
      </c>
      <c r="T133">
        <f t="shared" si="74"/>
        <v>-23.437620871559616</v>
      </c>
      <c r="U133">
        <f t="shared" si="75"/>
        <v>4.3030571664198873E-2</v>
      </c>
      <c r="V133">
        <f t="shared" si="76"/>
        <v>1.9267078752593052</v>
      </c>
      <c r="W133">
        <f t="shared" si="77"/>
        <v>65.052945255560815</v>
      </c>
      <c r="X133" s="8">
        <f t="shared" si="78"/>
        <v>0.50645595564218104</v>
      </c>
      <c r="Y133" s="8">
        <f t="shared" si="79"/>
        <v>0.32575332993228989</v>
      </c>
      <c r="Z133" s="8">
        <f t="shared" si="80"/>
        <v>0.6871585813520722</v>
      </c>
      <c r="AA133" s="9">
        <f t="shared" si="81"/>
        <v>520.42356204448652</v>
      </c>
      <c r="AB133">
        <f t="shared" si="82"/>
        <v>776.7034238752583</v>
      </c>
      <c r="AC133">
        <f t="shared" si="83"/>
        <v>14.175855968814574</v>
      </c>
      <c r="AD133">
        <f t="shared" si="84"/>
        <v>70.343924528559953</v>
      </c>
      <c r="AE133">
        <f t="shared" si="85"/>
        <v>19.656075471440047</v>
      </c>
      <c r="AF133">
        <f t="shared" si="86"/>
        <v>4.4760706631616257E-2</v>
      </c>
      <c r="AG133">
        <f t="shared" si="87"/>
        <v>19.700836178071665</v>
      </c>
      <c r="AH133">
        <f t="shared" si="88"/>
        <v>193.80371746090279</v>
      </c>
    </row>
    <row r="134" spans="4:34" x14ac:dyDescent="0.25">
      <c r="D134" s="2">
        <f t="shared" si="61"/>
        <v>44916</v>
      </c>
      <c r="E134" s="8">
        <f t="shared" si="89"/>
        <v>0.54999999999999927</v>
      </c>
      <c r="F134" s="3">
        <f t="shared" si="62"/>
        <v>2459935.0083333333</v>
      </c>
      <c r="G134" s="4">
        <f t="shared" si="63"/>
        <v>0.2297059091946147</v>
      </c>
      <c r="I134">
        <f t="shared" si="64"/>
        <v>270.0560415044929</v>
      </c>
      <c r="J134">
        <f t="shared" si="65"/>
        <v>8626.7236788971568</v>
      </c>
      <c r="K134">
        <f t="shared" si="66"/>
        <v>1.6698971167394428E-2</v>
      </c>
      <c r="L134">
        <f t="shared" si="67"/>
        <v>-0.44854134324337297</v>
      </c>
      <c r="M134">
        <f t="shared" si="68"/>
        <v>269.6075001612495</v>
      </c>
      <c r="N134">
        <f t="shared" si="69"/>
        <v>346.27513755391374</v>
      </c>
      <c r="O134">
        <f t="shared" si="70"/>
        <v>0.98376340162556408</v>
      </c>
      <c r="P134">
        <f t="shared" si="71"/>
        <v>269.59868949365284</v>
      </c>
      <c r="Q134">
        <f t="shared" si="72"/>
        <v>23.436303974640023</v>
      </c>
      <c r="R134">
        <f t="shared" si="73"/>
        <v>23.43824312131936</v>
      </c>
      <c r="S134">
        <f t="shared" si="60"/>
        <v>-90.437399386001005</v>
      </c>
      <c r="T134">
        <f t="shared" si="74"/>
        <v>-23.437633828381159</v>
      </c>
      <c r="U134">
        <f t="shared" si="75"/>
        <v>4.3030571682901329E-2</v>
      </c>
      <c r="V134">
        <f t="shared" si="76"/>
        <v>1.924643090345538</v>
      </c>
      <c r="W134">
        <f t="shared" si="77"/>
        <v>65.052927991354409</v>
      </c>
      <c r="X134" s="8">
        <f t="shared" si="78"/>
        <v>0.50645738952059338</v>
      </c>
      <c r="Y134" s="8">
        <f t="shared" si="79"/>
        <v>0.32575481176683113</v>
      </c>
      <c r="Z134" s="8">
        <f t="shared" si="80"/>
        <v>0.68715996727435558</v>
      </c>
      <c r="AA134" s="9">
        <f t="shared" si="81"/>
        <v>520.42342393083527</v>
      </c>
      <c r="AB134">
        <f t="shared" si="82"/>
        <v>782.70135909034445</v>
      </c>
      <c r="AC134">
        <f t="shared" si="83"/>
        <v>15.675339772586113</v>
      </c>
      <c r="AD134">
        <f t="shared" si="84"/>
        <v>70.60644175289417</v>
      </c>
      <c r="AE134">
        <f t="shared" si="85"/>
        <v>19.39355824710583</v>
      </c>
      <c r="AF134">
        <f t="shared" si="86"/>
        <v>4.5404011715850109E-2</v>
      </c>
      <c r="AG134">
        <f t="shared" si="87"/>
        <v>19.438962258821679</v>
      </c>
      <c r="AH134">
        <f t="shared" si="88"/>
        <v>195.2366004620439</v>
      </c>
    </row>
    <row r="135" spans="4:34" x14ac:dyDescent="0.25">
      <c r="D135" s="2">
        <f t="shared" si="61"/>
        <v>44916</v>
      </c>
      <c r="E135" s="8">
        <f t="shared" si="89"/>
        <v>0.55416666666666592</v>
      </c>
      <c r="F135" s="3">
        <f t="shared" si="62"/>
        <v>2459935.0125000002</v>
      </c>
      <c r="G135" s="4">
        <f t="shared" si="63"/>
        <v>0.22970602327173678</v>
      </c>
      <c r="I135">
        <f t="shared" si="64"/>
        <v>270.06014836872237</v>
      </c>
      <c r="J135">
        <f t="shared" si="65"/>
        <v>8626.7277855652046</v>
      </c>
      <c r="K135">
        <f t="shared" si="66"/>
        <v>1.6698971162592328E-2</v>
      </c>
      <c r="L135">
        <f t="shared" si="67"/>
        <v>-0.44840524941212367</v>
      </c>
      <c r="M135">
        <f t="shared" si="68"/>
        <v>269.61174311931023</v>
      </c>
      <c r="N135">
        <f t="shared" si="69"/>
        <v>346.27938031579288</v>
      </c>
      <c r="O135">
        <f t="shared" si="70"/>
        <v>0.98376311765807445</v>
      </c>
      <c r="P135">
        <f t="shared" si="71"/>
        <v>269.60293246565675</v>
      </c>
      <c r="Q135">
        <f t="shared" si="72"/>
        <v>23.436303973156544</v>
      </c>
      <c r="R135">
        <f t="shared" si="73"/>
        <v>23.438243126271963</v>
      </c>
      <c r="S135">
        <f t="shared" si="60"/>
        <v>-90.432774881817977</v>
      </c>
      <c r="T135">
        <f t="shared" si="74"/>
        <v>-23.437646648997738</v>
      </c>
      <c r="U135">
        <f t="shared" si="75"/>
        <v>4.3030571701603695E-2</v>
      </c>
      <c r="V135">
        <f t="shared" si="76"/>
        <v>1.9225782920400873</v>
      </c>
      <c r="W135">
        <f t="shared" si="77"/>
        <v>65.05291090862751</v>
      </c>
      <c r="X135" s="8">
        <f t="shared" si="78"/>
        <v>0.5064588234083055</v>
      </c>
      <c r="Y135" s="8">
        <f t="shared" si="79"/>
        <v>0.3257562931065624</v>
      </c>
      <c r="Z135" s="8">
        <f t="shared" si="80"/>
        <v>0.68716135371004861</v>
      </c>
      <c r="AA135" s="9">
        <f t="shared" si="81"/>
        <v>520.42328726902008</v>
      </c>
      <c r="AB135">
        <f t="shared" si="82"/>
        <v>788.69929429203899</v>
      </c>
      <c r="AC135">
        <f t="shared" si="83"/>
        <v>17.174823573009746</v>
      </c>
      <c r="AD135">
        <f t="shared" si="84"/>
        <v>70.894152405724526</v>
      </c>
      <c r="AE135">
        <f t="shared" si="85"/>
        <v>19.105847594275474</v>
      </c>
      <c r="AF135">
        <f t="shared" si="86"/>
        <v>4.6127920785781637E-2</v>
      </c>
      <c r="AG135">
        <f t="shared" si="87"/>
        <v>19.151975515061256</v>
      </c>
      <c r="AH135">
        <f t="shared" si="88"/>
        <v>196.66161773168642</v>
      </c>
    </row>
    <row r="136" spans="4:34" x14ac:dyDescent="0.25">
      <c r="D136" s="2">
        <f t="shared" si="61"/>
        <v>44916</v>
      </c>
      <c r="E136" s="8">
        <f t="shared" si="89"/>
        <v>0.55833333333333257</v>
      </c>
      <c r="F136" s="3">
        <f t="shared" si="62"/>
        <v>2459935.0166666666</v>
      </c>
      <c r="G136" s="4">
        <f t="shared" si="63"/>
        <v>0.22970613734884612</v>
      </c>
      <c r="I136">
        <f t="shared" si="64"/>
        <v>270.06425523249527</v>
      </c>
      <c r="J136">
        <f t="shared" si="65"/>
        <v>8626.7318922327904</v>
      </c>
      <c r="K136">
        <f t="shared" si="66"/>
        <v>1.6698971157790229E-2</v>
      </c>
      <c r="L136">
        <f t="shared" si="67"/>
        <v>-0.44826915314760157</v>
      </c>
      <c r="M136">
        <f t="shared" si="68"/>
        <v>269.61598607934769</v>
      </c>
      <c r="N136">
        <f t="shared" si="69"/>
        <v>346.28362307964198</v>
      </c>
      <c r="O136">
        <f t="shared" si="70"/>
        <v>0.98376283377673057</v>
      </c>
      <c r="P136">
        <f t="shared" si="71"/>
        <v>269.60717543963744</v>
      </c>
      <c r="Q136">
        <f t="shared" si="72"/>
        <v>23.43630397167307</v>
      </c>
      <c r="R136">
        <f t="shared" si="73"/>
        <v>23.438243131224539</v>
      </c>
      <c r="S136">
        <f t="shared" si="60"/>
        <v>-90.428150374587915</v>
      </c>
      <c r="T136">
        <f t="shared" si="74"/>
        <v>-23.437659333406121</v>
      </c>
      <c r="U136">
        <f t="shared" si="75"/>
        <v>4.3030571720305957E-2</v>
      </c>
      <c r="V136">
        <f t="shared" si="76"/>
        <v>1.9205134808447315</v>
      </c>
      <c r="W136">
        <f t="shared" si="77"/>
        <v>65.052894007384594</v>
      </c>
      <c r="X136" s="8">
        <f t="shared" si="78"/>
        <v>0.50646025730496891</v>
      </c>
      <c r="Y136" s="8">
        <f t="shared" si="79"/>
        <v>0.32575777395112282</v>
      </c>
      <c r="Z136" s="8">
        <f t="shared" si="80"/>
        <v>0.687162740658815</v>
      </c>
      <c r="AA136" s="9">
        <f t="shared" si="81"/>
        <v>520.42315205907676</v>
      </c>
      <c r="AB136">
        <f t="shared" si="82"/>
        <v>794.69722948084359</v>
      </c>
      <c r="AC136">
        <f t="shared" si="83"/>
        <v>18.674307370210897</v>
      </c>
      <c r="AD136">
        <f t="shared" si="84"/>
        <v>71.206735131544164</v>
      </c>
      <c r="AE136">
        <f t="shared" si="85"/>
        <v>18.793264868455836</v>
      </c>
      <c r="AF136">
        <f t="shared" si="86"/>
        <v>4.6937756141650744E-2</v>
      </c>
      <c r="AG136">
        <f t="shared" si="87"/>
        <v>18.840202624597488</v>
      </c>
      <c r="AH136">
        <f t="shared" si="88"/>
        <v>198.07817331143178</v>
      </c>
    </row>
    <row r="137" spans="4:34" x14ac:dyDescent="0.25">
      <c r="D137" s="2">
        <f t="shared" si="61"/>
        <v>44916</v>
      </c>
      <c r="E137" s="8">
        <f t="shared" si="89"/>
        <v>0.56249999999999922</v>
      </c>
      <c r="F137" s="3">
        <f t="shared" si="62"/>
        <v>2459935.0208333335</v>
      </c>
      <c r="G137" s="4">
        <f t="shared" si="63"/>
        <v>0.22970625142596821</v>
      </c>
      <c r="I137">
        <f t="shared" si="64"/>
        <v>270.06836209672656</v>
      </c>
      <c r="J137">
        <f t="shared" si="65"/>
        <v>8626.7359989008382</v>
      </c>
      <c r="K137">
        <f t="shared" si="66"/>
        <v>1.6698971152988129E-2</v>
      </c>
      <c r="L137">
        <f t="shared" si="67"/>
        <v>-0.44813305441978613</v>
      </c>
      <c r="M137">
        <f t="shared" si="68"/>
        <v>269.62022904230679</v>
      </c>
      <c r="N137">
        <f t="shared" si="69"/>
        <v>346.28786584641784</v>
      </c>
      <c r="O137">
        <f t="shared" si="70"/>
        <v>0.9837625499814695</v>
      </c>
      <c r="P137">
        <f t="shared" si="71"/>
        <v>269.61141841653983</v>
      </c>
      <c r="Q137">
        <f t="shared" si="72"/>
        <v>23.436303970189591</v>
      </c>
      <c r="R137">
        <f t="shared" si="73"/>
        <v>23.438243136177086</v>
      </c>
      <c r="S137">
        <f t="shared" si="60"/>
        <v>-90.423525863290607</v>
      </c>
      <c r="T137">
        <f t="shared" si="74"/>
        <v>-23.437671881608797</v>
      </c>
      <c r="U137">
        <f t="shared" si="75"/>
        <v>4.3030571739008101E-2</v>
      </c>
      <c r="V137">
        <f t="shared" si="76"/>
        <v>1.9184486563376328</v>
      </c>
      <c r="W137">
        <f t="shared" si="77"/>
        <v>65.052877287622522</v>
      </c>
      <c r="X137" s="8">
        <f t="shared" si="78"/>
        <v>0.5064616912108767</v>
      </c>
      <c r="Y137" s="8">
        <f t="shared" si="79"/>
        <v>0.32575925430081415</v>
      </c>
      <c r="Z137" s="8">
        <f t="shared" si="80"/>
        <v>0.6871641281209393</v>
      </c>
      <c r="AA137" s="9">
        <f t="shared" si="81"/>
        <v>520.42301830098017</v>
      </c>
      <c r="AB137">
        <f t="shared" si="82"/>
        <v>800.69516465633649</v>
      </c>
      <c r="AC137">
        <f t="shared" si="83"/>
        <v>20.173791164084122</v>
      </c>
      <c r="AD137">
        <f t="shared" si="84"/>
        <v>71.543846481164564</v>
      </c>
      <c r="AE137">
        <f t="shared" si="85"/>
        <v>18.456153518835436</v>
      </c>
      <c r="AF137">
        <f t="shared" si="86"/>
        <v>4.7839711965378381E-2</v>
      </c>
      <c r="AG137">
        <f t="shared" si="87"/>
        <v>18.503993230800813</v>
      </c>
      <c r="AH137">
        <f t="shared" si="88"/>
        <v>199.48570949591948</v>
      </c>
    </row>
    <row r="138" spans="4:34" x14ac:dyDescent="0.25">
      <c r="D138" s="2">
        <f t="shared" si="61"/>
        <v>44916</v>
      </c>
      <c r="E138" s="8">
        <f t="shared" si="89"/>
        <v>0.56666666666666587</v>
      </c>
      <c r="F138" s="3">
        <f t="shared" si="62"/>
        <v>2459935.0250000004</v>
      </c>
      <c r="G138" s="4">
        <f t="shared" si="63"/>
        <v>0.22970636550309029</v>
      </c>
      <c r="I138">
        <f t="shared" si="64"/>
        <v>270.07246896095785</v>
      </c>
      <c r="J138">
        <f t="shared" si="65"/>
        <v>8626.7401055688842</v>
      </c>
      <c r="K138">
        <f t="shared" si="66"/>
        <v>1.6698971148186029E-2</v>
      </c>
      <c r="L138">
        <f t="shared" si="67"/>
        <v>-0.4479969532449064</v>
      </c>
      <c r="M138">
        <f t="shared" si="68"/>
        <v>269.62447200771294</v>
      </c>
      <c r="N138">
        <f t="shared" si="69"/>
        <v>346.29210861564025</v>
      </c>
      <c r="O138">
        <f t="shared" si="70"/>
        <v>0.98376226627232544</v>
      </c>
      <c r="P138">
        <f t="shared" si="71"/>
        <v>269.61566139588928</v>
      </c>
      <c r="Q138">
        <f t="shared" si="72"/>
        <v>23.436303968706113</v>
      </c>
      <c r="R138">
        <f t="shared" si="73"/>
        <v>23.438243141129604</v>
      </c>
      <c r="S138">
        <f t="shared" si="60"/>
        <v>-90.418901348452792</v>
      </c>
      <c r="T138">
        <f t="shared" si="74"/>
        <v>-23.43768429360399</v>
      </c>
      <c r="U138">
        <f t="shared" si="75"/>
        <v>4.3030571757710155E-2</v>
      </c>
      <c r="V138">
        <f t="shared" si="76"/>
        <v>1.9163838187905988</v>
      </c>
      <c r="W138">
        <f t="shared" si="77"/>
        <v>65.05286074934385</v>
      </c>
      <c r="X138" s="8">
        <f t="shared" si="78"/>
        <v>0.50646312512583991</v>
      </c>
      <c r="Y138" s="8">
        <f t="shared" si="79"/>
        <v>0.32576073415544032</v>
      </c>
      <c r="Z138" s="8">
        <f t="shared" si="80"/>
        <v>0.68716551609623955</v>
      </c>
      <c r="AA138" s="9">
        <f t="shared" si="81"/>
        <v>520.4228859947508</v>
      </c>
      <c r="AB138">
        <f t="shared" si="82"/>
        <v>806.69309981878939</v>
      </c>
      <c r="AC138">
        <f t="shared" si="83"/>
        <v>21.673274954697348</v>
      </c>
      <c r="AD138">
        <f t="shared" si="84"/>
        <v>71.905122546113304</v>
      </c>
      <c r="AE138">
        <f t="shared" si="85"/>
        <v>18.094877453886696</v>
      </c>
      <c r="AF138">
        <f t="shared" si="86"/>
        <v>4.8840990393174334E-2</v>
      </c>
      <c r="AG138">
        <f t="shared" si="87"/>
        <v>18.14371844427987</v>
      </c>
      <c r="AH138">
        <f t="shared" si="88"/>
        <v>200.88370837709971</v>
      </c>
    </row>
    <row r="139" spans="4:34" x14ac:dyDescent="0.25">
      <c r="D139" s="2">
        <f t="shared" si="61"/>
        <v>44916</v>
      </c>
      <c r="E139" s="8">
        <f t="shared" si="89"/>
        <v>0.57083333333333253</v>
      </c>
      <c r="F139" s="3">
        <f t="shared" si="62"/>
        <v>2459935.0291666668</v>
      </c>
      <c r="G139" s="4">
        <f t="shared" si="63"/>
        <v>0.2297064795801996</v>
      </c>
      <c r="I139">
        <f t="shared" si="64"/>
        <v>270.07657582472712</v>
      </c>
      <c r="J139">
        <f t="shared" si="65"/>
        <v>8626.7442122364719</v>
      </c>
      <c r="K139">
        <f t="shared" si="66"/>
        <v>1.669897114338393E-2</v>
      </c>
      <c r="L139">
        <f t="shared" si="67"/>
        <v>-0.44786084963876083</v>
      </c>
      <c r="M139">
        <f t="shared" si="68"/>
        <v>269.62871497508837</v>
      </c>
      <c r="N139">
        <f t="shared" si="69"/>
        <v>346.29635138683261</v>
      </c>
      <c r="O139">
        <f t="shared" si="70"/>
        <v>0.98376198264933146</v>
      </c>
      <c r="P139">
        <f t="shared" si="71"/>
        <v>269.61990437720812</v>
      </c>
      <c r="Q139">
        <f t="shared" si="72"/>
        <v>23.436303967222635</v>
      </c>
      <c r="R139">
        <f t="shared" si="73"/>
        <v>23.43824314608209</v>
      </c>
      <c r="S139">
        <f t="shared" si="60"/>
        <v>-90.414276830604635</v>
      </c>
      <c r="T139">
        <f t="shared" si="74"/>
        <v>-23.437696569389992</v>
      </c>
      <c r="U139">
        <f t="shared" si="75"/>
        <v>4.3030571776412084E-2</v>
      </c>
      <c r="V139">
        <f t="shared" si="76"/>
        <v>1.9143189684749418</v>
      </c>
      <c r="W139">
        <f t="shared" si="77"/>
        <v>65.052844392551009</v>
      </c>
      <c r="X139" s="8">
        <f t="shared" si="78"/>
        <v>0.50646455904967014</v>
      </c>
      <c r="Y139" s="8">
        <f t="shared" si="79"/>
        <v>0.32576221351480622</v>
      </c>
      <c r="Z139" s="8">
        <f t="shared" si="80"/>
        <v>0.68716690458453411</v>
      </c>
      <c r="AA139" s="9">
        <f t="shared" si="81"/>
        <v>520.42275514040807</v>
      </c>
      <c r="AB139">
        <f t="shared" si="82"/>
        <v>812.69103496847379</v>
      </c>
      <c r="AC139">
        <f t="shared" si="83"/>
        <v>23.172758742118447</v>
      </c>
      <c r="AD139">
        <f t="shared" si="84"/>
        <v>72.290180633254991</v>
      </c>
      <c r="AE139">
        <f t="shared" si="85"/>
        <v>17.709819366745009</v>
      </c>
      <c r="AF139">
        <f t="shared" si="86"/>
        <v>4.9949967684663615E-2</v>
      </c>
      <c r="AG139">
        <f t="shared" si="87"/>
        <v>17.759769334429674</v>
      </c>
      <c r="AH139">
        <f t="shared" si="88"/>
        <v>202.2716930447429</v>
      </c>
    </row>
    <row r="140" spans="4:34" x14ac:dyDescent="0.25">
      <c r="D140" s="2">
        <f t="shared" si="61"/>
        <v>44916</v>
      </c>
      <c r="E140" s="8">
        <f t="shared" si="89"/>
        <v>0.57499999999999918</v>
      </c>
      <c r="F140" s="3">
        <f t="shared" si="62"/>
        <v>2459935.0333333337</v>
      </c>
      <c r="G140" s="4">
        <f t="shared" si="63"/>
        <v>0.22970659365732168</v>
      </c>
      <c r="I140">
        <f t="shared" si="64"/>
        <v>270.0806826889584</v>
      </c>
      <c r="J140">
        <f t="shared" si="65"/>
        <v>8626.7483189045197</v>
      </c>
      <c r="K140">
        <f t="shared" si="66"/>
        <v>1.669897113858183E-2</v>
      </c>
      <c r="L140">
        <f t="shared" si="67"/>
        <v>-0.44772474357170478</v>
      </c>
      <c r="M140">
        <f t="shared" si="68"/>
        <v>269.63295794538669</v>
      </c>
      <c r="N140">
        <f t="shared" si="69"/>
        <v>346.30059416094809</v>
      </c>
      <c r="O140">
        <f t="shared" si="70"/>
        <v>0.9837616991124255</v>
      </c>
      <c r="P140">
        <f t="shared" si="71"/>
        <v>269.62414736144984</v>
      </c>
      <c r="Q140">
        <f t="shared" si="72"/>
        <v>23.43630396573916</v>
      </c>
      <c r="R140">
        <f t="shared" si="73"/>
        <v>23.438243151034552</v>
      </c>
      <c r="S140">
        <f t="shared" si="60"/>
        <v>-90.409652308716488</v>
      </c>
      <c r="T140">
        <f t="shared" si="74"/>
        <v>-23.437708708969211</v>
      </c>
      <c r="U140">
        <f t="shared" si="75"/>
        <v>4.3030571795113909E-2</v>
      </c>
      <c r="V140">
        <f t="shared" si="76"/>
        <v>1.9122541049671464</v>
      </c>
      <c r="W140">
        <f t="shared" si="77"/>
        <v>65.052828217240972</v>
      </c>
      <c r="X140" s="8">
        <f t="shared" si="78"/>
        <v>0.50646599298266171</v>
      </c>
      <c r="Y140" s="8">
        <f t="shared" si="79"/>
        <v>0.32576369237921454</v>
      </c>
      <c r="Z140" s="8">
        <f t="shared" si="80"/>
        <v>0.68716829358610887</v>
      </c>
      <c r="AA140" s="9">
        <f t="shared" si="81"/>
        <v>520.42262573792777</v>
      </c>
      <c r="AB140">
        <f t="shared" si="82"/>
        <v>818.68897010496596</v>
      </c>
      <c r="AC140">
        <f t="shared" si="83"/>
        <v>24.67224252624149</v>
      </c>
      <c r="AD140">
        <f t="shared" si="84"/>
        <v>72.698620963115431</v>
      </c>
      <c r="AE140">
        <f t="shared" si="85"/>
        <v>17.301379036884569</v>
      </c>
      <c r="AF140">
        <f t="shared" si="86"/>
        <v>5.1176397890237577E-2</v>
      </c>
      <c r="AG140">
        <f t="shared" si="87"/>
        <v>17.352555434774807</v>
      </c>
      <c r="AH140">
        <f t="shared" si="88"/>
        <v>203.64922845130639</v>
      </c>
    </row>
    <row r="141" spans="4:34" x14ac:dyDescent="0.25">
      <c r="D141" s="2">
        <f t="shared" si="61"/>
        <v>44916</v>
      </c>
      <c r="E141" s="8">
        <f t="shared" si="89"/>
        <v>0.57916666666666583</v>
      </c>
      <c r="F141" s="3">
        <f t="shared" si="62"/>
        <v>2459935.0375000001</v>
      </c>
      <c r="G141" s="4">
        <f t="shared" si="63"/>
        <v>0.22970670773443103</v>
      </c>
      <c r="I141">
        <f t="shared" si="64"/>
        <v>270.08478955273131</v>
      </c>
      <c r="J141">
        <f t="shared" si="65"/>
        <v>8626.7524255721073</v>
      </c>
      <c r="K141">
        <f t="shared" si="66"/>
        <v>1.669897113377973E-2</v>
      </c>
      <c r="L141">
        <f t="shared" si="67"/>
        <v>-0.44758863507491875</v>
      </c>
      <c r="M141">
        <f t="shared" si="68"/>
        <v>269.6372009176564</v>
      </c>
      <c r="N141">
        <f t="shared" si="69"/>
        <v>346.30483693703172</v>
      </c>
      <c r="O141">
        <f t="shared" si="70"/>
        <v>0.98376141566167297</v>
      </c>
      <c r="P141">
        <f t="shared" si="71"/>
        <v>269.62839034766301</v>
      </c>
      <c r="Q141">
        <f t="shared" si="72"/>
        <v>23.436303964255682</v>
      </c>
      <c r="R141">
        <f t="shared" si="73"/>
        <v>23.438243155986981</v>
      </c>
      <c r="S141">
        <f t="shared" si="60"/>
        <v>-90.405027783834811</v>
      </c>
      <c r="T141">
        <f t="shared" si="74"/>
        <v>-23.437720712338592</v>
      </c>
      <c r="U141">
        <f t="shared" si="75"/>
        <v>4.3030571813815602E-2</v>
      </c>
      <c r="V141">
        <f t="shared" si="76"/>
        <v>1.9101892287698099</v>
      </c>
      <c r="W141">
        <f t="shared" si="77"/>
        <v>65.052812223417959</v>
      </c>
      <c r="X141" s="8">
        <f t="shared" si="78"/>
        <v>0.50646742692446545</v>
      </c>
      <c r="Y141" s="8">
        <f t="shared" si="79"/>
        <v>0.32576517074830447</v>
      </c>
      <c r="Z141" s="8">
        <f t="shared" si="80"/>
        <v>0.68716968310062643</v>
      </c>
      <c r="AA141" s="9">
        <f t="shared" si="81"/>
        <v>520.42249778734367</v>
      </c>
      <c r="AB141">
        <f t="shared" si="82"/>
        <v>824.68690522876852</v>
      </c>
      <c r="AC141">
        <f t="shared" si="83"/>
        <v>26.171726307192131</v>
      </c>
      <c r="AD141">
        <f t="shared" si="84"/>
        <v>73.130028376181983</v>
      </c>
      <c r="AE141">
        <f t="shared" si="85"/>
        <v>16.869971623818017</v>
      </c>
      <c r="AF141">
        <f t="shared" si="86"/>
        <v>5.2531663627351885E-2</v>
      </c>
      <c r="AG141">
        <f t="shared" si="87"/>
        <v>16.92250328744537</v>
      </c>
      <c r="AH141">
        <f t="shared" si="88"/>
        <v>205.01592195379652</v>
      </c>
    </row>
    <row r="142" spans="4:34" x14ac:dyDescent="0.25">
      <c r="D142" s="2">
        <f t="shared" si="61"/>
        <v>44916</v>
      </c>
      <c r="E142" s="8">
        <f t="shared" si="89"/>
        <v>0.58333333333333248</v>
      </c>
      <c r="F142" s="3">
        <f t="shared" si="62"/>
        <v>2459935.041666667</v>
      </c>
      <c r="G142" s="4">
        <f t="shared" si="63"/>
        <v>0.22970682181155311</v>
      </c>
      <c r="I142">
        <f t="shared" si="64"/>
        <v>270.0888964169626</v>
      </c>
      <c r="J142">
        <f t="shared" si="65"/>
        <v>8626.7565322401533</v>
      </c>
      <c r="K142">
        <f t="shared" si="66"/>
        <v>1.6698971128977627E-2</v>
      </c>
      <c r="L142">
        <f t="shared" si="67"/>
        <v>-0.44745252411875708</v>
      </c>
      <c r="M142">
        <f t="shared" si="68"/>
        <v>269.64144389284382</v>
      </c>
      <c r="N142">
        <f t="shared" si="69"/>
        <v>346.30907971603483</v>
      </c>
      <c r="O142">
        <f t="shared" si="70"/>
        <v>0.98376113229701156</v>
      </c>
      <c r="P142">
        <f t="shared" si="71"/>
        <v>269.63263333679396</v>
      </c>
      <c r="Q142">
        <f t="shared" si="72"/>
        <v>23.436303962772204</v>
      </c>
      <c r="R142">
        <f t="shared" si="73"/>
        <v>23.438243160939386</v>
      </c>
      <c r="S142">
        <f t="shared" si="60"/>
        <v>-90.400403254937771</v>
      </c>
      <c r="T142">
        <f t="shared" si="74"/>
        <v>-23.437732579500466</v>
      </c>
      <c r="U142">
        <f t="shared" si="75"/>
        <v>4.3030571832517218E-2</v>
      </c>
      <c r="V142">
        <f t="shared" si="76"/>
        <v>1.9081243394620628</v>
      </c>
      <c r="W142">
        <f t="shared" si="77"/>
        <v>65.052796411079072</v>
      </c>
      <c r="X142" s="8">
        <f t="shared" si="78"/>
        <v>0.50646886087537368</v>
      </c>
      <c r="Y142" s="8">
        <f t="shared" si="79"/>
        <v>0.32576664862237625</v>
      </c>
      <c r="Z142" s="8">
        <f t="shared" si="80"/>
        <v>0.68717107312837111</v>
      </c>
      <c r="AA142" s="9">
        <f t="shared" si="81"/>
        <v>520.42237128863258</v>
      </c>
      <c r="AB142">
        <f t="shared" si="82"/>
        <v>830.68484033946072</v>
      </c>
      <c r="AC142">
        <f t="shared" si="83"/>
        <v>27.67121008486518</v>
      </c>
      <c r="AD142">
        <f t="shared" si="84"/>
        <v>73.583974031868053</v>
      </c>
      <c r="AE142">
        <f t="shared" si="85"/>
        <v>16.416025968131947</v>
      </c>
      <c r="AF142">
        <f t="shared" si="86"/>
        <v>5.4029086528774473E-2</v>
      </c>
      <c r="AG142">
        <f t="shared" si="87"/>
        <v>16.470055054660723</v>
      </c>
      <c r="AH142">
        <f t="shared" si="88"/>
        <v>206.3714235473588</v>
      </c>
    </row>
    <row r="143" spans="4:34" x14ac:dyDescent="0.25">
      <c r="D143" s="2">
        <f t="shared" si="61"/>
        <v>44916</v>
      </c>
      <c r="E143" s="8">
        <f t="shared" si="89"/>
        <v>0.58749999999999913</v>
      </c>
      <c r="F143" s="3">
        <f t="shared" si="62"/>
        <v>2459935.0458333334</v>
      </c>
      <c r="G143" s="4">
        <f t="shared" si="63"/>
        <v>0.22970693588866242</v>
      </c>
      <c r="I143">
        <f t="shared" si="64"/>
        <v>270.09300328073186</v>
      </c>
      <c r="J143">
        <f t="shared" si="65"/>
        <v>8626.7606389077409</v>
      </c>
      <c r="K143">
        <f t="shared" si="66"/>
        <v>1.6698971124175527E-2</v>
      </c>
      <c r="L143">
        <f t="shared" si="67"/>
        <v>-0.44731641073429329</v>
      </c>
      <c r="M143">
        <f t="shared" si="68"/>
        <v>269.64568686999758</v>
      </c>
      <c r="N143">
        <f t="shared" si="69"/>
        <v>346.31332249700608</v>
      </c>
      <c r="O143">
        <f t="shared" si="70"/>
        <v>0.98376084901850691</v>
      </c>
      <c r="P143">
        <f t="shared" si="71"/>
        <v>269.63687632789129</v>
      </c>
      <c r="Q143">
        <f t="shared" si="72"/>
        <v>23.436303961288726</v>
      </c>
      <c r="R143">
        <f t="shared" si="73"/>
        <v>23.438243165891759</v>
      </c>
      <c r="S143">
        <f t="shared" si="60"/>
        <v>-90.395778723071757</v>
      </c>
      <c r="T143">
        <f t="shared" si="74"/>
        <v>-23.437744310451851</v>
      </c>
      <c r="U143">
        <f t="shared" si="75"/>
        <v>4.3030571851218724E-2</v>
      </c>
      <c r="V143">
        <f t="shared" si="76"/>
        <v>1.9060594375459847</v>
      </c>
      <c r="W143">
        <f t="shared" si="77"/>
        <v>65.052780780228403</v>
      </c>
      <c r="X143" s="8">
        <f t="shared" si="78"/>
        <v>0.50647029483503758</v>
      </c>
      <c r="Y143" s="8">
        <f t="shared" si="79"/>
        <v>0.3257681260010698</v>
      </c>
      <c r="Z143" s="8">
        <f t="shared" si="80"/>
        <v>0.68717246366900531</v>
      </c>
      <c r="AA143" s="9">
        <f t="shared" si="81"/>
        <v>520.42224624182722</v>
      </c>
      <c r="AB143">
        <f t="shared" si="82"/>
        <v>836.68277543754471</v>
      </c>
      <c r="AC143">
        <f t="shared" si="83"/>
        <v>29.170693859386176</v>
      </c>
      <c r="AD143">
        <f t="shared" si="84"/>
        <v>74.060017086738114</v>
      </c>
      <c r="AE143">
        <f t="shared" si="85"/>
        <v>15.939982913261886</v>
      </c>
      <c r="AF143">
        <f t="shared" si="86"/>
        <v>5.5684313913291907E-2</v>
      </c>
      <c r="AG143">
        <f t="shared" si="87"/>
        <v>15.995667227175177</v>
      </c>
      <c r="AH143">
        <f t="shared" si="88"/>
        <v>207.71542581165801</v>
      </c>
    </row>
    <row r="144" spans="4:34" x14ac:dyDescent="0.25">
      <c r="D144" s="2">
        <f t="shared" si="61"/>
        <v>44916</v>
      </c>
      <c r="E144" s="8">
        <f t="shared" si="89"/>
        <v>0.59166666666666579</v>
      </c>
      <c r="F144" s="3">
        <f t="shared" si="62"/>
        <v>2459935.0500000003</v>
      </c>
      <c r="G144" s="4">
        <f t="shared" si="63"/>
        <v>0.2297070499657845</v>
      </c>
      <c r="I144">
        <f t="shared" si="64"/>
        <v>270.09711014496315</v>
      </c>
      <c r="J144">
        <f t="shared" si="65"/>
        <v>8626.7647455757869</v>
      </c>
      <c r="K144">
        <f t="shared" si="66"/>
        <v>1.6698971119373428E-2</v>
      </c>
      <c r="L144">
        <f t="shared" si="67"/>
        <v>-0.44718029489193473</v>
      </c>
      <c r="M144">
        <f t="shared" si="68"/>
        <v>269.6499298500712</v>
      </c>
      <c r="N144">
        <f t="shared" si="69"/>
        <v>346.317565280895</v>
      </c>
      <c r="O144">
        <f t="shared" si="70"/>
        <v>0.98376056582609683</v>
      </c>
      <c r="P144">
        <f t="shared" si="71"/>
        <v>269.64111932190855</v>
      </c>
      <c r="Q144">
        <f t="shared" si="72"/>
        <v>23.436303959805251</v>
      </c>
      <c r="R144">
        <f t="shared" si="73"/>
        <v>23.438243170844107</v>
      </c>
      <c r="S144">
        <f t="shared" si="60"/>
        <v>-90.391154187207093</v>
      </c>
      <c r="T144">
        <f t="shared" si="74"/>
        <v>-23.437755905195029</v>
      </c>
      <c r="U144">
        <f t="shared" si="75"/>
        <v>4.3030571869920112E-2</v>
      </c>
      <c r="V144">
        <f t="shared" si="76"/>
        <v>1.9039945225983579</v>
      </c>
      <c r="W144">
        <f t="shared" si="77"/>
        <v>65.052765330863124</v>
      </c>
      <c r="X144" s="8">
        <f t="shared" si="78"/>
        <v>0.50647172880375113</v>
      </c>
      <c r="Y144" s="8">
        <f t="shared" si="79"/>
        <v>0.32576960288468693</v>
      </c>
      <c r="Z144" s="8">
        <f t="shared" si="80"/>
        <v>0.68717385472281534</v>
      </c>
      <c r="AA144" s="9">
        <f t="shared" si="81"/>
        <v>520.422122646905</v>
      </c>
      <c r="AB144">
        <f t="shared" si="82"/>
        <v>842.68071052259711</v>
      </c>
      <c r="AC144">
        <f t="shared" si="83"/>
        <v>30.670177630649277</v>
      </c>
      <c r="AD144">
        <f t="shared" si="84"/>
        <v>74.55770633888676</v>
      </c>
      <c r="AE144">
        <f t="shared" si="85"/>
        <v>15.44229366111324</v>
      </c>
      <c r="AF144">
        <f t="shared" si="86"/>
        <v>5.7515803650855762E-2</v>
      </c>
      <c r="AG144">
        <f t="shared" si="87"/>
        <v>15.499809464764096</v>
      </c>
      <c r="AH144">
        <f t="shared" si="88"/>
        <v>209.0476635904445</v>
      </c>
    </row>
    <row r="145" spans="4:34" x14ac:dyDescent="0.25">
      <c r="D145" s="2">
        <f t="shared" si="61"/>
        <v>44916</v>
      </c>
      <c r="E145" s="8">
        <f t="shared" si="89"/>
        <v>0.59583333333333244</v>
      </c>
      <c r="F145" s="3">
        <f t="shared" si="62"/>
        <v>2459935.0541666667</v>
      </c>
      <c r="G145" s="4">
        <f t="shared" si="63"/>
        <v>0.22970716404289385</v>
      </c>
      <c r="I145">
        <f t="shared" si="64"/>
        <v>270.10121700873606</v>
      </c>
      <c r="J145">
        <f t="shared" si="65"/>
        <v>8626.7688522433764</v>
      </c>
      <c r="K145">
        <f t="shared" si="66"/>
        <v>1.6698971114571328E-2</v>
      </c>
      <c r="L145">
        <f t="shared" si="67"/>
        <v>-0.44704417662270213</v>
      </c>
      <c r="M145">
        <f t="shared" si="68"/>
        <v>269.65417283211337</v>
      </c>
      <c r="N145">
        <f t="shared" si="69"/>
        <v>346.32180806675387</v>
      </c>
      <c r="O145">
        <f t="shared" si="70"/>
        <v>0.98376028271984628</v>
      </c>
      <c r="P145">
        <f t="shared" si="71"/>
        <v>269.64536231789435</v>
      </c>
      <c r="Q145">
        <f t="shared" si="72"/>
        <v>23.436303958321773</v>
      </c>
      <c r="R145">
        <f t="shared" si="73"/>
        <v>23.438243175796423</v>
      </c>
      <c r="S145">
        <f t="shared" si="60"/>
        <v>-90.386529648390194</v>
      </c>
      <c r="T145">
        <f t="shared" si="74"/>
        <v>-23.437767363727076</v>
      </c>
      <c r="U145">
        <f t="shared" si="75"/>
        <v>4.3030571888621402E-2</v>
      </c>
      <c r="V145">
        <f t="shared" si="76"/>
        <v>1.9019295951210347</v>
      </c>
      <c r="W145">
        <f t="shared" si="77"/>
        <v>65.052750062987258</v>
      </c>
      <c r="X145" s="8">
        <f t="shared" si="78"/>
        <v>0.50647316278116594</v>
      </c>
      <c r="Y145" s="8">
        <f t="shared" si="79"/>
        <v>0.32577107927286797</v>
      </c>
      <c r="Z145" s="8">
        <f t="shared" si="80"/>
        <v>0.68717524628946391</v>
      </c>
      <c r="AA145" s="9">
        <f t="shared" si="81"/>
        <v>520.42200050389806</v>
      </c>
      <c r="AB145">
        <f t="shared" si="82"/>
        <v>848.67864559511975</v>
      </c>
      <c r="AC145">
        <f t="shared" si="83"/>
        <v>32.169661398779937</v>
      </c>
      <c r="AD145">
        <f t="shared" si="84"/>
        <v>75.07658182770966</v>
      </c>
      <c r="AE145">
        <f t="shared" si="85"/>
        <v>14.92341817229034</v>
      </c>
      <c r="AF145">
        <f t="shared" si="86"/>
        <v>5.9545436647723382E-2</v>
      </c>
      <c r="AG145">
        <f t="shared" si="87"/>
        <v>14.982963608938064</v>
      </c>
      <c r="AH145">
        <f t="shared" si="88"/>
        <v>210.36791343011967</v>
      </c>
    </row>
    <row r="146" spans="4:34" x14ac:dyDescent="0.25">
      <c r="D146" s="2">
        <f t="shared" si="61"/>
        <v>44916</v>
      </c>
      <c r="E146" s="8">
        <f t="shared" si="89"/>
        <v>0.59999999999999909</v>
      </c>
      <c r="F146" s="3">
        <f t="shared" si="62"/>
        <v>2459935.0583333336</v>
      </c>
      <c r="G146" s="4">
        <f t="shared" si="63"/>
        <v>0.22970727812001593</v>
      </c>
      <c r="I146">
        <f t="shared" si="64"/>
        <v>270.10532387296735</v>
      </c>
      <c r="J146">
        <f t="shared" si="65"/>
        <v>8626.7729589114224</v>
      </c>
      <c r="K146">
        <f t="shared" si="66"/>
        <v>1.6698971109769228E-2</v>
      </c>
      <c r="L146">
        <f t="shared" si="67"/>
        <v>-0.44690805589710958</v>
      </c>
      <c r="M146">
        <f t="shared" si="68"/>
        <v>269.65841581707025</v>
      </c>
      <c r="N146">
        <f t="shared" si="69"/>
        <v>346.32605085552495</v>
      </c>
      <c r="O146">
        <f t="shared" si="70"/>
        <v>0.98375999969969385</v>
      </c>
      <c r="P146">
        <f t="shared" si="71"/>
        <v>269.64960531679492</v>
      </c>
      <c r="Q146">
        <f t="shared" si="72"/>
        <v>23.436303956838294</v>
      </c>
      <c r="R146">
        <f t="shared" si="73"/>
        <v>23.438243180748707</v>
      </c>
      <c r="S146">
        <f t="shared" si="60"/>
        <v>-90.38190510559933</v>
      </c>
      <c r="T146">
        <f t="shared" si="74"/>
        <v>-23.437778686050205</v>
      </c>
      <c r="U146">
        <f t="shared" si="75"/>
        <v>4.3030571907322547E-2</v>
      </c>
      <c r="V146">
        <f t="shared" si="76"/>
        <v>1.8998646546938367</v>
      </c>
      <c r="W146">
        <f t="shared" si="77"/>
        <v>65.052734976598018</v>
      </c>
      <c r="X146" s="8">
        <f t="shared" si="78"/>
        <v>0.50647459676757378</v>
      </c>
      <c r="Y146" s="8">
        <f t="shared" si="79"/>
        <v>0.32577255516591264</v>
      </c>
      <c r="Z146" s="8">
        <f t="shared" si="80"/>
        <v>0.68717663836923493</v>
      </c>
      <c r="AA146" s="9">
        <f t="shared" si="81"/>
        <v>520.42187981278414</v>
      </c>
      <c r="AB146">
        <f t="shared" si="82"/>
        <v>854.67658065469243</v>
      </c>
      <c r="AC146">
        <f t="shared" si="83"/>
        <v>33.669145163673107</v>
      </c>
      <c r="AD146">
        <f t="shared" si="84"/>
        <v>75.616176378630158</v>
      </c>
      <c r="AE146">
        <f t="shared" si="85"/>
        <v>14.383823621369842</v>
      </c>
      <c r="AF146">
        <f t="shared" si="86"/>
        <v>6.1799296699270825E-2</v>
      </c>
      <c r="AG146">
        <f t="shared" si="87"/>
        <v>14.445622918069112</v>
      </c>
      <c r="AH146">
        <f t="shared" si="88"/>
        <v>211.67599280116312</v>
      </c>
    </row>
    <row r="147" spans="4:34" x14ac:dyDescent="0.25">
      <c r="D147" s="2">
        <f t="shared" si="61"/>
        <v>44916</v>
      </c>
      <c r="E147" s="8">
        <f t="shared" si="89"/>
        <v>0.60416666666666574</v>
      </c>
      <c r="F147" s="3">
        <f t="shared" si="62"/>
        <v>2459935.0625</v>
      </c>
      <c r="G147" s="4">
        <f t="shared" si="63"/>
        <v>0.22970739219712524</v>
      </c>
      <c r="I147">
        <f t="shared" si="64"/>
        <v>270.10943073673843</v>
      </c>
      <c r="J147">
        <f t="shared" si="65"/>
        <v>8626.77706557901</v>
      </c>
      <c r="K147">
        <f t="shared" si="66"/>
        <v>1.6698971104967129E-2</v>
      </c>
      <c r="L147">
        <f t="shared" si="67"/>
        <v>-0.44677193274617905</v>
      </c>
      <c r="M147">
        <f t="shared" si="68"/>
        <v>269.66265880399226</v>
      </c>
      <c r="N147">
        <f t="shared" si="69"/>
        <v>346.33029364626418</v>
      </c>
      <c r="O147">
        <f t="shared" si="70"/>
        <v>0.98375971676570406</v>
      </c>
      <c r="P147">
        <f t="shared" si="71"/>
        <v>269.65384831766067</v>
      </c>
      <c r="Q147">
        <f t="shared" si="72"/>
        <v>23.436303955354816</v>
      </c>
      <c r="R147">
        <f t="shared" si="73"/>
        <v>23.438243185700966</v>
      </c>
      <c r="S147">
        <f t="shared" si="60"/>
        <v>-90.377280559878912</v>
      </c>
      <c r="T147">
        <f t="shared" si="74"/>
        <v>-23.437789872161563</v>
      </c>
      <c r="U147">
        <f t="shared" si="75"/>
        <v>4.3030571926023622E-2</v>
      </c>
      <c r="V147">
        <f t="shared" si="76"/>
        <v>1.8977997018180186</v>
      </c>
      <c r="W147">
        <f t="shared" si="77"/>
        <v>65.052720071699369</v>
      </c>
      <c r="X147" s="8">
        <f t="shared" si="78"/>
        <v>0.50647603076262637</v>
      </c>
      <c r="Y147" s="8">
        <f t="shared" si="79"/>
        <v>0.32577403056346144</v>
      </c>
      <c r="Z147" s="8">
        <f t="shared" si="80"/>
        <v>0.68717803096179131</v>
      </c>
      <c r="AA147" s="9">
        <f t="shared" si="81"/>
        <v>520.42176057359495</v>
      </c>
      <c r="AB147">
        <f t="shared" si="82"/>
        <v>860.67451570181663</v>
      </c>
      <c r="AC147">
        <f t="shared" si="83"/>
        <v>35.168628925454158</v>
      </c>
      <c r="AD147">
        <f t="shared" si="84"/>
        <v>76.176017084883554</v>
      </c>
      <c r="AE147">
        <f t="shared" si="85"/>
        <v>13.823982915116446</v>
      </c>
      <c r="AF147">
        <f t="shared" si="86"/>
        <v>6.4308671902147549E-2</v>
      </c>
      <c r="AG147">
        <f t="shared" si="87"/>
        <v>13.888291587018593</v>
      </c>
      <c r="AH147">
        <f t="shared" si="88"/>
        <v>212.97175913042616</v>
      </c>
    </row>
    <row r="148" spans="4:34" x14ac:dyDescent="0.25">
      <c r="D148" s="2">
        <f t="shared" si="61"/>
        <v>44916</v>
      </c>
      <c r="E148" s="8">
        <f t="shared" si="89"/>
        <v>0.60833333333333239</v>
      </c>
      <c r="F148" s="3">
        <f t="shared" si="62"/>
        <v>2459935.0666666669</v>
      </c>
      <c r="G148" s="4">
        <f t="shared" si="63"/>
        <v>0.22970750627424733</v>
      </c>
      <c r="I148">
        <f t="shared" si="64"/>
        <v>270.1135376009679</v>
      </c>
      <c r="J148">
        <f t="shared" si="65"/>
        <v>8626.781172247056</v>
      </c>
      <c r="K148">
        <f t="shared" si="66"/>
        <v>1.6698971100165029E-2</v>
      </c>
      <c r="L148">
        <f t="shared" si="67"/>
        <v>-0.44663580714031559</v>
      </c>
      <c r="M148">
        <f t="shared" si="68"/>
        <v>269.66690179382761</v>
      </c>
      <c r="N148">
        <f t="shared" si="69"/>
        <v>346.33453643991561</v>
      </c>
      <c r="O148">
        <f t="shared" si="70"/>
        <v>0.98375943391781551</v>
      </c>
      <c r="P148">
        <f t="shared" si="71"/>
        <v>269.65809132143983</v>
      </c>
      <c r="Q148">
        <f t="shared" si="72"/>
        <v>23.436303953871342</v>
      </c>
      <c r="R148">
        <f t="shared" si="73"/>
        <v>23.4382431906532</v>
      </c>
      <c r="S148">
        <f t="shared" si="60"/>
        <v>-90.37265601020512</v>
      </c>
      <c r="T148">
        <f t="shared" si="74"/>
        <v>-23.437800922063314</v>
      </c>
      <c r="U148">
        <f t="shared" si="75"/>
        <v>4.3030571944724587E-2</v>
      </c>
      <c r="V148">
        <f t="shared" si="76"/>
        <v>1.8957347360722532</v>
      </c>
      <c r="W148">
        <f t="shared" si="77"/>
        <v>65.052705348288583</v>
      </c>
      <c r="X148" s="8">
        <f t="shared" si="78"/>
        <v>0.50647746476661659</v>
      </c>
      <c r="Y148" s="8">
        <f t="shared" si="79"/>
        <v>0.32577550546581496</v>
      </c>
      <c r="Z148" s="8">
        <f t="shared" si="80"/>
        <v>0.68717942406741828</v>
      </c>
      <c r="AA148" s="9">
        <f t="shared" si="81"/>
        <v>520.42164278630867</v>
      </c>
      <c r="AB148">
        <f t="shared" si="82"/>
        <v>866.6724507360708</v>
      </c>
      <c r="AC148">
        <f t="shared" si="83"/>
        <v>36.6681126840177</v>
      </c>
      <c r="AD148">
        <f t="shared" si="84"/>
        <v>76.755626718695169</v>
      </c>
      <c r="AE148">
        <f t="shared" si="85"/>
        <v>13.244373281304831</v>
      </c>
      <c r="AF148">
        <f t="shared" si="86"/>
        <v>6.7111352181664752E-2</v>
      </c>
      <c r="AG148">
        <f t="shared" si="87"/>
        <v>13.311484633486495</v>
      </c>
      <c r="AH148">
        <f t="shared" si="88"/>
        <v>214.25510866926447</v>
      </c>
    </row>
    <row r="149" spans="4:34" x14ac:dyDescent="0.25">
      <c r="D149" s="2">
        <f t="shared" si="61"/>
        <v>44916</v>
      </c>
      <c r="E149" s="8">
        <f t="shared" si="89"/>
        <v>0.61249999999999905</v>
      </c>
      <c r="F149" s="3">
        <f t="shared" si="62"/>
        <v>2459935.0708333333</v>
      </c>
      <c r="G149" s="4">
        <f t="shared" si="63"/>
        <v>0.22970762035135667</v>
      </c>
      <c r="I149">
        <f t="shared" si="64"/>
        <v>270.11764446474081</v>
      </c>
      <c r="J149">
        <f t="shared" si="65"/>
        <v>8626.7852789146436</v>
      </c>
      <c r="K149">
        <f t="shared" si="66"/>
        <v>1.6698971095362929E-2</v>
      </c>
      <c r="L149">
        <f t="shared" si="67"/>
        <v>-0.44649967911059618</v>
      </c>
      <c r="M149">
        <f t="shared" si="68"/>
        <v>269.67114478563019</v>
      </c>
      <c r="N149">
        <f t="shared" si="69"/>
        <v>346.33877923553337</v>
      </c>
      <c r="O149">
        <f t="shared" si="70"/>
        <v>0.98375915115609269</v>
      </c>
      <c r="P149">
        <f t="shared" si="71"/>
        <v>269.66233432718627</v>
      </c>
      <c r="Q149">
        <f t="shared" si="72"/>
        <v>23.436303952387863</v>
      </c>
      <c r="R149">
        <f t="shared" si="73"/>
        <v>23.438243195605398</v>
      </c>
      <c r="S149">
        <f t="shared" si="60"/>
        <v>-90.368031457618528</v>
      </c>
      <c r="T149">
        <f t="shared" si="74"/>
        <v>-23.437811835752655</v>
      </c>
      <c r="U149">
        <f t="shared" si="75"/>
        <v>4.3030571963425426E-2</v>
      </c>
      <c r="V149">
        <f t="shared" si="76"/>
        <v>1.8936697579567192</v>
      </c>
      <c r="W149">
        <f t="shared" si="77"/>
        <v>65.052690806369569</v>
      </c>
      <c r="X149" s="8">
        <f t="shared" si="78"/>
        <v>0.50647889877919683</v>
      </c>
      <c r="Y149" s="8">
        <f t="shared" si="79"/>
        <v>0.32577697987261467</v>
      </c>
      <c r="Z149" s="8">
        <f t="shared" si="80"/>
        <v>0.68718081768577899</v>
      </c>
      <c r="AA149" s="9">
        <f t="shared" si="81"/>
        <v>520.42152645095655</v>
      </c>
      <c r="AB149">
        <f t="shared" si="82"/>
        <v>872.67038575795527</v>
      </c>
      <c r="AC149">
        <f t="shared" si="83"/>
        <v>38.167596439488818</v>
      </c>
      <c r="AD149">
        <f t="shared" si="84"/>
        <v>77.354525066789009</v>
      </c>
      <c r="AE149">
        <f t="shared" si="85"/>
        <v>12.645474933210991</v>
      </c>
      <c r="AF149">
        <f t="shared" si="86"/>
        <v>7.0253326456719944E-2</v>
      </c>
      <c r="AG149">
        <f t="shared" si="87"/>
        <v>12.715728259667712</v>
      </c>
      <c r="AH149">
        <f t="shared" si="88"/>
        <v>215.52597522553333</v>
      </c>
    </row>
    <row r="150" spans="4:34" x14ac:dyDescent="0.25">
      <c r="D150" s="2">
        <f t="shared" si="61"/>
        <v>44916</v>
      </c>
      <c r="E150" s="8">
        <f t="shared" si="89"/>
        <v>0.6166666666666657</v>
      </c>
      <c r="F150" s="3">
        <f t="shared" si="62"/>
        <v>2459935.0750000002</v>
      </c>
      <c r="G150" s="4">
        <f t="shared" si="63"/>
        <v>0.22970773442847875</v>
      </c>
      <c r="I150">
        <f t="shared" si="64"/>
        <v>270.1217513289721</v>
      </c>
      <c r="J150">
        <f t="shared" si="65"/>
        <v>8626.7893855826896</v>
      </c>
      <c r="K150">
        <f t="shared" si="66"/>
        <v>1.669897109056083E-2</v>
      </c>
      <c r="L150">
        <f t="shared" si="67"/>
        <v>-0.44636354862742489</v>
      </c>
      <c r="M150">
        <f t="shared" si="68"/>
        <v>269.67538778034469</v>
      </c>
      <c r="N150">
        <f t="shared" si="69"/>
        <v>346.34302203406151</v>
      </c>
      <c r="O150">
        <f t="shared" si="70"/>
        <v>0.98375886848047445</v>
      </c>
      <c r="P150">
        <f t="shared" si="71"/>
        <v>269.66657733584464</v>
      </c>
      <c r="Q150">
        <f t="shared" si="72"/>
        <v>23.436303950904385</v>
      </c>
      <c r="R150">
        <f t="shared" si="73"/>
        <v>23.438243200557572</v>
      </c>
      <c r="S150">
        <f t="shared" si="60"/>
        <v>-90.363406901099211</v>
      </c>
      <c r="T150">
        <f t="shared" si="74"/>
        <v>-23.437822613231702</v>
      </c>
      <c r="U150">
        <f t="shared" si="75"/>
        <v>4.3030571982126169E-2</v>
      </c>
      <c r="V150">
        <f t="shared" si="76"/>
        <v>1.8916047670513993</v>
      </c>
      <c r="W150">
        <f t="shared" si="77"/>
        <v>65.052676445939625</v>
      </c>
      <c r="X150" s="8">
        <f t="shared" si="78"/>
        <v>0.50648033280065874</v>
      </c>
      <c r="Y150" s="8">
        <f t="shared" si="79"/>
        <v>0.32577845378415982</v>
      </c>
      <c r="Z150" s="8">
        <f t="shared" si="80"/>
        <v>0.68718221181715766</v>
      </c>
      <c r="AA150" s="9">
        <f t="shared" si="81"/>
        <v>520.421411567517</v>
      </c>
      <c r="AB150">
        <f t="shared" si="82"/>
        <v>878.66832076704998</v>
      </c>
      <c r="AC150">
        <f t="shared" si="83"/>
        <v>39.667080191762494</v>
      </c>
      <c r="AD150">
        <f t="shared" si="84"/>
        <v>77.972230185200715</v>
      </c>
      <c r="AE150">
        <f t="shared" si="85"/>
        <v>12.027769814799285</v>
      </c>
      <c r="AF150">
        <f t="shared" si="86"/>
        <v>7.3791024412553349E-2</v>
      </c>
      <c r="AG150">
        <f t="shared" si="87"/>
        <v>12.101560839211839</v>
      </c>
      <c r="AH150">
        <f t="shared" si="88"/>
        <v>216.78432878358728</v>
      </c>
    </row>
    <row r="151" spans="4:34" x14ac:dyDescent="0.25">
      <c r="D151" s="2">
        <f t="shared" si="61"/>
        <v>44916</v>
      </c>
      <c r="E151" s="8">
        <f t="shared" si="89"/>
        <v>0.62083333333333235</v>
      </c>
      <c r="F151" s="3">
        <f t="shared" si="62"/>
        <v>2459935.0791666666</v>
      </c>
      <c r="G151" s="4">
        <f t="shared" si="63"/>
        <v>0.22970784850558809</v>
      </c>
      <c r="I151">
        <f t="shared" si="64"/>
        <v>270.12585819274318</v>
      </c>
      <c r="J151">
        <f t="shared" si="65"/>
        <v>8626.7934922502791</v>
      </c>
      <c r="K151">
        <f t="shared" si="66"/>
        <v>1.669897108575873E-2</v>
      </c>
      <c r="L151">
        <f t="shared" si="67"/>
        <v>-0.44622741572182584</v>
      </c>
      <c r="M151">
        <f t="shared" si="68"/>
        <v>269.67963077702137</v>
      </c>
      <c r="N151">
        <f t="shared" si="69"/>
        <v>346.34726483455779</v>
      </c>
      <c r="O151">
        <f t="shared" si="70"/>
        <v>0.98375858589102516</v>
      </c>
      <c r="P151">
        <f t="shared" si="71"/>
        <v>269.67082034646523</v>
      </c>
      <c r="Q151">
        <f t="shared" si="72"/>
        <v>23.436303949420907</v>
      </c>
      <c r="R151">
        <f t="shared" si="73"/>
        <v>23.438243205509714</v>
      </c>
      <c r="S151">
        <f t="shared" si="60"/>
        <v>-90.358782341691722</v>
      </c>
      <c r="T151">
        <f t="shared" si="74"/>
        <v>-23.437833254497697</v>
      </c>
      <c r="U151">
        <f t="shared" si="75"/>
        <v>4.3030572000826786E-2</v>
      </c>
      <c r="V151">
        <f t="shared" si="76"/>
        <v>1.8895397638575611</v>
      </c>
      <c r="W151">
        <f t="shared" si="77"/>
        <v>65.052662267002589</v>
      </c>
      <c r="X151" s="8">
        <f t="shared" si="78"/>
        <v>0.50648176683065449</v>
      </c>
      <c r="Y151" s="8">
        <f t="shared" si="79"/>
        <v>0.32577992720009175</v>
      </c>
      <c r="Z151" s="8">
        <f t="shared" si="80"/>
        <v>0.68718360646121723</v>
      </c>
      <c r="AA151" s="9">
        <f t="shared" si="81"/>
        <v>520.42129813602071</v>
      </c>
      <c r="AB151">
        <f t="shared" si="82"/>
        <v>884.66625576385616</v>
      </c>
      <c r="AC151">
        <f t="shared" si="83"/>
        <v>41.166563940964039</v>
      </c>
      <c r="AD151">
        <f t="shared" si="84"/>
        <v>78.608259570934152</v>
      </c>
      <c r="AE151">
        <f t="shared" si="85"/>
        <v>11.391740429065848</v>
      </c>
      <c r="AF151">
        <f t="shared" si="86"/>
        <v>7.77943074497464E-2</v>
      </c>
      <c r="AG151">
        <f t="shared" si="87"/>
        <v>11.469534736515595</v>
      </c>
      <c r="AH151">
        <f t="shared" si="88"/>
        <v>218.03017403863683</v>
      </c>
    </row>
    <row r="152" spans="4:34" x14ac:dyDescent="0.25">
      <c r="D152" s="2">
        <f t="shared" si="61"/>
        <v>44916</v>
      </c>
      <c r="E152" s="8">
        <f t="shared" si="89"/>
        <v>0.624999999999999</v>
      </c>
      <c r="F152" s="3">
        <f t="shared" si="62"/>
        <v>2459935.0833333335</v>
      </c>
      <c r="G152" s="4">
        <f t="shared" si="63"/>
        <v>0.22970796258271015</v>
      </c>
      <c r="I152">
        <f t="shared" si="64"/>
        <v>270.12996505697447</v>
      </c>
      <c r="J152">
        <f t="shared" si="65"/>
        <v>8626.7975989183251</v>
      </c>
      <c r="K152">
        <f t="shared" si="66"/>
        <v>1.669897108095663E-2</v>
      </c>
      <c r="L152">
        <f t="shared" si="67"/>
        <v>-0.44609128036431006</v>
      </c>
      <c r="M152">
        <f t="shared" si="68"/>
        <v>269.68387377661014</v>
      </c>
      <c r="N152">
        <f t="shared" si="69"/>
        <v>346.35150763796082</v>
      </c>
      <c r="O152">
        <f t="shared" si="70"/>
        <v>0.98375830338768344</v>
      </c>
      <c r="P152">
        <f t="shared" si="71"/>
        <v>269.67506335999798</v>
      </c>
      <c r="Q152">
        <f t="shared" si="72"/>
        <v>23.436303947937432</v>
      </c>
      <c r="R152">
        <f t="shared" si="73"/>
        <v>23.438243210461831</v>
      </c>
      <c r="S152">
        <f t="shared" si="60"/>
        <v>-90.354157778370293</v>
      </c>
      <c r="T152">
        <f t="shared" si="74"/>
        <v>-23.437843759552713</v>
      </c>
      <c r="U152">
        <f t="shared" si="75"/>
        <v>4.3030572019527306E-2</v>
      </c>
      <c r="V152">
        <f t="shared" si="76"/>
        <v>1.8874747479536946</v>
      </c>
      <c r="W152">
        <f t="shared" si="77"/>
        <v>65.05264826955586</v>
      </c>
      <c r="X152" s="8">
        <f t="shared" si="78"/>
        <v>0.50648320086947662</v>
      </c>
      <c r="Y152" s="8">
        <f t="shared" si="79"/>
        <v>0.32578140012071033</v>
      </c>
      <c r="Z152" s="8">
        <f t="shared" si="80"/>
        <v>0.68718500161824292</v>
      </c>
      <c r="AA152" s="9">
        <f t="shared" si="81"/>
        <v>520.42118615644688</v>
      </c>
      <c r="AB152">
        <f t="shared" si="82"/>
        <v>890.66419074795215</v>
      </c>
      <c r="AC152">
        <f t="shared" si="83"/>
        <v>42.666047686988037</v>
      </c>
      <c r="AD152">
        <f t="shared" si="84"/>
        <v>79.262131247770824</v>
      </c>
      <c r="AE152">
        <f t="shared" si="85"/>
        <v>10.737868752229176</v>
      </c>
      <c r="AF152">
        <f t="shared" si="86"/>
        <v>8.2350499066543348E-2</v>
      </c>
      <c r="AG152">
        <f t="shared" si="87"/>
        <v>10.820219251295718</v>
      </c>
      <c r="AH152">
        <f t="shared" si="88"/>
        <v>219.26354886735612</v>
      </c>
    </row>
    <row r="153" spans="4:34" x14ac:dyDescent="0.25">
      <c r="D153" s="2">
        <f t="shared" si="61"/>
        <v>44916</v>
      </c>
      <c r="E153" s="8">
        <f t="shared" si="89"/>
        <v>0.62916666666666565</v>
      </c>
      <c r="F153" s="3">
        <f t="shared" si="62"/>
        <v>2459935.0875000004</v>
      </c>
      <c r="G153" s="4">
        <f t="shared" si="63"/>
        <v>0.22970807665983223</v>
      </c>
      <c r="I153">
        <f t="shared" si="64"/>
        <v>270.13407192120576</v>
      </c>
      <c r="J153">
        <f t="shared" si="65"/>
        <v>8626.8017055863711</v>
      </c>
      <c r="K153">
        <f t="shared" si="66"/>
        <v>1.6698971076154531E-2</v>
      </c>
      <c r="L153">
        <f t="shared" si="67"/>
        <v>-0.44595514257073327</v>
      </c>
      <c r="M153">
        <f t="shared" si="68"/>
        <v>269.68811677863505</v>
      </c>
      <c r="N153">
        <f t="shared" si="69"/>
        <v>346.35575044379948</v>
      </c>
      <c r="O153">
        <f t="shared" si="70"/>
        <v>0.98375802097048271</v>
      </c>
      <c r="P153">
        <f t="shared" si="71"/>
        <v>269.67930637596692</v>
      </c>
      <c r="Q153">
        <f t="shared" si="72"/>
        <v>23.436303946453954</v>
      </c>
      <c r="R153">
        <f t="shared" si="73"/>
        <v>23.438243215413916</v>
      </c>
      <c r="S153">
        <f t="shared" si="60"/>
        <v>-90.349533211663186</v>
      </c>
      <c r="T153">
        <f t="shared" si="74"/>
        <v>-23.437854128395216</v>
      </c>
      <c r="U153">
        <f t="shared" si="75"/>
        <v>4.3030572038227716E-2</v>
      </c>
      <c r="V153">
        <f t="shared" si="76"/>
        <v>1.8854097196106514</v>
      </c>
      <c r="W153">
        <f t="shared" si="77"/>
        <v>65.052634453601627</v>
      </c>
      <c r="X153" s="8">
        <f t="shared" si="78"/>
        <v>0.50648463491693707</v>
      </c>
      <c r="Y153" s="8">
        <f t="shared" si="79"/>
        <v>0.32578287254582144</v>
      </c>
      <c r="Z153" s="8">
        <f t="shared" si="80"/>
        <v>0.68718639728805275</v>
      </c>
      <c r="AA153" s="9">
        <f t="shared" si="81"/>
        <v>520.42107562881301</v>
      </c>
      <c r="AB153">
        <f t="shared" si="82"/>
        <v>896.66212571960909</v>
      </c>
      <c r="AC153">
        <f t="shared" si="83"/>
        <v>44.165531429902273</v>
      </c>
      <c r="AD153">
        <f t="shared" si="84"/>
        <v>79.933364765985743</v>
      </c>
      <c r="AE153">
        <f t="shared" si="85"/>
        <v>10.066635234014257</v>
      </c>
      <c r="AF153">
        <f t="shared" si="86"/>
        <v>8.7569867376410856E-2</v>
      </c>
      <c r="AG153">
        <f t="shared" si="87"/>
        <v>10.154205101390668</v>
      </c>
      <c r="AH153">
        <f t="shared" si="88"/>
        <v>220.48452275822945</v>
      </c>
    </row>
    <row r="154" spans="4:34" x14ac:dyDescent="0.25">
      <c r="D154" s="2">
        <f t="shared" si="61"/>
        <v>44916</v>
      </c>
      <c r="E154" s="8">
        <f t="shared" si="89"/>
        <v>0.6333333333333323</v>
      </c>
      <c r="F154" s="3">
        <f t="shared" si="62"/>
        <v>2459935.0916666668</v>
      </c>
      <c r="G154" s="4">
        <f t="shared" si="63"/>
        <v>0.22970819073694157</v>
      </c>
      <c r="I154">
        <f t="shared" si="64"/>
        <v>270.13817878497684</v>
      </c>
      <c r="J154">
        <f t="shared" si="65"/>
        <v>8626.8058122539605</v>
      </c>
      <c r="K154">
        <f t="shared" si="66"/>
        <v>1.6698971071352431E-2</v>
      </c>
      <c r="L154">
        <f t="shared" si="67"/>
        <v>-0.44581900235695193</v>
      </c>
      <c r="M154">
        <f t="shared" si="68"/>
        <v>269.69235978261992</v>
      </c>
      <c r="N154">
        <f t="shared" si="69"/>
        <v>346.35999325160446</v>
      </c>
      <c r="O154">
        <f t="shared" si="70"/>
        <v>0.9837577386394557</v>
      </c>
      <c r="P154">
        <f t="shared" si="71"/>
        <v>269.68354939389587</v>
      </c>
      <c r="Q154">
        <f t="shared" si="72"/>
        <v>23.436303944970476</v>
      </c>
      <c r="R154">
        <f t="shared" si="73"/>
        <v>23.438243220365973</v>
      </c>
      <c r="S154">
        <f t="shared" si="60"/>
        <v>-90.3449086420989</v>
      </c>
      <c r="T154">
        <f t="shared" si="74"/>
        <v>-23.437864361023749</v>
      </c>
      <c r="U154">
        <f t="shared" si="75"/>
        <v>4.3030572056928021E-2</v>
      </c>
      <c r="V154">
        <f t="shared" si="76"/>
        <v>1.8833446790993427</v>
      </c>
      <c r="W154">
        <f t="shared" si="77"/>
        <v>65.052620819141964</v>
      </c>
      <c r="X154" s="8">
        <f t="shared" si="78"/>
        <v>0.50648606897284776</v>
      </c>
      <c r="Y154" s="8">
        <f t="shared" si="79"/>
        <v>0.32578434447523119</v>
      </c>
      <c r="Z154" s="8">
        <f t="shared" si="80"/>
        <v>0.68718779347046433</v>
      </c>
      <c r="AA154" s="9">
        <f t="shared" si="81"/>
        <v>520.42096655313571</v>
      </c>
      <c r="AB154">
        <f t="shared" si="82"/>
        <v>902.6600606790978</v>
      </c>
      <c r="AC154">
        <f t="shared" si="83"/>
        <v>45.665015169774449</v>
      </c>
      <c r="AD154">
        <f t="shared" si="84"/>
        <v>80.621482115385874</v>
      </c>
      <c r="AE154">
        <f t="shared" si="85"/>
        <v>9.3785178846141264</v>
      </c>
      <c r="AF154">
        <f t="shared" si="86"/>
        <v>9.3593144229964689E-2</v>
      </c>
      <c r="AG154">
        <f t="shared" si="87"/>
        <v>9.4721110288440915</v>
      </c>
      <c r="AH154">
        <f t="shared" si="88"/>
        <v>221.69319522072038</v>
      </c>
    </row>
    <row r="155" spans="4:34" x14ac:dyDescent="0.25">
      <c r="D155" s="2">
        <f t="shared" si="61"/>
        <v>44916</v>
      </c>
      <c r="E155" s="8">
        <f t="shared" si="89"/>
        <v>0.63749999999999896</v>
      </c>
      <c r="F155" s="3">
        <f t="shared" si="62"/>
        <v>2459935.0958333337</v>
      </c>
      <c r="G155" s="4">
        <f t="shared" si="63"/>
        <v>0.22970830481406365</v>
      </c>
      <c r="I155">
        <f t="shared" si="64"/>
        <v>270.14228564920631</v>
      </c>
      <c r="J155">
        <f t="shared" si="65"/>
        <v>8626.8099189220047</v>
      </c>
      <c r="K155">
        <f t="shared" si="66"/>
        <v>1.6698971066550331E-2</v>
      </c>
      <c r="L155">
        <f t="shared" si="67"/>
        <v>-0.44568285969352966</v>
      </c>
      <c r="M155">
        <f t="shared" si="68"/>
        <v>269.69660278951278</v>
      </c>
      <c r="N155">
        <f t="shared" si="69"/>
        <v>346.36423606231074</v>
      </c>
      <c r="O155">
        <f t="shared" si="70"/>
        <v>0.98375745639454137</v>
      </c>
      <c r="P155">
        <f t="shared" si="71"/>
        <v>269.68779241473288</v>
      </c>
      <c r="Q155">
        <f t="shared" si="72"/>
        <v>23.436303943486998</v>
      </c>
      <c r="R155">
        <f t="shared" si="73"/>
        <v>23.438243225318001</v>
      </c>
      <c r="S155">
        <f t="shared" si="60"/>
        <v>-90.340284068653787</v>
      </c>
      <c r="T155">
        <f t="shared" si="74"/>
        <v>-23.437874457440262</v>
      </c>
      <c r="U155">
        <f t="shared" si="75"/>
        <v>4.3030572075628208E-2</v>
      </c>
      <c r="V155">
        <f t="shared" si="76"/>
        <v>1.8812796259991256</v>
      </c>
      <c r="W155">
        <f t="shared" si="77"/>
        <v>65.052607366174414</v>
      </c>
      <c r="X155" s="8">
        <f t="shared" si="78"/>
        <v>0.50648750303750067</v>
      </c>
      <c r="Y155" s="8">
        <f t="shared" si="79"/>
        <v>0.32578581590923839</v>
      </c>
      <c r="Z155" s="8">
        <f t="shared" si="80"/>
        <v>0.68718919016576296</v>
      </c>
      <c r="AA155" s="9">
        <f t="shared" si="81"/>
        <v>520.42085892939531</v>
      </c>
      <c r="AB155">
        <f t="shared" si="82"/>
        <v>908.65799562599761</v>
      </c>
      <c r="AC155">
        <f t="shared" si="83"/>
        <v>47.164498906499404</v>
      </c>
      <c r="AD155">
        <f t="shared" si="84"/>
        <v>81.326008552700259</v>
      </c>
      <c r="AE155">
        <f t="shared" si="85"/>
        <v>8.6739914472997413</v>
      </c>
      <c r="AF155">
        <f t="shared" si="86"/>
        <v>0.10060189739445569</v>
      </c>
      <c r="AG155">
        <f t="shared" si="87"/>
        <v>8.7745933446941962</v>
      </c>
      <c r="AH155">
        <f t="shared" si="88"/>
        <v>222.88969419230153</v>
      </c>
    </row>
    <row r="156" spans="4:34" x14ac:dyDescent="0.25">
      <c r="D156" s="2">
        <f t="shared" si="61"/>
        <v>44916</v>
      </c>
      <c r="E156" s="8">
        <f t="shared" si="89"/>
        <v>0.64166666666666561</v>
      </c>
      <c r="F156" s="3">
        <f t="shared" si="62"/>
        <v>2459935.1</v>
      </c>
      <c r="G156" s="4">
        <f t="shared" si="63"/>
        <v>0.22970841889117299</v>
      </c>
      <c r="I156">
        <f t="shared" si="64"/>
        <v>270.14639251297922</v>
      </c>
      <c r="J156">
        <f t="shared" si="65"/>
        <v>8626.8140255895942</v>
      </c>
      <c r="K156">
        <f t="shared" si="66"/>
        <v>1.6698971061748231E-2</v>
      </c>
      <c r="L156">
        <f t="shared" si="67"/>
        <v>-0.44554671461133133</v>
      </c>
      <c r="M156">
        <f t="shared" si="68"/>
        <v>269.70084579836788</v>
      </c>
      <c r="N156">
        <f t="shared" si="69"/>
        <v>346.36847887498334</v>
      </c>
      <c r="O156">
        <f t="shared" si="70"/>
        <v>0.98375717423580367</v>
      </c>
      <c r="P156">
        <f t="shared" si="71"/>
        <v>269.69203543753213</v>
      </c>
      <c r="Q156">
        <f t="shared" si="72"/>
        <v>23.436303942003523</v>
      </c>
      <c r="R156">
        <f t="shared" si="73"/>
        <v>23.438243230270004</v>
      </c>
      <c r="S156">
        <f t="shared" si="60"/>
        <v>-90.335659492368137</v>
      </c>
      <c r="T156">
        <f t="shared" si="74"/>
        <v>-23.437884417642202</v>
      </c>
      <c r="U156">
        <f t="shared" si="75"/>
        <v>4.3030572094328305E-2</v>
      </c>
      <c r="V156">
        <f t="shared" si="76"/>
        <v>1.8792145608092634</v>
      </c>
      <c r="W156">
        <f t="shared" si="77"/>
        <v>65.052594094702528</v>
      </c>
      <c r="X156" s="8">
        <f t="shared" si="78"/>
        <v>0.5064889371105491</v>
      </c>
      <c r="Y156" s="8">
        <f t="shared" si="79"/>
        <v>0.32578728684748653</v>
      </c>
      <c r="Z156" s="8">
        <f t="shared" si="80"/>
        <v>0.68719058737361172</v>
      </c>
      <c r="AA156" s="9">
        <f t="shared" si="81"/>
        <v>520.42075275762022</v>
      </c>
      <c r="AB156">
        <f t="shared" si="82"/>
        <v>914.65593056080775</v>
      </c>
      <c r="AC156">
        <f t="shared" si="83"/>
        <v>48.663982640201937</v>
      </c>
      <c r="AD156">
        <f t="shared" si="84"/>
        <v>82.046473345116823</v>
      </c>
      <c r="AE156">
        <f t="shared" si="85"/>
        <v>7.9535266548831771</v>
      </c>
      <c r="AF156">
        <f t="shared" si="86"/>
        <v>0.10883286491406642</v>
      </c>
      <c r="AG156">
        <f t="shared" si="87"/>
        <v>8.0623595197972442</v>
      </c>
      <c r="AH156">
        <f t="shared" si="88"/>
        <v>224.07417446052855</v>
      </c>
    </row>
    <row r="157" spans="4:34" x14ac:dyDescent="0.25">
      <c r="D157" s="2">
        <f t="shared" si="61"/>
        <v>44916</v>
      </c>
      <c r="E157" s="8">
        <f t="shared" si="89"/>
        <v>0.64583333333333226</v>
      </c>
      <c r="F157" s="3">
        <f t="shared" si="62"/>
        <v>2459935.104166667</v>
      </c>
      <c r="G157" s="4">
        <f t="shared" si="63"/>
        <v>0.22970853296829505</v>
      </c>
      <c r="I157">
        <f t="shared" si="64"/>
        <v>270.15049937721051</v>
      </c>
      <c r="J157">
        <f t="shared" si="65"/>
        <v>8626.8181322576402</v>
      </c>
      <c r="K157">
        <f t="shared" si="66"/>
        <v>1.6698971056946128E-2</v>
      </c>
      <c r="L157">
        <f t="shared" si="67"/>
        <v>-0.44541056708091931</v>
      </c>
      <c r="M157">
        <f t="shared" si="68"/>
        <v>269.70508881012961</v>
      </c>
      <c r="N157">
        <f t="shared" si="69"/>
        <v>346.37272169055905</v>
      </c>
      <c r="O157">
        <f t="shared" si="70"/>
        <v>0.98375689216318185</v>
      </c>
      <c r="P157">
        <f t="shared" si="71"/>
        <v>269.69627846323806</v>
      </c>
      <c r="Q157">
        <f t="shared" si="72"/>
        <v>23.436303940520045</v>
      </c>
      <c r="R157">
        <f t="shared" si="73"/>
        <v>23.438243235221975</v>
      </c>
      <c r="S157">
        <f t="shared" si="60"/>
        <v>-90.331034912222094</v>
      </c>
      <c r="T157">
        <f t="shared" si="74"/>
        <v>-23.437894241631451</v>
      </c>
      <c r="U157">
        <f t="shared" si="75"/>
        <v>4.3030572113028291E-2</v>
      </c>
      <c r="V157">
        <f t="shared" si="76"/>
        <v>1.8771494831104227</v>
      </c>
      <c r="W157">
        <f t="shared" si="77"/>
        <v>65.052581004723933</v>
      </c>
      <c r="X157" s="8">
        <f t="shared" si="78"/>
        <v>0.50649037119228446</v>
      </c>
      <c r="Y157" s="8">
        <f t="shared" si="79"/>
        <v>0.32578875729027357</v>
      </c>
      <c r="Z157" s="8">
        <f t="shared" si="80"/>
        <v>0.68719198509429535</v>
      </c>
      <c r="AA157" s="9">
        <f t="shared" si="81"/>
        <v>520.42064803779147</v>
      </c>
      <c r="AB157">
        <f t="shared" si="82"/>
        <v>920.6538654831088</v>
      </c>
      <c r="AC157">
        <f t="shared" si="83"/>
        <v>50.163466370777201</v>
      </c>
      <c r="AD157">
        <f t="shared" si="84"/>
        <v>82.78241043144277</v>
      </c>
      <c r="AE157">
        <f t="shared" si="85"/>
        <v>7.21758956855723</v>
      </c>
      <c r="AF157">
        <f t="shared" si="86"/>
        <v>0.1185977047939198</v>
      </c>
      <c r="AG157">
        <f t="shared" si="87"/>
        <v>7.3361872733511495</v>
      </c>
      <c r="AH157">
        <f t="shared" si="88"/>
        <v>225.24681611389826</v>
      </c>
    </row>
    <row r="158" spans="4:34" x14ac:dyDescent="0.25">
      <c r="D158" s="2">
        <f t="shared" si="61"/>
        <v>44916</v>
      </c>
      <c r="E158" s="8">
        <f t="shared" si="89"/>
        <v>0.64999999999999891</v>
      </c>
      <c r="F158" s="3">
        <f t="shared" si="62"/>
        <v>2459935.1083333334</v>
      </c>
      <c r="G158" s="4">
        <f t="shared" si="63"/>
        <v>0.22970864704540439</v>
      </c>
      <c r="I158">
        <f t="shared" si="64"/>
        <v>270.15460624098341</v>
      </c>
      <c r="J158">
        <f t="shared" si="65"/>
        <v>8626.8222389252278</v>
      </c>
      <c r="K158">
        <f t="shared" si="66"/>
        <v>1.6698971052144029E-2</v>
      </c>
      <c r="L158">
        <f t="shared" si="67"/>
        <v>-0.4452744171333215</v>
      </c>
      <c r="M158">
        <f t="shared" si="68"/>
        <v>269.70933182385011</v>
      </c>
      <c r="N158">
        <f t="shared" si="69"/>
        <v>346.37696450809381</v>
      </c>
      <c r="O158">
        <f t="shared" si="70"/>
        <v>0.98375661017674021</v>
      </c>
      <c r="P158">
        <f t="shared" si="71"/>
        <v>269.70052149090282</v>
      </c>
      <c r="Q158">
        <f t="shared" si="72"/>
        <v>23.436303939036566</v>
      </c>
      <c r="R158">
        <f t="shared" si="73"/>
        <v>23.438243240173914</v>
      </c>
      <c r="S158">
        <f t="shared" si="60"/>
        <v>-90.326410329258408</v>
      </c>
      <c r="T158">
        <f t="shared" si="74"/>
        <v>-23.4379039294055</v>
      </c>
      <c r="U158">
        <f t="shared" si="75"/>
        <v>4.3030572131728145E-2</v>
      </c>
      <c r="V158">
        <f t="shared" si="76"/>
        <v>1.8750843934032335</v>
      </c>
      <c r="W158">
        <f t="shared" si="77"/>
        <v>65.052568096242126</v>
      </c>
      <c r="X158" s="8">
        <f t="shared" si="78"/>
        <v>0.50649180528235893</v>
      </c>
      <c r="Y158" s="8">
        <f t="shared" si="79"/>
        <v>0.32579022723724194</v>
      </c>
      <c r="Z158" s="8">
        <f t="shared" si="80"/>
        <v>0.68719338332747593</v>
      </c>
      <c r="AA158" s="9">
        <f t="shared" si="81"/>
        <v>520.42054476993701</v>
      </c>
      <c r="AB158">
        <f t="shared" si="82"/>
        <v>926.65180039340157</v>
      </c>
      <c r="AC158">
        <f t="shared" si="83"/>
        <v>51.662950098350393</v>
      </c>
      <c r="AD158">
        <f t="shared" si="84"/>
        <v>83.533359004317319</v>
      </c>
      <c r="AE158">
        <f t="shared" si="85"/>
        <v>6.4666409956826811</v>
      </c>
      <c r="AF158">
        <f t="shared" si="86"/>
        <v>0.13031015897482831</v>
      </c>
      <c r="AG158">
        <f t="shared" si="87"/>
        <v>6.5969511546575097</v>
      </c>
      <c r="AH158">
        <f t="shared" si="88"/>
        <v>226.40782303604885</v>
      </c>
    </row>
    <row r="159" spans="4:34" x14ac:dyDescent="0.25">
      <c r="D159" s="2">
        <f t="shared" si="61"/>
        <v>44916</v>
      </c>
      <c r="E159" s="8">
        <f t="shared" si="89"/>
        <v>0.65416666666666556</v>
      </c>
      <c r="F159" s="3">
        <f t="shared" si="62"/>
        <v>2459935.1125000003</v>
      </c>
      <c r="G159" s="4">
        <f t="shared" si="63"/>
        <v>0.22970876112252647</v>
      </c>
      <c r="I159">
        <f t="shared" si="64"/>
        <v>270.1587131052147</v>
      </c>
      <c r="J159">
        <f t="shared" si="65"/>
        <v>8626.8263455932756</v>
      </c>
      <c r="K159">
        <f t="shared" si="66"/>
        <v>1.6698971047341929E-2</v>
      </c>
      <c r="L159">
        <f t="shared" si="67"/>
        <v>-0.44513826473888335</v>
      </c>
      <c r="M159">
        <f t="shared" si="68"/>
        <v>269.71357484047581</v>
      </c>
      <c r="N159">
        <f t="shared" si="69"/>
        <v>346.38120732853713</v>
      </c>
      <c r="O159">
        <f t="shared" si="70"/>
        <v>0.98375632827641724</v>
      </c>
      <c r="P159">
        <f t="shared" si="71"/>
        <v>269.70476452147284</v>
      </c>
      <c r="Q159">
        <f t="shared" si="72"/>
        <v>23.436303937553088</v>
      </c>
      <c r="R159">
        <f t="shared" si="73"/>
        <v>23.438243245125829</v>
      </c>
      <c r="S159">
        <f t="shared" si="60"/>
        <v>-90.321785742454935</v>
      </c>
      <c r="T159">
        <f t="shared" si="74"/>
        <v>-23.437913480966191</v>
      </c>
      <c r="U159">
        <f t="shared" si="75"/>
        <v>4.3030572150427916E-2</v>
      </c>
      <c r="V159">
        <f t="shared" si="76"/>
        <v>1.8730192912667827</v>
      </c>
      <c r="W159">
        <f t="shared" si="77"/>
        <v>65.052555369254762</v>
      </c>
      <c r="X159" s="8">
        <f t="shared" si="78"/>
        <v>0.50649323938106472</v>
      </c>
      <c r="Y159" s="8">
        <f t="shared" si="79"/>
        <v>0.32579169668869035</v>
      </c>
      <c r="Z159" s="8">
        <f t="shared" si="80"/>
        <v>0.68719478207343909</v>
      </c>
      <c r="AA159" s="9">
        <f t="shared" si="81"/>
        <v>520.42044295403809</v>
      </c>
      <c r="AB159">
        <f t="shared" si="82"/>
        <v>932.64973529126519</v>
      </c>
      <c r="AC159">
        <f t="shared" si="83"/>
        <v>53.162433822816297</v>
      </c>
      <c r="AD159">
        <f t="shared" si="84"/>
        <v>84.298864015637506</v>
      </c>
      <c r="AE159">
        <f t="shared" si="85"/>
        <v>5.7011359843624945</v>
      </c>
      <c r="AF159">
        <f t="shared" si="86"/>
        <v>0.14452526967847734</v>
      </c>
      <c r="AG159">
        <f t="shared" si="87"/>
        <v>5.845661254040972</v>
      </c>
      <c r="AH159">
        <f t="shared" si="88"/>
        <v>227.55742145322836</v>
      </c>
    </row>
    <row r="160" spans="4:34" x14ac:dyDescent="0.25">
      <c r="D160" s="2">
        <f t="shared" si="61"/>
        <v>44916</v>
      </c>
      <c r="E160" s="8">
        <f t="shared" si="89"/>
        <v>0.65833333333333222</v>
      </c>
      <c r="F160" s="3">
        <f t="shared" si="62"/>
        <v>2459935.1166666667</v>
      </c>
      <c r="G160" s="4">
        <f t="shared" si="63"/>
        <v>0.22970887519963581</v>
      </c>
      <c r="I160">
        <f t="shared" si="64"/>
        <v>270.16281996898397</v>
      </c>
      <c r="J160">
        <f t="shared" si="65"/>
        <v>8626.8304522608614</v>
      </c>
      <c r="K160">
        <f t="shared" si="66"/>
        <v>1.6698971042539829E-2</v>
      </c>
      <c r="L160">
        <f t="shared" si="67"/>
        <v>-0.44500210992885003</v>
      </c>
      <c r="M160">
        <f t="shared" si="68"/>
        <v>269.71781785905512</v>
      </c>
      <c r="N160">
        <f t="shared" si="69"/>
        <v>346.38545015093223</v>
      </c>
      <c r="O160">
        <f t="shared" si="70"/>
        <v>0.98375604646227799</v>
      </c>
      <c r="P160">
        <f t="shared" si="71"/>
        <v>269.70900755399646</v>
      </c>
      <c r="Q160">
        <f t="shared" si="72"/>
        <v>23.436303936069613</v>
      </c>
      <c r="R160">
        <f t="shared" si="73"/>
        <v>23.438243250077715</v>
      </c>
      <c r="S160">
        <f t="shared" si="60"/>
        <v>-90.317161152858489</v>
      </c>
      <c r="T160">
        <f t="shared" si="74"/>
        <v>-23.437922896311072</v>
      </c>
      <c r="U160">
        <f t="shared" si="75"/>
        <v>4.3030572169127562E-2</v>
      </c>
      <c r="V160">
        <f t="shared" si="76"/>
        <v>1.8709541772039022</v>
      </c>
      <c r="W160">
        <f t="shared" si="77"/>
        <v>65.052542823765251</v>
      </c>
      <c r="X160" s="8">
        <f t="shared" si="78"/>
        <v>0.50649467348805288</v>
      </c>
      <c r="Y160" s="8">
        <f t="shared" si="79"/>
        <v>0.32579316564426053</v>
      </c>
      <c r="Z160" s="8">
        <f t="shared" si="80"/>
        <v>0.68719618133184524</v>
      </c>
      <c r="AA160" s="9">
        <f t="shared" si="81"/>
        <v>520.420342590122</v>
      </c>
      <c r="AB160">
        <f t="shared" si="82"/>
        <v>938.64767017720226</v>
      </c>
      <c r="AC160">
        <f t="shared" si="83"/>
        <v>54.661917544300564</v>
      </c>
      <c r="AD160">
        <f t="shared" si="84"/>
        <v>85.078476609387309</v>
      </c>
      <c r="AE160">
        <f t="shared" si="85"/>
        <v>4.9215233906126912</v>
      </c>
      <c r="AF160">
        <f t="shared" si="86"/>
        <v>0.16156623326691702</v>
      </c>
      <c r="AG160">
        <f t="shared" si="87"/>
        <v>5.0830896238796086</v>
      </c>
      <c r="AH160">
        <f t="shared" si="88"/>
        <v>228.69585854625697</v>
      </c>
    </row>
    <row r="161" spans="4:34" x14ac:dyDescent="0.25">
      <c r="D161" s="2">
        <f t="shared" si="61"/>
        <v>44916</v>
      </c>
      <c r="E161" s="8">
        <f t="shared" si="89"/>
        <v>0.66249999999999887</v>
      </c>
      <c r="F161" s="3">
        <f t="shared" si="62"/>
        <v>2459935.1208333336</v>
      </c>
      <c r="G161" s="4">
        <f t="shared" si="63"/>
        <v>0.2297089892767579</v>
      </c>
      <c r="I161">
        <f t="shared" si="64"/>
        <v>270.16692683321526</v>
      </c>
      <c r="J161">
        <f t="shared" si="65"/>
        <v>8626.8345589289092</v>
      </c>
      <c r="K161">
        <f t="shared" si="66"/>
        <v>1.669897103773773E-2</v>
      </c>
      <c r="L161">
        <f t="shared" si="67"/>
        <v>-0.44486595267340362</v>
      </c>
      <c r="M161">
        <f t="shared" si="68"/>
        <v>269.72206088054185</v>
      </c>
      <c r="N161">
        <f t="shared" si="69"/>
        <v>346.38969297623589</v>
      </c>
      <c r="O161">
        <f t="shared" si="70"/>
        <v>0.98375576473426074</v>
      </c>
      <c r="P161">
        <f t="shared" si="71"/>
        <v>269.71325058942762</v>
      </c>
      <c r="Q161">
        <f t="shared" si="72"/>
        <v>23.436303934586135</v>
      </c>
      <c r="R161">
        <f t="shared" si="73"/>
        <v>23.438243255029573</v>
      </c>
      <c r="S161">
        <f t="shared" si="60"/>
        <v>-90.312536559438939</v>
      </c>
      <c r="T161">
        <f t="shared" si="74"/>
        <v>-23.437932175441944</v>
      </c>
      <c r="U161">
        <f t="shared" si="75"/>
        <v>4.3030572187827111E-2</v>
      </c>
      <c r="V161">
        <f t="shared" si="76"/>
        <v>1.8688890507903939</v>
      </c>
      <c r="W161">
        <f t="shared" si="77"/>
        <v>65.052530459771333</v>
      </c>
      <c r="X161" s="8">
        <f t="shared" si="78"/>
        <v>0.50649610760361785</v>
      </c>
      <c r="Y161" s="8">
        <f t="shared" si="79"/>
        <v>0.32579463410425302</v>
      </c>
      <c r="Z161" s="8">
        <f t="shared" si="80"/>
        <v>0.68719758110298268</v>
      </c>
      <c r="AA161" s="9">
        <f t="shared" si="81"/>
        <v>520.42024367817066</v>
      </c>
      <c r="AB161">
        <f t="shared" si="82"/>
        <v>944.64560505078873</v>
      </c>
      <c r="AC161">
        <f t="shared" si="83"/>
        <v>56.161401262697183</v>
      </c>
      <c r="AD161">
        <f t="shared" si="84"/>
        <v>85.871754484507349</v>
      </c>
      <c r="AE161">
        <f t="shared" si="85"/>
        <v>4.128245515492651</v>
      </c>
      <c r="AF161">
        <f t="shared" si="86"/>
        <v>0.18460840613826685</v>
      </c>
      <c r="AG161">
        <f t="shared" si="87"/>
        <v>4.3128539216309179</v>
      </c>
      <c r="AH161">
        <f t="shared" si="88"/>
        <v>229.82340113377995</v>
      </c>
    </row>
    <row r="162" spans="4:34" x14ac:dyDescent="0.25">
      <c r="D162" s="2">
        <f t="shared" si="61"/>
        <v>44916</v>
      </c>
      <c r="E162" s="8">
        <f t="shared" si="89"/>
        <v>0.66666666666666552</v>
      </c>
      <c r="F162" s="3">
        <f t="shared" si="62"/>
        <v>2459935.125</v>
      </c>
      <c r="G162" s="4">
        <f t="shared" si="63"/>
        <v>0.22970910335386721</v>
      </c>
      <c r="I162">
        <f t="shared" si="64"/>
        <v>270.17103369698816</v>
      </c>
      <c r="J162">
        <f t="shared" si="65"/>
        <v>8626.8386655964969</v>
      </c>
      <c r="K162">
        <f t="shared" si="66"/>
        <v>1.669897103293563E-2</v>
      </c>
      <c r="L162">
        <f t="shared" si="67"/>
        <v>-0.44472979300379056</v>
      </c>
      <c r="M162">
        <f t="shared" si="68"/>
        <v>269.72630390398439</v>
      </c>
      <c r="N162">
        <f t="shared" si="69"/>
        <v>346.39393580349315</v>
      </c>
      <c r="O162">
        <f t="shared" si="70"/>
        <v>0.98375548309242999</v>
      </c>
      <c r="P162">
        <f t="shared" si="71"/>
        <v>269.71749362681459</v>
      </c>
      <c r="Q162">
        <f t="shared" si="72"/>
        <v>23.436303933102657</v>
      </c>
      <c r="R162">
        <f t="shared" si="73"/>
        <v>23.438243259981398</v>
      </c>
      <c r="S162">
        <f t="shared" si="60"/>
        <v>-90.307911963243029</v>
      </c>
      <c r="T162">
        <f t="shared" si="74"/>
        <v>-23.437941318356405</v>
      </c>
      <c r="U162">
        <f t="shared" si="75"/>
        <v>4.3030572206526549E-2</v>
      </c>
      <c r="V162">
        <f t="shared" si="76"/>
        <v>1.8668239125290962</v>
      </c>
      <c r="W162">
        <f t="shared" si="77"/>
        <v>65.052518277276334</v>
      </c>
      <c r="X162" s="8">
        <f t="shared" si="78"/>
        <v>0.50649754172741035</v>
      </c>
      <c r="Y162" s="8">
        <f t="shared" si="79"/>
        <v>0.32579610206830945</v>
      </c>
      <c r="Z162" s="8">
        <f t="shared" si="80"/>
        <v>0.68719898138651125</v>
      </c>
      <c r="AA162" s="9">
        <f t="shared" si="81"/>
        <v>520.42014621821068</v>
      </c>
      <c r="AB162">
        <f t="shared" si="82"/>
        <v>950.64353991252733</v>
      </c>
      <c r="AC162">
        <f t="shared" si="83"/>
        <v>57.660884978131833</v>
      </c>
      <c r="AD162">
        <f t="shared" si="84"/>
        <v>86.678262192392097</v>
      </c>
      <c r="AE162">
        <f t="shared" si="85"/>
        <v>3.3217378076079029</v>
      </c>
      <c r="AF162">
        <f t="shared" si="86"/>
        <v>0.21454736017754353</v>
      </c>
      <c r="AG162">
        <f t="shared" si="87"/>
        <v>3.5362851677854463</v>
      </c>
      <c r="AH162">
        <f t="shared" si="88"/>
        <v>230.94033443509397</v>
      </c>
    </row>
    <row r="163" spans="4:34" x14ac:dyDescent="0.25">
      <c r="D163" s="2">
        <f t="shared" si="61"/>
        <v>44916</v>
      </c>
      <c r="E163" s="8">
        <f t="shared" si="89"/>
        <v>0.67083333333333217</v>
      </c>
      <c r="F163" s="3">
        <f t="shared" si="62"/>
        <v>2459935.1291666669</v>
      </c>
      <c r="G163" s="4">
        <f t="shared" si="63"/>
        <v>0.22970921743098929</v>
      </c>
      <c r="I163">
        <f t="shared" si="64"/>
        <v>270.17514056121945</v>
      </c>
      <c r="J163">
        <f t="shared" si="65"/>
        <v>8626.8427722645429</v>
      </c>
      <c r="K163">
        <f t="shared" si="66"/>
        <v>1.669897102813353E-2</v>
      </c>
      <c r="L163">
        <f t="shared" si="67"/>
        <v>-0.44459363089035397</v>
      </c>
      <c r="M163">
        <f t="shared" si="68"/>
        <v>269.73054693032907</v>
      </c>
      <c r="N163">
        <f t="shared" si="69"/>
        <v>346.3981786336517</v>
      </c>
      <c r="O163">
        <f t="shared" si="70"/>
        <v>0.98375520153672447</v>
      </c>
      <c r="P163">
        <f t="shared" si="71"/>
        <v>269.72173666710376</v>
      </c>
      <c r="Q163">
        <f t="shared" si="72"/>
        <v>23.436303931619179</v>
      </c>
      <c r="R163">
        <f t="shared" si="73"/>
        <v>23.438243264933195</v>
      </c>
      <c r="S163">
        <f t="shared" si="60"/>
        <v>-90.303287363248913</v>
      </c>
      <c r="T163">
        <f t="shared" si="74"/>
        <v>-23.437950325056178</v>
      </c>
      <c r="U163">
        <f t="shared" si="75"/>
        <v>4.3030572225225862E-2</v>
      </c>
      <c r="V163">
        <f t="shared" si="76"/>
        <v>1.8647587619990857</v>
      </c>
      <c r="W163">
        <f t="shared" si="77"/>
        <v>65.052506276278081</v>
      </c>
      <c r="X163" s="8">
        <f t="shared" si="78"/>
        <v>0.50649897585972292</v>
      </c>
      <c r="Y163" s="8">
        <f t="shared" si="79"/>
        <v>0.32579756953672823</v>
      </c>
      <c r="Z163" s="8">
        <f t="shared" si="80"/>
        <v>0.68720038218271762</v>
      </c>
      <c r="AA163" s="9">
        <f t="shared" si="81"/>
        <v>520.42005021022464</v>
      </c>
      <c r="AB163">
        <f t="shared" si="82"/>
        <v>956.6414747619973</v>
      </c>
      <c r="AC163">
        <f t="shared" si="83"/>
        <v>59.160368690499325</v>
      </c>
      <c r="AD163">
        <f t="shared" si="84"/>
        <v>87.497571371821508</v>
      </c>
      <c r="AE163">
        <f t="shared" si="85"/>
        <v>2.5024286281784924</v>
      </c>
      <c r="AF163">
        <f t="shared" si="86"/>
        <v>0.2536673558848514</v>
      </c>
      <c r="AG163">
        <f t="shared" si="87"/>
        <v>2.7560959840633439</v>
      </c>
      <c r="AH163">
        <f t="shared" si="88"/>
        <v>232.04696091670104</v>
      </c>
    </row>
    <row r="164" spans="4:34" x14ac:dyDescent="0.25">
      <c r="D164" s="2">
        <f t="shared" si="61"/>
        <v>44916</v>
      </c>
      <c r="E164" s="8">
        <f t="shared" si="89"/>
        <v>0.67499999999999882</v>
      </c>
      <c r="F164" s="3">
        <f t="shared" si="62"/>
        <v>2459935.1333333333</v>
      </c>
      <c r="G164" s="4">
        <f t="shared" si="63"/>
        <v>0.22970933150809864</v>
      </c>
      <c r="I164">
        <f t="shared" si="64"/>
        <v>270.17924742499054</v>
      </c>
      <c r="J164">
        <f t="shared" si="65"/>
        <v>8626.8468789321323</v>
      </c>
      <c r="K164">
        <f t="shared" si="66"/>
        <v>1.669897102333143E-2</v>
      </c>
      <c r="L164">
        <f t="shared" si="67"/>
        <v>-0.44445746636412525</v>
      </c>
      <c r="M164">
        <f t="shared" si="68"/>
        <v>269.73478995862644</v>
      </c>
      <c r="N164">
        <f t="shared" si="69"/>
        <v>346.40242146576747</v>
      </c>
      <c r="O164">
        <f t="shared" si="70"/>
        <v>0.98375492006720866</v>
      </c>
      <c r="P164">
        <f t="shared" si="71"/>
        <v>269.72597970934567</v>
      </c>
      <c r="Q164">
        <f t="shared" si="72"/>
        <v>23.436303930135704</v>
      </c>
      <c r="R164">
        <f t="shared" si="73"/>
        <v>23.438243269884968</v>
      </c>
      <c r="S164">
        <f t="shared" si="60"/>
        <v>-90.298662760500818</v>
      </c>
      <c r="T164">
        <f t="shared" si="74"/>
        <v>-23.437959195538959</v>
      </c>
      <c r="U164">
        <f t="shared" si="75"/>
        <v>4.3030572243925085E-2</v>
      </c>
      <c r="V164">
        <f t="shared" si="76"/>
        <v>1.8626935997016667</v>
      </c>
      <c r="W164">
        <f t="shared" si="77"/>
        <v>65.052494456779755</v>
      </c>
      <c r="X164" s="8">
        <f t="shared" si="78"/>
        <v>0.50650041000020718</v>
      </c>
      <c r="Y164" s="8">
        <f t="shared" si="79"/>
        <v>0.32579903650915232</v>
      </c>
      <c r="Z164" s="8">
        <f t="shared" si="80"/>
        <v>0.68720178349126204</v>
      </c>
      <c r="AA164" s="9">
        <f t="shared" si="81"/>
        <v>520.41995565423804</v>
      </c>
      <c r="AB164">
        <f t="shared" si="82"/>
        <v>962.63940959969989</v>
      </c>
      <c r="AC164">
        <f t="shared" si="83"/>
        <v>60.659852399924972</v>
      </c>
      <c r="AD164">
        <f t="shared" si="84"/>
        <v>88.329260926028098</v>
      </c>
      <c r="AE164">
        <f t="shared" si="85"/>
        <v>1.6707390739719017</v>
      </c>
      <c r="AF164">
        <f t="shared" si="86"/>
        <v>0.30659511800416489</v>
      </c>
      <c r="AG164">
        <f t="shared" si="87"/>
        <v>1.9773341919760665</v>
      </c>
      <c r="AH164">
        <f t="shared" si="88"/>
        <v>233.14359922845125</v>
      </c>
    </row>
    <row r="165" spans="4:34" x14ac:dyDescent="0.25">
      <c r="D165" s="2">
        <f t="shared" si="61"/>
        <v>44916</v>
      </c>
      <c r="E165" s="8">
        <f t="shared" si="89"/>
        <v>0.67916666666666548</v>
      </c>
      <c r="F165" s="3">
        <f t="shared" si="62"/>
        <v>2459935.1375000002</v>
      </c>
      <c r="G165" s="4">
        <f t="shared" si="63"/>
        <v>0.22970944558522072</v>
      </c>
      <c r="I165">
        <f t="shared" si="64"/>
        <v>270.18335428922182</v>
      </c>
      <c r="J165">
        <f t="shared" si="65"/>
        <v>8626.8509856001783</v>
      </c>
      <c r="K165">
        <f t="shared" si="66"/>
        <v>1.6698971018529331E-2</v>
      </c>
      <c r="L165">
        <f t="shared" si="67"/>
        <v>-0.44432129939560849</v>
      </c>
      <c r="M165">
        <f t="shared" si="68"/>
        <v>269.73903298982623</v>
      </c>
      <c r="N165">
        <f t="shared" si="69"/>
        <v>346.40666430078272</v>
      </c>
      <c r="O165">
        <f t="shared" si="70"/>
        <v>0.98375463868382129</v>
      </c>
      <c r="P165">
        <f t="shared" si="71"/>
        <v>269.73022275449</v>
      </c>
      <c r="Q165">
        <f t="shared" si="72"/>
        <v>23.436303928652226</v>
      </c>
      <c r="R165">
        <f t="shared" si="73"/>
        <v>23.438243274836708</v>
      </c>
      <c r="S165">
        <f t="shared" si="60"/>
        <v>-90.294038153973375</v>
      </c>
      <c r="T165">
        <f t="shared" si="74"/>
        <v>-23.437967929806401</v>
      </c>
      <c r="U165">
        <f t="shared" si="75"/>
        <v>4.3030572262624189E-2</v>
      </c>
      <c r="V165">
        <f t="shared" si="76"/>
        <v>1.8606284252152785</v>
      </c>
      <c r="W165">
        <f t="shared" si="77"/>
        <v>65.05248281877931</v>
      </c>
      <c r="X165" s="8">
        <f t="shared" si="78"/>
        <v>0.50650184414915611</v>
      </c>
      <c r="Y165" s="8">
        <f t="shared" si="79"/>
        <v>0.32580050298588026</v>
      </c>
      <c r="Z165" s="8">
        <f t="shared" si="80"/>
        <v>0.68720318531243196</v>
      </c>
      <c r="AA165" s="9">
        <f t="shared" si="81"/>
        <v>520.41986255023448</v>
      </c>
      <c r="AB165">
        <f t="shared" si="82"/>
        <v>968.63734442521354</v>
      </c>
      <c r="AC165">
        <f t="shared" si="83"/>
        <v>62.159336106303385</v>
      </c>
      <c r="AD165">
        <f t="shared" si="84"/>
        <v>89.172917144640152</v>
      </c>
      <c r="AE165">
        <f t="shared" si="85"/>
        <v>0.82708285535984771</v>
      </c>
      <c r="AF165">
        <f t="shared" si="86"/>
        <v>0.38062069068866305</v>
      </c>
      <c r="AG165">
        <f t="shared" si="87"/>
        <v>1.2077035460485108</v>
      </c>
      <c r="AH165">
        <f t="shared" si="88"/>
        <v>234.23058323134191</v>
      </c>
    </row>
    <row r="166" spans="4:34" x14ac:dyDescent="0.25">
      <c r="D166" s="2">
        <f t="shared" si="61"/>
        <v>44916</v>
      </c>
      <c r="E166" s="8">
        <f t="shared" si="89"/>
        <v>0.68333333333333213</v>
      </c>
      <c r="F166" s="3">
        <f t="shared" si="62"/>
        <v>2459935.1416666666</v>
      </c>
      <c r="G166" s="4">
        <f t="shared" si="63"/>
        <v>0.22970955966233003</v>
      </c>
      <c r="I166">
        <f t="shared" si="64"/>
        <v>270.18746115299291</v>
      </c>
      <c r="J166">
        <f t="shared" si="65"/>
        <v>8626.8550922677659</v>
      </c>
      <c r="K166">
        <f t="shared" si="66"/>
        <v>1.6698971013727231E-2</v>
      </c>
      <c r="L166">
        <f t="shared" si="67"/>
        <v>-0.44418513001583615</v>
      </c>
      <c r="M166">
        <f t="shared" si="68"/>
        <v>269.74327602297706</v>
      </c>
      <c r="N166">
        <f t="shared" si="69"/>
        <v>346.41090713774975</v>
      </c>
      <c r="O166">
        <f t="shared" si="70"/>
        <v>0.98375435738662698</v>
      </c>
      <c r="P166">
        <f t="shared" si="71"/>
        <v>269.73446580158549</v>
      </c>
      <c r="Q166">
        <f t="shared" si="72"/>
        <v>23.436303927168748</v>
      </c>
      <c r="R166">
        <f t="shared" si="73"/>
        <v>23.43824327978842</v>
      </c>
      <c r="S166">
        <f t="shared" si="60"/>
        <v>-90.28941354471273</v>
      </c>
      <c r="T166">
        <f t="shared" si="74"/>
        <v>-23.43797652785624</v>
      </c>
      <c r="U166">
        <f t="shared" si="75"/>
        <v>4.3030572281323183E-2</v>
      </c>
      <c r="V166">
        <f t="shared" si="76"/>
        <v>1.8585632390418894</v>
      </c>
      <c r="W166">
        <f t="shared" si="77"/>
        <v>65.05247136227986</v>
      </c>
      <c r="X166" s="8">
        <f t="shared" si="78"/>
        <v>0.50650327830622088</v>
      </c>
      <c r="Y166" s="8">
        <f t="shared" si="79"/>
        <v>0.32580196896655461</v>
      </c>
      <c r="Z166" s="8">
        <f t="shared" si="80"/>
        <v>0.68720458764588721</v>
      </c>
      <c r="AA166" s="9">
        <f t="shared" si="81"/>
        <v>520.41977089823888</v>
      </c>
      <c r="AB166">
        <f t="shared" si="82"/>
        <v>974.6352792390403</v>
      </c>
      <c r="AC166">
        <f t="shared" si="83"/>
        <v>63.658819809760075</v>
      </c>
      <c r="AD166">
        <f t="shared" si="84"/>
        <v>90.028133775100144</v>
      </c>
      <c r="AE166">
        <f t="shared" si="85"/>
        <v>-2.8133775100144476E-2</v>
      </c>
      <c r="AF166">
        <f t="shared" si="86"/>
        <v>0.48601695821490581</v>
      </c>
      <c r="AG166">
        <f t="shared" si="87"/>
        <v>0.45788318311476134</v>
      </c>
      <c r="AH166">
        <f t="shared" si="88"/>
        <v>235.30826112096366</v>
      </c>
    </row>
    <row r="167" spans="4:34" x14ac:dyDescent="0.25">
      <c r="D167" s="2">
        <f t="shared" si="61"/>
        <v>44916</v>
      </c>
      <c r="E167" s="8">
        <f t="shared" si="89"/>
        <v>0.68749999999999878</v>
      </c>
      <c r="F167" s="3">
        <f t="shared" si="62"/>
        <v>2459935.1458333335</v>
      </c>
      <c r="G167" s="4">
        <f t="shared" si="63"/>
        <v>0.22970967373945211</v>
      </c>
      <c r="I167">
        <f t="shared" si="64"/>
        <v>270.1915680172242</v>
      </c>
      <c r="J167">
        <f t="shared" si="65"/>
        <v>8626.8591989358119</v>
      </c>
      <c r="K167">
        <f t="shared" si="66"/>
        <v>1.6698971008925131E-2</v>
      </c>
      <c r="L167">
        <f t="shared" si="67"/>
        <v>-0.44404895819520346</v>
      </c>
      <c r="M167">
        <f t="shared" si="68"/>
        <v>269.747519059029</v>
      </c>
      <c r="N167">
        <f t="shared" si="69"/>
        <v>346.41514997761624</v>
      </c>
      <c r="O167">
        <f t="shared" si="70"/>
        <v>0.98375407617556443</v>
      </c>
      <c r="P167">
        <f t="shared" si="71"/>
        <v>269.73870885158209</v>
      </c>
      <c r="Q167">
        <f t="shared" si="72"/>
        <v>23.436303925685269</v>
      </c>
      <c r="R167">
        <f t="shared" si="73"/>
        <v>23.438243284740103</v>
      </c>
      <c r="S167">
        <f t="shared" si="60"/>
        <v>-90.284788931693171</v>
      </c>
      <c r="T167">
        <f t="shared" si="74"/>
        <v>-23.437984989690104</v>
      </c>
      <c r="U167">
        <f t="shared" si="75"/>
        <v>4.303057230002208E-2</v>
      </c>
      <c r="V167">
        <f t="shared" si="76"/>
        <v>1.8564980407594838</v>
      </c>
      <c r="W167">
        <f t="shared" si="77"/>
        <v>65.052460087279371</v>
      </c>
      <c r="X167" s="8">
        <f t="shared" si="78"/>
        <v>0.50650471247169482</v>
      </c>
      <c r="Y167" s="8">
        <f t="shared" si="79"/>
        <v>0.32580343445147431</v>
      </c>
      <c r="Z167" s="8">
        <f t="shared" si="80"/>
        <v>0.68720599049191533</v>
      </c>
      <c r="AA167" s="9">
        <f t="shared" si="81"/>
        <v>520.41968069823497</v>
      </c>
      <c r="AB167">
        <f t="shared" si="82"/>
        <v>980.63321404075782</v>
      </c>
      <c r="AC167">
        <f t="shared" si="83"/>
        <v>65.158303510189455</v>
      </c>
      <c r="AD167">
        <f t="shared" si="84"/>
        <v>90.8945120460493</v>
      </c>
      <c r="AE167">
        <f t="shared" si="85"/>
        <v>-0.89451204604930012</v>
      </c>
      <c r="AF167">
        <f t="shared" si="86"/>
        <v>0.36955319821446009</v>
      </c>
      <c r="AG167">
        <f t="shared" si="87"/>
        <v>-0.52495884783484004</v>
      </c>
      <c r="AH167">
        <f t="shared" si="88"/>
        <v>236.37699464711895</v>
      </c>
    </row>
    <row r="168" spans="4:34" x14ac:dyDescent="0.25">
      <c r="D168" s="2">
        <f t="shared" si="61"/>
        <v>44916</v>
      </c>
      <c r="E168" s="8">
        <f t="shared" si="89"/>
        <v>0.69166666666666543</v>
      </c>
      <c r="F168" s="3">
        <f t="shared" si="62"/>
        <v>2459935.1500000004</v>
      </c>
      <c r="G168" s="4">
        <f t="shared" si="63"/>
        <v>0.2297097878165742</v>
      </c>
      <c r="I168">
        <f t="shared" si="64"/>
        <v>270.19567488145367</v>
      </c>
      <c r="J168">
        <f t="shared" si="65"/>
        <v>8626.863305603858</v>
      </c>
      <c r="K168">
        <f t="shared" si="66"/>
        <v>1.6698971004123032E-2</v>
      </c>
      <c r="L168">
        <f t="shared" si="67"/>
        <v>-0.4439127839496243</v>
      </c>
      <c r="M168">
        <f t="shared" si="68"/>
        <v>269.75176209750407</v>
      </c>
      <c r="N168">
        <f t="shared" si="69"/>
        <v>346.41939281990744</v>
      </c>
      <c r="O168">
        <f t="shared" si="70"/>
        <v>0.98375379505066629</v>
      </c>
      <c r="P168">
        <f t="shared" si="71"/>
        <v>269.74295190400187</v>
      </c>
      <c r="Q168">
        <f t="shared" si="72"/>
        <v>23.436303924201795</v>
      </c>
      <c r="R168">
        <f t="shared" si="73"/>
        <v>23.438243289691762</v>
      </c>
      <c r="S168">
        <f t="shared" si="60"/>
        <v>-90.280164315445106</v>
      </c>
      <c r="T168">
        <f t="shared" si="74"/>
        <v>-23.437993315306709</v>
      </c>
      <c r="U168">
        <f t="shared" si="75"/>
        <v>4.3030572318720879E-2</v>
      </c>
      <c r="V168">
        <f t="shared" si="76"/>
        <v>1.8544328306398283</v>
      </c>
      <c r="W168">
        <f t="shared" si="77"/>
        <v>65.052448993779663</v>
      </c>
      <c r="X168" s="8">
        <f t="shared" si="78"/>
        <v>0.50650614664538907</v>
      </c>
      <c r="Y168" s="8">
        <f t="shared" si="79"/>
        <v>0.32580489944044555</v>
      </c>
      <c r="Z168" s="8">
        <f t="shared" si="80"/>
        <v>0.68720739385033258</v>
      </c>
      <c r="AA168" s="9">
        <f t="shared" si="81"/>
        <v>520.4195919502373</v>
      </c>
      <c r="AB168">
        <f t="shared" si="82"/>
        <v>986.63114883063804</v>
      </c>
      <c r="AC168">
        <f t="shared" si="83"/>
        <v>66.65778720765951</v>
      </c>
      <c r="AD168">
        <f t="shared" si="84"/>
        <v>91.771660646989758</v>
      </c>
      <c r="AE168">
        <f t="shared" si="85"/>
        <v>-1.7716606469897584</v>
      </c>
      <c r="AF168">
        <f t="shared" si="86"/>
        <v>0.18654321720840095</v>
      </c>
      <c r="AG168">
        <f t="shared" si="87"/>
        <v>-1.5851174297813575</v>
      </c>
      <c r="AH168">
        <f t="shared" si="88"/>
        <v>237.43715843223922</v>
      </c>
    </row>
    <row r="169" spans="4:34" x14ac:dyDescent="0.25">
      <c r="D169" s="2">
        <f t="shared" si="61"/>
        <v>44916</v>
      </c>
      <c r="E169" s="8">
        <f t="shared" si="89"/>
        <v>0.69583333333333208</v>
      </c>
      <c r="F169" s="3">
        <f t="shared" si="62"/>
        <v>2459935.1541666668</v>
      </c>
      <c r="G169" s="4">
        <f t="shared" si="63"/>
        <v>0.22970990189368354</v>
      </c>
      <c r="I169">
        <f t="shared" si="64"/>
        <v>270.19978174522657</v>
      </c>
      <c r="J169">
        <f t="shared" si="65"/>
        <v>8626.8674122714474</v>
      </c>
      <c r="K169">
        <f t="shared" si="66"/>
        <v>1.6698970999320932E-2</v>
      </c>
      <c r="L169">
        <f t="shared" si="67"/>
        <v>-0.44377660729495966</v>
      </c>
      <c r="M169">
        <f t="shared" si="68"/>
        <v>269.7560051379316</v>
      </c>
      <c r="N169">
        <f t="shared" si="69"/>
        <v>346.42363566415224</v>
      </c>
      <c r="O169">
        <f t="shared" si="70"/>
        <v>0.98375351401196576</v>
      </c>
      <c r="P169">
        <f t="shared" si="71"/>
        <v>269.74719495837417</v>
      </c>
      <c r="Q169">
        <f t="shared" si="72"/>
        <v>23.436303922718317</v>
      </c>
      <c r="R169">
        <f t="shared" si="73"/>
        <v>23.438243294643385</v>
      </c>
      <c r="S169">
        <f t="shared" si="60"/>
        <v>-90.275539696491066</v>
      </c>
      <c r="T169">
        <f t="shared" si="74"/>
        <v>-23.43800150470484</v>
      </c>
      <c r="U169">
        <f t="shared" si="75"/>
        <v>4.3030572337419547E-2</v>
      </c>
      <c r="V169">
        <f t="shared" si="76"/>
        <v>1.852367608951883</v>
      </c>
      <c r="W169">
        <f t="shared" si="77"/>
        <v>65.052438081782469</v>
      </c>
      <c r="X169" s="8">
        <f t="shared" si="78"/>
        <v>0.50650758082711678</v>
      </c>
      <c r="Y169" s="8">
        <f t="shared" si="79"/>
        <v>0.32580636393327655</v>
      </c>
      <c r="Z169" s="8">
        <f t="shared" si="80"/>
        <v>0.687208797720957</v>
      </c>
      <c r="AA169" s="9">
        <f t="shared" si="81"/>
        <v>520.41950465425975</v>
      </c>
      <c r="AB169">
        <f t="shared" si="82"/>
        <v>992.62908360895017</v>
      </c>
      <c r="AC169">
        <f t="shared" si="83"/>
        <v>68.157270902237542</v>
      </c>
      <c r="AD169">
        <f t="shared" si="84"/>
        <v>92.659195666569445</v>
      </c>
      <c r="AE169">
        <f t="shared" si="85"/>
        <v>-2.6591956665694454</v>
      </c>
      <c r="AF169">
        <f t="shared" si="86"/>
        <v>0.12423276865077733</v>
      </c>
      <c r="AG169">
        <f t="shared" si="87"/>
        <v>-2.534962897918668</v>
      </c>
      <c r="AH169">
        <f t="shared" si="88"/>
        <v>238.48913938838643</v>
      </c>
    </row>
    <row r="170" spans="4:34" x14ac:dyDescent="0.25">
      <c r="D170" s="2">
        <f t="shared" si="61"/>
        <v>44916</v>
      </c>
      <c r="E170" s="8">
        <f t="shared" si="89"/>
        <v>0.69999999999999873</v>
      </c>
      <c r="F170" s="3">
        <f t="shared" si="62"/>
        <v>2459935.1583333337</v>
      </c>
      <c r="G170" s="4">
        <f t="shared" si="63"/>
        <v>0.22971001597080562</v>
      </c>
      <c r="I170">
        <f t="shared" si="64"/>
        <v>270.20388860945786</v>
      </c>
      <c r="J170">
        <f t="shared" si="65"/>
        <v>8626.8715189394934</v>
      </c>
      <c r="K170">
        <f t="shared" si="66"/>
        <v>1.6698970994518829E-2</v>
      </c>
      <c r="L170">
        <f t="shared" si="67"/>
        <v>-0.44364042820171101</v>
      </c>
      <c r="M170">
        <f t="shared" si="68"/>
        <v>269.76024818125615</v>
      </c>
      <c r="N170">
        <f t="shared" si="69"/>
        <v>346.42787851129106</v>
      </c>
      <c r="O170">
        <f t="shared" si="70"/>
        <v>0.98375323305940188</v>
      </c>
      <c r="P170">
        <f t="shared" si="71"/>
        <v>269.75143801564354</v>
      </c>
      <c r="Q170">
        <f t="shared" si="72"/>
        <v>23.436303921234838</v>
      </c>
      <c r="R170">
        <f t="shared" si="73"/>
        <v>23.438243299594983</v>
      </c>
      <c r="S170">
        <f t="shared" si="60"/>
        <v>-90.270915073811025</v>
      </c>
      <c r="T170">
        <f t="shared" si="74"/>
        <v>-23.438009557886023</v>
      </c>
      <c r="U170">
        <f t="shared" si="75"/>
        <v>4.3030572356118103E-2</v>
      </c>
      <c r="V170">
        <f t="shared" si="76"/>
        <v>1.850302375276049</v>
      </c>
      <c r="W170">
        <f t="shared" si="77"/>
        <v>65.052427351285885</v>
      </c>
      <c r="X170" s="8">
        <f t="shared" si="78"/>
        <v>0.50650901501716938</v>
      </c>
      <c r="Y170" s="8">
        <f t="shared" si="79"/>
        <v>0.32580782793026414</v>
      </c>
      <c r="Z170" s="8">
        <f t="shared" si="80"/>
        <v>0.68721020210407469</v>
      </c>
      <c r="AA170" s="9">
        <f t="shared" si="81"/>
        <v>520.41941881028708</v>
      </c>
      <c r="AB170">
        <f t="shared" si="82"/>
        <v>998.62701837527425</v>
      </c>
      <c r="AC170">
        <f t="shared" si="83"/>
        <v>69.656754593818562</v>
      </c>
      <c r="AD170">
        <f t="shared" si="84"/>
        <v>93.556740492739507</v>
      </c>
      <c r="AE170">
        <f t="shared" si="85"/>
        <v>-3.5567404927395074</v>
      </c>
      <c r="AF170">
        <f t="shared" si="86"/>
        <v>9.2829905439507546E-2</v>
      </c>
      <c r="AG170">
        <f t="shared" si="87"/>
        <v>-3.4639105873</v>
      </c>
      <c r="AH170">
        <f t="shared" si="88"/>
        <v>239.53333623377256</v>
      </c>
    </row>
    <row r="171" spans="4:34" x14ac:dyDescent="0.25">
      <c r="D171" s="2">
        <f t="shared" si="61"/>
        <v>44916</v>
      </c>
      <c r="E171" s="8">
        <f t="shared" si="89"/>
        <v>0.70416666666666539</v>
      </c>
      <c r="F171" s="3">
        <f t="shared" si="62"/>
        <v>2459935.1625000001</v>
      </c>
      <c r="G171" s="4">
        <f t="shared" si="63"/>
        <v>0.22971013004791493</v>
      </c>
      <c r="I171">
        <f t="shared" si="64"/>
        <v>270.20799547322895</v>
      </c>
      <c r="J171">
        <f t="shared" si="65"/>
        <v>8626.875625607081</v>
      </c>
      <c r="K171">
        <f t="shared" si="66"/>
        <v>1.6698970989716729E-2</v>
      </c>
      <c r="L171">
        <f t="shared" si="67"/>
        <v>-0.44350424670091371</v>
      </c>
      <c r="M171">
        <f t="shared" si="68"/>
        <v>269.76449122652804</v>
      </c>
      <c r="N171">
        <f t="shared" si="69"/>
        <v>346.43212136037982</v>
      </c>
      <c r="O171">
        <f t="shared" si="70"/>
        <v>0.98375295219303893</v>
      </c>
      <c r="P171">
        <f t="shared" si="71"/>
        <v>269.75568107486032</v>
      </c>
      <c r="Q171">
        <f t="shared" si="72"/>
        <v>23.43630391975136</v>
      </c>
      <c r="R171">
        <f t="shared" si="73"/>
        <v>23.43824330454655</v>
      </c>
      <c r="S171">
        <f t="shared" si="60"/>
        <v>-90.266290448449624</v>
      </c>
      <c r="T171">
        <f t="shared" si="74"/>
        <v>-23.438017474848145</v>
      </c>
      <c r="U171">
        <f t="shared" si="75"/>
        <v>4.3030572374816549E-2</v>
      </c>
      <c r="V171">
        <f t="shared" si="76"/>
        <v>1.8482371301136509</v>
      </c>
      <c r="W171">
        <f t="shared" si="77"/>
        <v>65.052416802292825</v>
      </c>
      <c r="X171" s="8">
        <f t="shared" si="78"/>
        <v>0.50651044921519894</v>
      </c>
      <c r="Y171" s="8">
        <f t="shared" si="79"/>
        <v>0.32580929143105219</v>
      </c>
      <c r="Z171" s="8">
        <f t="shared" si="80"/>
        <v>0.68721160699934569</v>
      </c>
      <c r="AA171" s="9">
        <f t="shared" si="81"/>
        <v>520.4193344183426</v>
      </c>
      <c r="AB171">
        <f t="shared" si="82"/>
        <v>1004.6249531301119</v>
      </c>
      <c r="AC171">
        <f t="shared" si="83"/>
        <v>71.156238282527966</v>
      </c>
      <c r="AD171">
        <f t="shared" si="84"/>
        <v>94.463925677837238</v>
      </c>
      <c r="AE171">
        <f t="shared" si="85"/>
        <v>-4.4639256778372385</v>
      </c>
      <c r="AF171">
        <f t="shared" si="86"/>
        <v>7.3909713918459727E-2</v>
      </c>
      <c r="AG171">
        <f t="shared" si="87"/>
        <v>-4.3900159639187786</v>
      </c>
      <c r="AH171">
        <f t="shared" si="88"/>
        <v>240.57015910946274</v>
      </c>
    </row>
    <row r="172" spans="4:34" x14ac:dyDescent="0.25">
      <c r="D172" s="2">
        <f t="shared" si="61"/>
        <v>44916</v>
      </c>
      <c r="E172" s="8">
        <f t="shared" si="89"/>
        <v>0.70833333333333204</v>
      </c>
      <c r="F172" s="3">
        <f t="shared" si="62"/>
        <v>2459935.166666667</v>
      </c>
      <c r="G172" s="4">
        <f t="shared" si="63"/>
        <v>0.22971024412503702</v>
      </c>
      <c r="I172">
        <f t="shared" si="64"/>
        <v>270.21210233745842</v>
      </c>
      <c r="J172">
        <f t="shared" si="65"/>
        <v>8626.879732275127</v>
      </c>
      <c r="K172">
        <f t="shared" si="66"/>
        <v>1.669897098491463E-2</v>
      </c>
      <c r="L172">
        <f t="shared" si="67"/>
        <v>-0.44336806276296031</v>
      </c>
      <c r="M172">
        <f t="shared" si="68"/>
        <v>269.76873427469548</v>
      </c>
      <c r="N172">
        <f t="shared" si="69"/>
        <v>346.43636421236442</v>
      </c>
      <c r="O172">
        <f t="shared" si="70"/>
        <v>0.9837526714128153</v>
      </c>
      <c r="P172">
        <f t="shared" si="71"/>
        <v>269.75992413697264</v>
      </c>
      <c r="Q172">
        <f t="shared" si="72"/>
        <v>23.436303918267885</v>
      </c>
      <c r="R172">
        <f t="shared" si="73"/>
        <v>23.438243309498095</v>
      </c>
      <c r="S172">
        <f t="shared" si="60"/>
        <v>-90.261665819382998</v>
      </c>
      <c r="T172">
        <f t="shared" si="74"/>
        <v>-23.438025255592688</v>
      </c>
      <c r="U172">
        <f t="shared" si="75"/>
        <v>4.3030572393514918E-2</v>
      </c>
      <c r="V172">
        <f t="shared" si="76"/>
        <v>1.8461718730432997</v>
      </c>
      <c r="W172">
        <f t="shared" si="77"/>
        <v>65.052406434801426</v>
      </c>
      <c r="X172" s="8">
        <f t="shared" si="78"/>
        <v>0.50651188342149767</v>
      </c>
      <c r="Y172" s="8">
        <f t="shared" si="79"/>
        <v>0.32581075443593815</v>
      </c>
      <c r="Z172" s="8">
        <f t="shared" si="80"/>
        <v>0.68721301240705723</v>
      </c>
      <c r="AA172" s="9">
        <f t="shared" si="81"/>
        <v>520.41925147841141</v>
      </c>
      <c r="AB172">
        <f t="shared" si="82"/>
        <v>1010.6228878730415</v>
      </c>
      <c r="AC172">
        <f t="shared" si="83"/>
        <v>72.655721968260366</v>
      </c>
      <c r="AD172">
        <f t="shared" si="84"/>
        <v>95.380388770227299</v>
      </c>
      <c r="AE172">
        <f t="shared" si="85"/>
        <v>-5.3803887702272988</v>
      </c>
      <c r="AF172">
        <f t="shared" si="86"/>
        <v>6.1264033066653172E-2</v>
      </c>
      <c r="AG172">
        <f t="shared" si="87"/>
        <v>-5.3191247371606458</v>
      </c>
      <c r="AH172">
        <f t="shared" si="88"/>
        <v>241.60002929537703</v>
      </c>
    </row>
    <row r="173" spans="4:34" x14ac:dyDescent="0.25">
      <c r="D173" s="2">
        <f t="shared" si="61"/>
        <v>44916</v>
      </c>
      <c r="E173" s="8">
        <f t="shared" si="89"/>
        <v>0.71249999999999869</v>
      </c>
      <c r="F173" s="3">
        <f t="shared" si="62"/>
        <v>2459935.1708333334</v>
      </c>
      <c r="G173" s="4">
        <f t="shared" si="63"/>
        <v>0.22971035820214636</v>
      </c>
      <c r="I173">
        <f t="shared" si="64"/>
        <v>270.21620920123132</v>
      </c>
      <c r="J173">
        <f t="shared" si="65"/>
        <v>8626.8838389427146</v>
      </c>
      <c r="K173">
        <f t="shared" si="66"/>
        <v>1.669897098011253E-2</v>
      </c>
      <c r="L173">
        <f t="shared" si="67"/>
        <v>-0.44323187641894096</v>
      </c>
      <c r="M173">
        <f t="shared" si="68"/>
        <v>269.77297732481236</v>
      </c>
      <c r="N173">
        <f t="shared" si="69"/>
        <v>346.44060706629534</v>
      </c>
      <c r="O173">
        <f t="shared" si="70"/>
        <v>0.98375239071879594</v>
      </c>
      <c r="P173">
        <f t="shared" si="71"/>
        <v>269.76416720103447</v>
      </c>
      <c r="Q173">
        <f t="shared" si="72"/>
        <v>23.436303916784407</v>
      </c>
      <c r="R173">
        <f t="shared" si="73"/>
        <v>23.438243314449604</v>
      </c>
      <c r="S173">
        <f t="shared" si="60"/>
        <v>-90.257041187651808</v>
      </c>
      <c r="T173">
        <f t="shared" si="74"/>
        <v>-23.438032900117612</v>
      </c>
      <c r="U173">
        <f t="shared" si="75"/>
        <v>4.3030572412213162E-2</v>
      </c>
      <c r="V173">
        <f t="shared" si="76"/>
        <v>1.8441066045652443</v>
      </c>
      <c r="W173">
        <f t="shared" si="77"/>
        <v>65.052396248814503</v>
      </c>
      <c r="X173" s="8">
        <f t="shared" si="78"/>
        <v>0.50651331763571861</v>
      </c>
      <c r="Y173" s="8">
        <f t="shared" si="79"/>
        <v>0.32581221694456719</v>
      </c>
      <c r="Z173" s="8">
        <f t="shared" si="80"/>
        <v>0.68721441832687002</v>
      </c>
      <c r="AA173" s="9">
        <f t="shared" si="81"/>
        <v>520.41916999051602</v>
      </c>
      <c r="AB173">
        <f t="shared" si="82"/>
        <v>1016.6208226045635</v>
      </c>
      <c r="AC173">
        <f t="shared" si="83"/>
        <v>74.155205651140875</v>
      </c>
      <c r="AD173">
        <f t="shared" si="84"/>
        <v>96.305774115775918</v>
      </c>
      <c r="AE173">
        <f t="shared" si="85"/>
        <v>-6.3057741157759182</v>
      </c>
      <c r="AF173">
        <f t="shared" si="86"/>
        <v>5.2215760599711294E-2</v>
      </c>
      <c r="AG173">
        <f t="shared" si="87"/>
        <v>-6.2535583551762066</v>
      </c>
      <c r="AH173">
        <f t="shared" si="88"/>
        <v>242.62337902695077</v>
      </c>
    </row>
    <row r="174" spans="4:34" x14ac:dyDescent="0.25">
      <c r="D174" s="2">
        <f t="shared" si="61"/>
        <v>44916</v>
      </c>
      <c r="E174" s="8">
        <f t="shared" si="89"/>
        <v>0.71666666666666534</v>
      </c>
      <c r="F174" s="3">
        <f t="shared" si="62"/>
        <v>2459935.1750000003</v>
      </c>
      <c r="G174" s="4">
        <f t="shared" si="63"/>
        <v>0.22971047227926844</v>
      </c>
      <c r="I174">
        <f t="shared" si="64"/>
        <v>270.22031606546261</v>
      </c>
      <c r="J174">
        <f t="shared" si="65"/>
        <v>8626.8879456107625</v>
      </c>
      <c r="K174">
        <f t="shared" si="66"/>
        <v>1.669897097531043E-2</v>
      </c>
      <c r="L174">
        <f t="shared" si="67"/>
        <v>-0.44309568763913937</v>
      </c>
      <c r="M174">
        <f t="shared" si="68"/>
        <v>269.77722037782348</v>
      </c>
      <c r="N174">
        <f t="shared" si="69"/>
        <v>346.44484992312391</v>
      </c>
      <c r="O174">
        <f t="shared" si="70"/>
        <v>0.98375211011091934</v>
      </c>
      <c r="P174">
        <f t="shared" si="71"/>
        <v>269.76841026799059</v>
      </c>
      <c r="Q174">
        <f t="shared" si="72"/>
        <v>23.436303915300929</v>
      </c>
      <c r="R174">
        <f t="shared" si="73"/>
        <v>23.438243319401085</v>
      </c>
      <c r="S174">
        <f t="shared" si="60"/>
        <v>-90.252416552235843</v>
      </c>
      <c r="T174">
        <f t="shared" si="74"/>
        <v>-23.438040408424314</v>
      </c>
      <c r="U174">
        <f t="shared" si="75"/>
        <v>4.3030572430911282E-2</v>
      </c>
      <c r="V174">
        <f t="shared" si="76"/>
        <v>1.8420413242589579</v>
      </c>
      <c r="W174">
        <f t="shared" si="77"/>
        <v>65.052386244330336</v>
      </c>
      <c r="X174" s="8">
        <f t="shared" si="78"/>
        <v>0.50651475185815353</v>
      </c>
      <c r="Y174" s="8">
        <f t="shared" si="79"/>
        <v>0.3258136789572359</v>
      </c>
      <c r="Z174" s="8">
        <f t="shared" si="80"/>
        <v>0.68721582475907117</v>
      </c>
      <c r="AA174" s="9">
        <f t="shared" si="81"/>
        <v>520.41908995464269</v>
      </c>
      <c r="AB174">
        <f t="shared" si="82"/>
        <v>1022.6187573242573</v>
      </c>
      <c r="AC174">
        <f t="shared" si="83"/>
        <v>75.654689331064333</v>
      </c>
      <c r="AD174">
        <f t="shared" si="84"/>
        <v>97.239732630033359</v>
      </c>
      <c r="AE174">
        <f t="shared" si="85"/>
        <v>-7.2397326300333589</v>
      </c>
      <c r="AF174">
        <f t="shared" si="86"/>
        <v>4.542092073818127E-2</v>
      </c>
      <c r="AG174">
        <f t="shared" si="87"/>
        <v>-7.194311709295178</v>
      </c>
      <c r="AH174">
        <f t="shared" si="88"/>
        <v>243.64065141130931</v>
      </c>
    </row>
    <row r="175" spans="4:34" x14ac:dyDescent="0.25">
      <c r="D175" s="2">
        <f t="shared" si="61"/>
        <v>44916</v>
      </c>
      <c r="E175" s="8">
        <f t="shared" si="89"/>
        <v>0.72083333333333199</v>
      </c>
      <c r="F175" s="3">
        <f t="shared" si="62"/>
        <v>2459935.1791666667</v>
      </c>
      <c r="G175" s="4">
        <f t="shared" si="63"/>
        <v>0.22971058635637776</v>
      </c>
      <c r="I175">
        <f t="shared" si="64"/>
        <v>270.2244229292337</v>
      </c>
      <c r="J175">
        <f t="shared" si="65"/>
        <v>8626.8920522783483</v>
      </c>
      <c r="K175">
        <f t="shared" si="66"/>
        <v>1.669897097050833E-2</v>
      </c>
      <c r="L175">
        <f t="shared" si="67"/>
        <v>-0.44295949645497074</v>
      </c>
      <c r="M175">
        <f t="shared" si="68"/>
        <v>269.78146343277871</v>
      </c>
      <c r="N175">
        <f t="shared" si="69"/>
        <v>346.44909278189334</v>
      </c>
      <c r="O175">
        <f t="shared" si="70"/>
        <v>0.98375182958924989</v>
      </c>
      <c r="P175">
        <f t="shared" si="71"/>
        <v>269.77265333689087</v>
      </c>
      <c r="Q175">
        <f t="shared" si="72"/>
        <v>23.436303913817451</v>
      </c>
      <c r="R175">
        <f t="shared" si="73"/>
        <v>23.438243324352538</v>
      </c>
      <c r="S175">
        <f t="shared" si="60"/>
        <v>-90.247791914180155</v>
      </c>
      <c r="T175">
        <f t="shared" si="74"/>
        <v>-23.438047780510821</v>
      </c>
      <c r="U175">
        <f t="shared" si="75"/>
        <v>4.3030572449609304E-2</v>
      </c>
      <c r="V175">
        <f t="shared" si="76"/>
        <v>1.8399760326273589</v>
      </c>
      <c r="W175">
        <f t="shared" si="77"/>
        <v>65.052376421351624</v>
      </c>
      <c r="X175" s="8">
        <f t="shared" si="78"/>
        <v>0.50651618608845328</v>
      </c>
      <c r="Y175" s="8">
        <f t="shared" si="79"/>
        <v>0.32581514047358762</v>
      </c>
      <c r="Z175" s="8">
        <f t="shared" si="80"/>
        <v>0.68721723170331894</v>
      </c>
      <c r="AA175" s="9">
        <f t="shared" si="81"/>
        <v>520.419011370813</v>
      </c>
      <c r="AB175">
        <f t="shared" si="82"/>
        <v>1028.6166920326257</v>
      </c>
      <c r="AC175">
        <f t="shared" si="83"/>
        <v>77.15417300815642</v>
      </c>
      <c r="AD175">
        <f t="shared" si="84"/>
        <v>98.181921543938515</v>
      </c>
      <c r="AE175">
        <f t="shared" si="85"/>
        <v>-8.1819215439385147</v>
      </c>
      <c r="AF175">
        <f t="shared" si="86"/>
        <v>4.0130717557447633E-2</v>
      </c>
      <c r="AG175">
        <f t="shared" si="87"/>
        <v>-8.141790826381067</v>
      </c>
      <c r="AH175">
        <f t="shared" si="88"/>
        <v>244.65230044452915</v>
      </c>
    </row>
    <row r="176" spans="4:34" x14ac:dyDescent="0.25">
      <c r="D176" s="2">
        <f t="shared" si="61"/>
        <v>44916</v>
      </c>
      <c r="E176" s="8">
        <f t="shared" si="89"/>
        <v>0.72499999999999865</v>
      </c>
      <c r="F176" s="3">
        <f t="shared" si="62"/>
        <v>2459935.1833333336</v>
      </c>
      <c r="G176" s="4">
        <f t="shared" si="63"/>
        <v>0.22971070043349984</v>
      </c>
      <c r="I176">
        <f t="shared" si="64"/>
        <v>270.22852979346317</v>
      </c>
      <c r="J176">
        <f t="shared" si="65"/>
        <v>8626.8961589463961</v>
      </c>
      <c r="K176">
        <f t="shared" si="66"/>
        <v>1.6698970965706231E-2</v>
      </c>
      <c r="L176">
        <f t="shared" si="67"/>
        <v>-0.44282330283644761</v>
      </c>
      <c r="M176">
        <f t="shared" si="68"/>
        <v>269.78570649062669</v>
      </c>
      <c r="N176">
        <f t="shared" si="69"/>
        <v>346.45333564356042</v>
      </c>
      <c r="O176">
        <f t="shared" si="70"/>
        <v>0.98375154915372631</v>
      </c>
      <c r="P176">
        <f t="shared" si="71"/>
        <v>269.77689640868391</v>
      </c>
      <c r="Q176">
        <f t="shared" si="72"/>
        <v>23.436303912333976</v>
      </c>
      <c r="R176">
        <f t="shared" si="73"/>
        <v>23.438243329303965</v>
      </c>
      <c r="S176">
        <f t="shared" si="60"/>
        <v>-90.243167272460369</v>
      </c>
      <c r="T176">
        <f t="shared" si="74"/>
        <v>-23.438055016378485</v>
      </c>
      <c r="U176">
        <f t="shared" si="75"/>
        <v>4.3030572468307222E-2</v>
      </c>
      <c r="V176">
        <f t="shared" si="76"/>
        <v>1.8379107292474841</v>
      </c>
      <c r="W176">
        <f t="shared" si="77"/>
        <v>65.052366779876678</v>
      </c>
      <c r="X176" s="8">
        <f t="shared" si="78"/>
        <v>0.5065176203269115</v>
      </c>
      <c r="Y176" s="8">
        <f t="shared" si="79"/>
        <v>0.32581660149392072</v>
      </c>
      <c r="Z176" s="8">
        <f t="shared" si="80"/>
        <v>0.68721863915990222</v>
      </c>
      <c r="AA176" s="9">
        <f t="shared" si="81"/>
        <v>520.41893423901342</v>
      </c>
      <c r="AB176">
        <f t="shared" si="82"/>
        <v>1034.6146267292456</v>
      </c>
      <c r="AC176">
        <f t="shared" si="83"/>
        <v>78.653656682311407</v>
      </c>
      <c r="AD176">
        <f t="shared" si="84"/>
        <v>99.13200412336883</v>
      </c>
      <c r="AE176">
        <f t="shared" si="85"/>
        <v>-9.1320041233688301</v>
      </c>
      <c r="AF176">
        <f t="shared" si="86"/>
        <v>3.5894913794658978E-2</v>
      </c>
      <c r="AG176">
        <f t="shared" si="87"/>
        <v>-9.0961092095741716</v>
      </c>
      <c r="AH176">
        <f t="shared" si="88"/>
        <v>245.65879112920726</v>
      </c>
    </row>
    <row r="177" spans="4:34" x14ac:dyDescent="0.25">
      <c r="D177" s="2">
        <f t="shared" si="61"/>
        <v>44916</v>
      </c>
      <c r="E177" s="8">
        <f t="shared" si="89"/>
        <v>0.7291666666666653</v>
      </c>
      <c r="F177" s="3">
        <f t="shared" si="62"/>
        <v>2459935.1875</v>
      </c>
      <c r="G177" s="4">
        <f t="shared" si="63"/>
        <v>0.22971081451060918</v>
      </c>
      <c r="I177">
        <f t="shared" si="64"/>
        <v>270.23263665723607</v>
      </c>
      <c r="J177">
        <f t="shared" si="65"/>
        <v>8626.9002656139837</v>
      </c>
      <c r="K177">
        <f t="shared" si="66"/>
        <v>1.6698970960904131E-2</v>
      </c>
      <c r="L177">
        <f t="shared" si="67"/>
        <v>-0.44268710681487861</v>
      </c>
      <c r="M177">
        <f t="shared" si="68"/>
        <v>269.78994955042117</v>
      </c>
      <c r="N177">
        <f t="shared" si="69"/>
        <v>346.45757850716836</v>
      </c>
      <c r="O177">
        <f t="shared" si="70"/>
        <v>0.98375126880441333</v>
      </c>
      <c r="P177">
        <f t="shared" si="71"/>
        <v>269.78113948242355</v>
      </c>
      <c r="Q177">
        <f t="shared" si="72"/>
        <v>23.436303910850498</v>
      </c>
      <c r="R177">
        <f t="shared" si="73"/>
        <v>23.438243334255361</v>
      </c>
      <c r="S177">
        <f t="shared" si="60"/>
        <v>-90.238542628117372</v>
      </c>
      <c r="T177">
        <f t="shared" si="74"/>
        <v>-23.438062116025392</v>
      </c>
      <c r="U177">
        <f t="shared" si="75"/>
        <v>4.303057248700503E-2</v>
      </c>
      <c r="V177">
        <f t="shared" si="76"/>
        <v>1.8358454146204743</v>
      </c>
      <c r="W177">
        <f t="shared" si="77"/>
        <v>65.052357319908168</v>
      </c>
      <c r="X177" s="8">
        <f t="shared" si="78"/>
        <v>0.50651905457318025</v>
      </c>
      <c r="Y177" s="8">
        <f t="shared" si="79"/>
        <v>0.32581806201787977</v>
      </c>
      <c r="Z177" s="8">
        <f t="shared" si="80"/>
        <v>0.68722004712848073</v>
      </c>
      <c r="AA177" s="9">
        <f t="shared" si="81"/>
        <v>520.41885855926535</v>
      </c>
      <c r="AB177">
        <f t="shared" si="82"/>
        <v>1040.6125614146185</v>
      </c>
      <c r="AC177">
        <f t="shared" si="83"/>
        <v>80.153140353654635</v>
      </c>
      <c r="AD177">
        <f t="shared" si="84"/>
        <v>100.08964936483773</v>
      </c>
      <c r="AE177">
        <f t="shared" si="85"/>
        <v>-10.089649364837726</v>
      </c>
      <c r="AF177">
        <f t="shared" si="86"/>
        <v>3.2426523719699465E-2</v>
      </c>
      <c r="AG177">
        <f t="shared" si="87"/>
        <v>-10.057222841118026</v>
      </c>
      <c r="AH177">
        <f t="shared" si="88"/>
        <v>246.66059969439686</v>
      </c>
    </row>
    <row r="178" spans="4:34" x14ac:dyDescent="0.25">
      <c r="D178" s="2">
        <f t="shared" si="61"/>
        <v>44916</v>
      </c>
      <c r="E178" s="8">
        <f t="shared" si="89"/>
        <v>0.73333333333333195</v>
      </c>
      <c r="F178" s="3">
        <f t="shared" si="62"/>
        <v>2459935.1916666669</v>
      </c>
      <c r="G178" s="4">
        <f t="shared" si="63"/>
        <v>0.22971092858773126</v>
      </c>
      <c r="I178">
        <f t="shared" si="64"/>
        <v>270.23674352146736</v>
      </c>
      <c r="J178">
        <f t="shared" si="65"/>
        <v>8626.9043722820315</v>
      </c>
      <c r="K178">
        <f t="shared" si="66"/>
        <v>1.6698970956102031E-2</v>
      </c>
      <c r="L178">
        <f t="shared" si="67"/>
        <v>-0.44255090836049088</v>
      </c>
      <c r="M178">
        <f t="shared" si="68"/>
        <v>269.79419261310687</v>
      </c>
      <c r="N178">
        <f t="shared" si="69"/>
        <v>346.46182137367032</v>
      </c>
      <c r="O178">
        <f t="shared" si="70"/>
        <v>0.98375098854124932</v>
      </c>
      <c r="P178">
        <f t="shared" si="71"/>
        <v>269.78538255905443</v>
      </c>
      <c r="Q178">
        <f t="shared" si="72"/>
        <v>23.43630390936702</v>
      </c>
      <c r="R178">
        <f t="shared" si="73"/>
        <v>23.438243339206728</v>
      </c>
      <c r="S178">
        <f t="shared" si="60"/>
        <v>-90.233917980130997</v>
      </c>
      <c r="T178">
        <f t="shared" si="74"/>
        <v>-23.438069079452834</v>
      </c>
      <c r="U178">
        <f t="shared" si="75"/>
        <v>4.3030572505702733E-2</v>
      </c>
      <c r="V178">
        <f t="shared" si="76"/>
        <v>1.8337800883255582</v>
      </c>
      <c r="W178">
        <f t="shared" si="77"/>
        <v>65.052348041444446</v>
      </c>
      <c r="X178" s="8">
        <f t="shared" si="78"/>
        <v>0.50652048882755174</v>
      </c>
      <c r="Y178" s="8">
        <f t="shared" si="79"/>
        <v>0.32581952204576159</v>
      </c>
      <c r="Z178" s="8">
        <f t="shared" si="80"/>
        <v>0.68722145560934189</v>
      </c>
      <c r="AA178" s="9">
        <f t="shared" si="81"/>
        <v>520.41878433155557</v>
      </c>
      <c r="AB178">
        <f t="shared" si="82"/>
        <v>1046.6104960883235</v>
      </c>
      <c r="AC178">
        <f t="shared" si="83"/>
        <v>81.652624022080886</v>
      </c>
      <c r="AD178">
        <f t="shared" si="84"/>
        <v>101.05453166709496</v>
      </c>
      <c r="AE178">
        <f t="shared" si="85"/>
        <v>-11.054531667094963</v>
      </c>
      <c r="AF178">
        <f t="shared" si="86"/>
        <v>2.9533975832927252E-2</v>
      </c>
      <c r="AG178">
        <f t="shared" si="87"/>
        <v>-11.024997691262035</v>
      </c>
      <c r="AH178">
        <f t="shared" si="88"/>
        <v>247.65821391778593</v>
      </c>
    </row>
    <row r="179" spans="4:34" x14ac:dyDescent="0.25">
      <c r="D179" s="2">
        <f t="shared" si="61"/>
        <v>44916</v>
      </c>
      <c r="E179" s="8">
        <f t="shared" si="89"/>
        <v>0.7374999999999986</v>
      </c>
      <c r="F179" s="3">
        <f t="shared" si="62"/>
        <v>2459935.1958333333</v>
      </c>
      <c r="G179" s="4">
        <f t="shared" si="63"/>
        <v>0.22971104266484058</v>
      </c>
      <c r="I179">
        <f t="shared" si="64"/>
        <v>270.24085038523845</v>
      </c>
      <c r="J179">
        <f t="shared" si="65"/>
        <v>8626.9084789496192</v>
      </c>
      <c r="K179">
        <f t="shared" si="66"/>
        <v>1.6698970951299932E-2</v>
      </c>
      <c r="L179">
        <f t="shared" si="67"/>
        <v>-0.44241470750464834</v>
      </c>
      <c r="M179">
        <f t="shared" si="68"/>
        <v>269.79843567773378</v>
      </c>
      <c r="N179">
        <f t="shared" si="69"/>
        <v>346.46606424211495</v>
      </c>
      <c r="O179">
        <f t="shared" si="70"/>
        <v>0.98375070836429868</v>
      </c>
      <c r="P179">
        <f t="shared" si="71"/>
        <v>269.78962563762656</v>
      </c>
      <c r="Q179">
        <f t="shared" si="72"/>
        <v>23.436303907883541</v>
      </c>
      <c r="R179">
        <f t="shared" si="73"/>
        <v>23.438243344158064</v>
      </c>
      <c r="S179">
        <f t="shared" si="60"/>
        <v>-90.229293329546223</v>
      </c>
      <c r="T179">
        <f t="shared" si="74"/>
        <v>-23.438075906658952</v>
      </c>
      <c r="U179">
        <f t="shared" si="75"/>
        <v>4.3030572524400304E-2</v>
      </c>
      <c r="V179">
        <f t="shared" si="76"/>
        <v>1.8317147508654872</v>
      </c>
      <c r="W179">
        <f t="shared" si="77"/>
        <v>65.052338944488099</v>
      </c>
      <c r="X179" s="8">
        <f t="shared" si="78"/>
        <v>0.50652192308967681</v>
      </c>
      <c r="Y179" s="8">
        <f t="shared" si="79"/>
        <v>0.32582098157720984</v>
      </c>
      <c r="Z179" s="8">
        <f t="shared" si="80"/>
        <v>0.68722286460214377</v>
      </c>
      <c r="AA179" s="9">
        <f t="shared" si="81"/>
        <v>520.41871155590479</v>
      </c>
      <c r="AB179">
        <f t="shared" si="82"/>
        <v>1052.6084307508636</v>
      </c>
      <c r="AC179">
        <f t="shared" si="83"/>
        <v>83.152107687715898</v>
      </c>
      <c r="AD179">
        <f t="shared" si="84"/>
        <v>102.02633048040089</v>
      </c>
      <c r="AE179">
        <f t="shared" si="85"/>
        <v>-12.026330480400887</v>
      </c>
      <c r="AF179">
        <f t="shared" si="86"/>
        <v>2.7084506598452903E-2</v>
      </c>
      <c r="AG179">
        <f t="shared" si="87"/>
        <v>-11.999245973802434</v>
      </c>
      <c r="AH179">
        <f t="shared" si="88"/>
        <v>248.65213355293963</v>
      </c>
    </row>
    <row r="180" spans="4:34" x14ac:dyDescent="0.25">
      <c r="D180" s="2">
        <f t="shared" si="61"/>
        <v>44916</v>
      </c>
      <c r="E180" s="8">
        <f t="shared" si="89"/>
        <v>0.74166666666666525</v>
      </c>
      <c r="F180" s="3">
        <f t="shared" si="62"/>
        <v>2459935.2000000002</v>
      </c>
      <c r="G180" s="4">
        <f t="shared" si="63"/>
        <v>0.22971115674196266</v>
      </c>
      <c r="I180">
        <f t="shared" si="64"/>
        <v>270.24495724946792</v>
      </c>
      <c r="J180">
        <f t="shared" si="65"/>
        <v>8626.9125856176634</v>
      </c>
      <c r="K180">
        <f t="shared" si="66"/>
        <v>1.6698970946497829E-2</v>
      </c>
      <c r="L180">
        <f t="shared" si="67"/>
        <v>-0.4422785042175772</v>
      </c>
      <c r="M180">
        <f t="shared" si="68"/>
        <v>269.80267874525032</v>
      </c>
      <c r="N180">
        <f t="shared" si="69"/>
        <v>346.47030711344632</v>
      </c>
      <c r="O180">
        <f t="shared" si="70"/>
        <v>0.98375042827350101</v>
      </c>
      <c r="P180">
        <f t="shared" si="71"/>
        <v>269.79386871908838</v>
      </c>
      <c r="Q180">
        <f t="shared" si="72"/>
        <v>23.436303906400067</v>
      </c>
      <c r="R180">
        <f t="shared" si="73"/>
        <v>23.438243349109378</v>
      </c>
      <c r="S180">
        <f t="shared" si="60"/>
        <v>-90.224668675338833</v>
      </c>
      <c r="T180">
        <f t="shared" si="74"/>
        <v>-23.438082597645</v>
      </c>
      <c r="U180">
        <f t="shared" si="75"/>
        <v>4.3030572543097799E-2</v>
      </c>
      <c r="V180">
        <f t="shared" si="76"/>
        <v>1.8296494018181506</v>
      </c>
      <c r="W180">
        <f t="shared" si="77"/>
        <v>65.052330029037549</v>
      </c>
      <c r="X180" s="8">
        <f t="shared" si="78"/>
        <v>0.50652335735984855</v>
      </c>
      <c r="Y180" s="8">
        <f t="shared" si="79"/>
        <v>0.32582244061252202</v>
      </c>
      <c r="Z180" s="8">
        <f t="shared" si="80"/>
        <v>0.68722427410717501</v>
      </c>
      <c r="AA180" s="9">
        <f t="shared" si="81"/>
        <v>520.41864023230039</v>
      </c>
      <c r="AB180">
        <f t="shared" si="82"/>
        <v>1058.6063654018162</v>
      </c>
      <c r="AC180">
        <f t="shared" si="83"/>
        <v>84.651591350454055</v>
      </c>
      <c r="AD180">
        <f t="shared" si="84"/>
        <v>103.00472993265167</v>
      </c>
      <c r="AE180">
        <f t="shared" si="85"/>
        <v>-13.004729932651671</v>
      </c>
      <c r="AF180">
        <f t="shared" si="86"/>
        <v>2.4983206072310044E-2</v>
      </c>
      <c r="AG180">
        <f t="shared" si="87"/>
        <v>-12.979746726579361</v>
      </c>
      <c r="AH180">
        <f t="shared" si="88"/>
        <v>249.64287086240299</v>
      </c>
    </row>
    <row r="181" spans="4:34" x14ac:dyDescent="0.25">
      <c r="D181" s="2">
        <f t="shared" si="61"/>
        <v>44916</v>
      </c>
      <c r="E181" s="8">
        <f t="shared" si="89"/>
        <v>0.7458333333333319</v>
      </c>
      <c r="F181" s="3">
        <f t="shared" si="62"/>
        <v>2459935.2041666666</v>
      </c>
      <c r="G181" s="4">
        <f t="shared" si="63"/>
        <v>0.229711270819072</v>
      </c>
      <c r="I181">
        <f t="shared" si="64"/>
        <v>270.24906411324082</v>
      </c>
      <c r="J181">
        <f t="shared" si="65"/>
        <v>8626.9166922852528</v>
      </c>
      <c r="K181">
        <f t="shared" si="66"/>
        <v>1.6698970941695729E-2</v>
      </c>
      <c r="L181">
        <f t="shared" si="67"/>
        <v>-0.4421422985302641</v>
      </c>
      <c r="M181">
        <f t="shared" si="68"/>
        <v>269.80692181471056</v>
      </c>
      <c r="N181">
        <f t="shared" si="69"/>
        <v>346.4745499867222</v>
      </c>
      <c r="O181">
        <f t="shared" si="70"/>
        <v>0.98375014826891949</v>
      </c>
      <c r="P181">
        <f t="shared" si="71"/>
        <v>269.79811180249396</v>
      </c>
      <c r="Q181">
        <f t="shared" si="72"/>
        <v>23.436303904916588</v>
      </c>
      <c r="R181">
        <f t="shared" si="73"/>
        <v>23.438243354060656</v>
      </c>
      <c r="S181">
        <f t="shared" si="60"/>
        <v>-90.220044018549402</v>
      </c>
      <c r="T181">
        <f t="shared" si="74"/>
        <v>-23.438089152409162</v>
      </c>
      <c r="U181">
        <f t="shared" si="75"/>
        <v>4.3030572561795155E-2</v>
      </c>
      <c r="V181">
        <f t="shared" si="76"/>
        <v>1.8275840416833524</v>
      </c>
      <c r="W181">
        <f t="shared" si="77"/>
        <v>65.052321295095311</v>
      </c>
      <c r="X181" s="8">
        <f t="shared" si="78"/>
        <v>0.50652479163771991</v>
      </c>
      <c r="Y181" s="8">
        <f t="shared" si="79"/>
        <v>0.32582389915134402</v>
      </c>
      <c r="Z181" s="8">
        <f t="shared" si="80"/>
        <v>0.68722568412409579</v>
      </c>
      <c r="AA181" s="9">
        <f t="shared" si="81"/>
        <v>520.41857036076249</v>
      </c>
      <c r="AB181">
        <f t="shared" si="82"/>
        <v>1064.6043000416814</v>
      </c>
      <c r="AC181">
        <f t="shared" si="83"/>
        <v>86.151075010420357</v>
      </c>
      <c r="AD181">
        <f t="shared" si="84"/>
        <v>103.98941843357696</v>
      </c>
      <c r="AE181">
        <f t="shared" si="85"/>
        <v>-13.989418433576958</v>
      </c>
      <c r="AF181">
        <f t="shared" si="86"/>
        <v>2.3160427087106486E-2</v>
      </c>
      <c r="AG181">
        <f t="shared" si="87"/>
        <v>-13.966258006489852</v>
      </c>
      <c r="AH181">
        <f t="shared" si="88"/>
        <v>250.63095126050743</v>
      </c>
    </row>
    <row r="182" spans="4:34" x14ac:dyDescent="0.25">
      <c r="D182" s="2">
        <f t="shared" si="61"/>
        <v>44916</v>
      </c>
      <c r="E182" s="8">
        <f t="shared" si="89"/>
        <v>0.74999999999999856</v>
      </c>
      <c r="F182" s="3">
        <f t="shared" si="62"/>
        <v>2459935.2083333335</v>
      </c>
      <c r="G182" s="4">
        <f t="shared" si="63"/>
        <v>0.22971138489619408</v>
      </c>
      <c r="I182">
        <f t="shared" si="64"/>
        <v>270.25317097747211</v>
      </c>
      <c r="J182">
        <f t="shared" si="65"/>
        <v>8626.9207989532988</v>
      </c>
      <c r="K182">
        <f t="shared" si="66"/>
        <v>1.6698970936893629E-2</v>
      </c>
      <c r="L182">
        <f t="shared" si="67"/>
        <v>-0.44200609041325861</v>
      </c>
      <c r="M182">
        <f t="shared" si="68"/>
        <v>269.81116488705885</v>
      </c>
      <c r="N182">
        <f t="shared" si="69"/>
        <v>346.4787928628848</v>
      </c>
      <c r="O182">
        <f t="shared" si="70"/>
        <v>0.98374986835049361</v>
      </c>
      <c r="P182">
        <f t="shared" si="71"/>
        <v>269.80235488878759</v>
      </c>
      <c r="Q182">
        <f t="shared" si="72"/>
        <v>23.43630390343311</v>
      </c>
      <c r="R182">
        <f t="shared" si="73"/>
        <v>23.43824335901191</v>
      </c>
      <c r="S182">
        <f t="shared" si="60"/>
        <v>-90.215419358158286</v>
      </c>
      <c r="T182">
        <f t="shared" si="74"/>
        <v>-23.438095570952651</v>
      </c>
      <c r="U182">
        <f t="shared" si="75"/>
        <v>4.3030572580492435E-2</v>
      </c>
      <c r="V182">
        <f t="shared" si="76"/>
        <v>1.8255186700416961</v>
      </c>
      <c r="W182">
        <f t="shared" si="77"/>
        <v>65.052312742659851</v>
      </c>
      <c r="X182" s="8">
        <f t="shared" si="78"/>
        <v>0.50652622592358221</v>
      </c>
      <c r="Y182" s="8">
        <f t="shared" si="79"/>
        <v>0.32582535719397154</v>
      </c>
      <c r="Z182" s="8">
        <f t="shared" si="80"/>
        <v>0.68722709465319287</v>
      </c>
      <c r="AA182" s="9">
        <f t="shared" si="81"/>
        <v>520.41850194127881</v>
      </c>
      <c r="AB182">
        <f t="shared" si="82"/>
        <v>1070.6022346700397</v>
      </c>
      <c r="AC182">
        <f t="shared" si="83"/>
        <v>87.650558667509927</v>
      </c>
      <c r="AD182">
        <f t="shared" si="84"/>
        <v>104.9800882555879</v>
      </c>
      <c r="AE182">
        <f t="shared" si="85"/>
        <v>-14.980088255587901</v>
      </c>
      <c r="AF182">
        <f t="shared" si="86"/>
        <v>2.156390639919234E-2</v>
      </c>
      <c r="AG182">
        <f t="shared" si="87"/>
        <v>-14.958524349188709</v>
      </c>
      <c r="AH182">
        <f t="shared" si="88"/>
        <v>251.61691406784462</v>
      </c>
    </row>
    <row r="183" spans="4:34" x14ac:dyDescent="0.25">
      <c r="D183" s="2">
        <f t="shared" si="61"/>
        <v>44916</v>
      </c>
      <c r="E183" s="8">
        <f t="shared" si="89"/>
        <v>0.75416666666666521</v>
      </c>
      <c r="F183" s="3">
        <f t="shared" si="62"/>
        <v>2459935.2125000004</v>
      </c>
      <c r="G183" s="4">
        <f t="shared" si="63"/>
        <v>0.22971149897331616</v>
      </c>
      <c r="I183">
        <f t="shared" si="64"/>
        <v>270.2572778417034</v>
      </c>
      <c r="J183">
        <f t="shared" si="65"/>
        <v>8626.9249056213466</v>
      </c>
      <c r="K183">
        <f t="shared" si="66"/>
        <v>1.6698970932091529E-2</v>
      </c>
      <c r="L183">
        <f t="shared" si="67"/>
        <v>-0.4418698798823168</v>
      </c>
      <c r="M183">
        <f t="shared" si="68"/>
        <v>269.81540796182111</v>
      </c>
      <c r="N183">
        <f t="shared" si="69"/>
        <v>346.48303574146485</v>
      </c>
      <c r="O183">
        <f t="shared" si="70"/>
        <v>0.98374958851825633</v>
      </c>
      <c r="P183">
        <f t="shared" si="71"/>
        <v>269.8065979774953</v>
      </c>
      <c r="Q183">
        <f t="shared" si="72"/>
        <v>23.436303901949632</v>
      </c>
      <c r="R183">
        <f t="shared" si="73"/>
        <v>23.438243363963132</v>
      </c>
      <c r="S183">
        <f t="shared" si="60"/>
        <v>-90.210794694691515</v>
      </c>
      <c r="T183">
        <f t="shared" si="74"/>
        <v>-23.438101853274393</v>
      </c>
      <c r="U183">
        <f t="shared" si="75"/>
        <v>4.3030572599189569E-2</v>
      </c>
      <c r="V183">
        <f t="shared" si="76"/>
        <v>1.8234532871630076</v>
      </c>
      <c r="W183">
        <f t="shared" si="77"/>
        <v>65.052304371732717</v>
      </c>
      <c r="X183" s="8">
        <f t="shared" si="78"/>
        <v>0.50652766021724793</v>
      </c>
      <c r="Y183" s="8">
        <f t="shared" si="79"/>
        <v>0.32582681474021258</v>
      </c>
      <c r="Z183" s="8">
        <f t="shared" si="80"/>
        <v>0.68722850569428329</v>
      </c>
      <c r="AA183" s="9">
        <f t="shared" si="81"/>
        <v>520.41843497386174</v>
      </c>
      <c r="AB183">
        <f t="shared" si="82"/>
        <v>1076.600169287161</v>
      </c>
      <c r="AC183">
        <f t="shared" si="83"/>
        <v>89.150042321790238</v>
      </c>
      <c r="AD183">
        <f t="shared" si="84"/>
        <v>105.97643509187671</v>
      </c>
      <c r="AE183">
        <f t="shared" si="85"/>
        <v>-15.976435091876709</v>
      </c>
      <c r="AF183">
        <f t="shared" si="86"/>
        <v>2.0153661299682331E-2</v>
      </c>
      <c r="AG183">
        <f t="shared" si="87"/>
        <v>-15.956281430577027</v>
      </c>
      <c r="AH183">
        <f t="shared" si="88"/>
        <v>252.60131338248277</v>
      </c>
    </row>
    <row r="184" spans="4:34" x14ac:dyDescent="0.25">
      <c r="D184" s="2">
        <f t="shared" si="61"/>
        <v>44916</v>
      </c>
      <c r="E184" s="8">
        <f t="shared" si="89"/>
        <v>0.75833333333333186</v>
      </c>
      <c r="F184" s="3">
        <f t="shared" si="62"/>
        <v>2459935.2166666668</v>
      </c>
      <c r="G184" s="4">
        <f t="shared" si="63"/>
        <v>0.22971161305042548</v>
      </c>
      <c r="I184">
        <f t="shared" si="64"/>
        <v>270.26138470547448</v>
      </c>
      <c r="J184">
        <f t="shared" si="65"/>
        <v>8626.9290122889342</v>
      </c>
      <c r="K184">
        <f t="shared" si="66"/>
        <v>1.669897092728943E-2</v>
      </c>
      <c r="L184">
        <f t="shared" si="67"/>
        <v>-0.44173366695357386</v>
      </c>
      <c r="M184">
        <f t="shared" si="68"/>
        <v>269.81965103852093</v>
      </c>
      <c r="N184">
        <f t="shared" si="69"/>
        <v>346.48727862198029</v>
      </c>
      <c r="O184">
        <f t="shared" si="70"/>
        <v>0.98374930877224032</v>
      </c>
      <c r="P184">
        <f t="shared" si="71"/>
        <v>269.81084106814058</v>
      </c>
      <c r="Q184">
        <f t="shared" si="72"/>
        <v>23.436303900466157</v>
      </c>
      <c r="R184">
        <f t="shared" si="73"/>
        <v>23.438243368914328</v>
      </c>
      <c r="S184">
        <f t="shared" si="60"/>
        <v>-90.206170028678059</v>
      </c>
      <c r="T184">
        <f t="shared" si="74"/>
        <v>-23.438107999373468</v>
      </c>
      <c r="U184">
        <f t="shared" si="75"/>
        <v>4.3030572617886627E-2</v>
      </c>
      <c r="V184">
        <f t="shared" si="76"/>
        <v>1.8213878933193586</v>
      </c>
      <c r="W184">
        <f t="shared" si="77"/>
        <v>65.052296182315189</v>
      </c>
      <c r="X184" s="8">
        <f t="shared" si="78"/>
        <v>0.50652909451852823</v>
      </c>
      <c r="Y184" s="8">
        <f t="shared" si="79"/>
        <v>0.32582827178987495</v>
      </c>
      <c r="Z184" s="8">
        <f t="shared" si="80"/>
        <v>0.68722991724718152</v>
      </c>
      <c r="AA184" s="9">
        <f t="shared" si="81"/>
        <v>520.41836945852151</v>
      </c>
      <c r="AB184">
        <f t="shared" si="82"/>
        <v>1082.5981038933173</v>
      </c>
      <c r="AC184">
        <f t="shared" si="83"/>
        <v>90.649525973329332</v>
      </c>
      <c r="AD184">
        <f t="shared" si="84"/>
        <v>106.97815758998284</v>
      </c>
      <c r="AE184">
        <f t="shared" si="85"/>
        <v>-16.978157589982843</v>
      </c>
      <c r="AF184">
        <f t="shared" si="86"/>
        <v>1.8898584300104639E-2</v>
      </c>
      <c r="AG184">
        <f t="shared" si="87"/>
        <v>-16.959259005682739</v>
      </c>
      <c r="AH184">
        <f t="shared" si="88"/>
        <v>253.58471907157409</v>
      </c>
    </row>
    <row r="185" spans="4:34" x14ac:dyDescent="0.25">
      <c r="D185" s="2">
        <f t="shared" si="61"/>
        <v>44916</v>
      </c>
      <c r="E185" s="8">
        <f t="shared" si="89"/>
        <v>0.76249999999999851</v>
      </c>
      <c r="F185" s="3">
        <f t="shared" si="62"/>
        <v>2459935.2208333337</v>
      </c>
      <c r="G185" s="4">
        <f t="shared" si="63"/>
        <v>0.22971172712754756</v>
      </c>
      <c r="I185">
        <f t="shared" si="64"/>
        <v>270.26549156970577</v>
      </c>
      <c r="J185">
        <f t="shared" si="65"/>
        <v>8626.9331189569803</v>
      </c>
      <c r="K185">
        <f t="shared" si="66"/>
        <v>1.669897092248733E-2</v>
      </c>
      <c r="L185">
        <f t="shared" si="67"/>
        <v>-0.44159745159730757</v>
      </c>
      <c r="M185">
        <f t="shared" si="68"/>
        <v>269.82389411810846</v>
      </c>
      <c r="N185">
        <f t="shared" si="69"/>
        <v>346.49152150538248</v>
      </c>
      <c r="O185">
        <f t="shared" si="70"/>
        <v>0.98374902911238482</v>
      </c>
      <c r="P185">
        <f t="shared" si="71"/>
        <v>269.81508416167361</v>
      </c>
      <c r="Q185">
        <f t="shared" si="72"/>
        <v>23.436303898982679</v>
      </c>
      <c r="R185">
        <f t="shared" si="73"/>
        <v>23.438243373865493</v>
      </c>
      <c r="S185">
        <f t="shared" si="60"/>
        <v>-90.201545359091753</v>
      </c>
      <c r="T185">
        <f t="shared" si="74"/>
        <v>-23.438114009250928</v>
      </c>
      <c r="U185">
        <f t="shared" si="75"/>
        <v>4.303057263658356E-2</v>
      </c>
      <c r="V185">
        <f t="shared" si="76"/>
        <v>1.8193224880882217</v>
      </c>
      <c r="W185">
        <f t="shared" si="77"/>
        <v>65.052288174405959</v>
      </c>
      <c r="X185" s="8">
        <f t="shared" si="78"/>
        <v>0.50653052882771654</v>
      </c>
      <c r="Y185" s="8">
        <f t="shared" si="79"/>
        <v>0.32582972834325552</v>
      </c>
      <c r="Z185" s="8">
        <f t="shared" si="80"/>
        <v>0.68723132931217756</v>
      </c>
      <c r="AA185" s="9">
        <f t="shared" si="81"/>
        <v>520.41830539524767</v>
      </c>
      <c r="AB185">
        <f t="shared" si="82"/>
        <v>1088.5960384880862</v>
      </c>
      <c r="AC185">
        <f t="shared" si="83"/>
        <v>92.149009622021538</v>
      </c>
      <c r="AD185">
        <f t="shared" si="84"/>
        <v>107.98495686000469</v>
      </c>
      <c r="AE185">
        <f t="shared" si="85"/>
        <v>-17.984956860004687</v>
      </c>
      <c r="AF185">
        <f t="shared" si="86"/>
        <v>1.7774111360089037E-2</v>
      </c>
      <c r="AG185">
        <f t="shared" si="87"/>
        <v>-17.967182748644596</v>
      </c>
      <c r="AH185">
        <f t="shared" si="88"/>
        <v>254.56771788914904</v>
      </c>
    </row>
    <row r="186" spans="4:34" x14ac:dyDescent="0.25">
      <c r="D186" s="2">
        <f t="shared" si="61"/>
        <v>44916</v>
      </c>
      <c r="E186" s="8">
        <f t="shared" si="89"/>
        <v>0.76666666666666516</v>
      </c>
      <c r="F186" s="3">
        <f t="shared" si="62"/>
        <v>2459935.2250000001</v>
      </c>
      <c r="G186" s="4">
        <f t="shared" si="63"/>
        <v>0.2297118412046569</v>
      </c>
      <c r="I186">
        <f t="shared" si="64"/>
        <v>270.26959843347686</v>
      </c>
      <c r="J186">
        <f t="shared" si="65"/>
        <v>8626.9372256245679</v>
      </c>
      <c r="K186">
        <f t="shared" si="66"/>
        <v>1.669897091768523E-2</v>
      </c>
      <c r="L186">
        <f t="shared" si="67"/>
        <v>-0.44146123384461561</v>
      </c>
      <c r="M186">
        <f t="shared" si="68"/>
        <v>269.82813719963224</v>
      </c>
      <c r="N186">
        <f t="shared" si="69"/>
        <v>346.49576439072371</v>
      </c>
      <c r="O186">
        <f t="shared" si="70"/>
        <v>0.98374874953875335</v>
      </c>
      <c r="P186">
        <f t="shared" si="71"/>
        <v>269.8193272571429</v>
      </c>
      <c r="Q186">
        <f t="shared" si="72"/>
        <v>23.436303897499201</v>
      </c>
      <c r="R186">
        <f t="shared" si="73"/>
        <v>23.43824337881663</v>
      </c>
      <c r="S186">
        <f t="shared" si="60"/>
        <v>-90.196920686979212</v>
      </c>
      <c r="T186">
        <f t="shared" si="74"/>
        <v>-23.438119882905156</v>
      </c>
      <c r="U186">
        <f t="shared" si="75"/>
        <v>4.3030572655280382E-2</v>
      </c>
      <c r="V186">
        <f t="shared" si="76"/>
        <v>1.8172570719718542</v>
      </c>
      <c r="W186">
        <f t="shared" si="77"/>
        <v>65.052280348007287</v>
      </c>
      <c r="X186" s="8">
        <f t="shared" si="78"/>
        <v>0.50653196314446403</v>
      </c>
      <c r="Y186" s="8">
        <f t="shared" si="79"/>
        <v>0.32583118439999936</v>
      </c>
      <c r="Z186" s="8">
        <f t="shared" si="80"/>
        <v>0.68723274188892869</v>
      </c>
      <c r="AA186" s="9">
        <f t="shared" si="81"/>
        <v>520.41824278405829</v>
      </c>
      <c r="AB186">
        <f t="shared" si="82"/>
        <v>1094.5939730719697</v>
      </c>
      <c r="AC186">
        <f t="shared" si="83"/>
        <v>93.648493267992421</v>
      </c>
      <c r="AD186">
        <f t="shared" si="84"/>
        <v>108.99653595631844</v>
      </c>
      <c r="AE186">
        <f t="shared" si="85"/>
        <v>-18.996535956318439</v>
      </c>
      <c r="AF186">
        <f t="shared" si="86"/>
        <v>1.6760588530289288E-2</v>
      </c>
      <c r="AG186">
        <f t="shared" si="87"/>
        <v>-18.97977536778815</v>
      </c>
      <c r="AH186">
        <f t="shared" si="88"/>
        <v>255.55091472675753</v>
      </c>
    </row>
    <row r="187" spans="4:34" x14ac:dyDescent="0.25">
      <c r="D187" s="2">
        <f t="shared" si="61"/>
        <v>44916</v>
      </c>
      <c r="E187" s="8">
        <f t="shared" si="89"/>
        <v>0.77083333333333182</v>
      </c>
      <c r="F187" s="3">
        <f t="shared" si="62"/>
        <v>2459935.229166667</v>
      </c>
      <c r="G187" s="4">
        <f t="shared" si="63"/>
        <v>0.22971195528177898</v>
      </c>
      <c r="I187">
        <f t="shared" si="64"/>
        <v>270.27370529770815</v>
      </c>
      <c r="J187">
        <f t="shared" si="65"/>
        <v>8626.9413322926139</v>
      </c>
      <c r="K187">
        <f t="shared" si="66"/>
        <v>1.6698970912883131E-2</v>
      </c>
      <c r="L187">
        <f t="shared" si="67"/>
        <v>-0.44132501366588234</v>
      </c>
      <c r="M187">
        <f t="shared" si="68"/>
        <v>269.83238028404224</v>
      </c>
      <c r="N187">
        <f t="shared" si="69"/>
        <v>346.50000727894803</v>
      </c>
      <c r="O187">
        <f t="shared" si="70"/>
        <v>0.98374847005128596</v>
      </c>
      <c r="P187">
        <f t="shared" si="71"/>
        <v>269.82357035549853</v>
      </c>
      <c r="Q187">
        <f t="shared" si="72"/>
        <v>23.436303896015723</v>
      </c>
      <c r="R187">
        <f t="shared" si="73"/>
        <v>23.438243383767738</v>
      </c>
      <c r="S187">
        <f t="shared" si="60"/>
        <v>-90.192296011314554</v>
      </c>
      <c r="T187">
        <f t="shared" si="74"/>
        <v>-23.438125620337189</v>
      </c>
      <c r="U187">
        <f t="shared" si="75"/>
        <v>4.3030572673977106E-2</v>
      </c>
      <c r="V187">
        <f t="shared" si="76"/>
        <v>1.8151916445481748</v>
      </c>
      <c r="W187">
        <f t="shared" si="77"/>
        <v>65.052272703117836</v>
      </c>
      <c r="X187" s="8">
        <f t="shared" si="78"/>
        <v>0.50653339746906378</v>
      </c>
      <c r="Y187" s="8">
        <f t="shared" si="79"/>
        <v>0.32583263996040313</v>
      </c>
      <c r="Z187" s="8">
        <f t="shared" si="80"/>
        <v>0.68723415497772444</v>
      </c>
      <c r="AA187" s="9">
        <f t="shared" si="81"/>
        <v>520.41818162494269</v>
      </c>
      <c r="AB187">
        <f t="shared" si="82"/>
        <v>1100.5919076445459</v>
      </c>
      <c r="AC187">
        <f t="shared" si="83"/>
        <v>95.147976911136482</v>
      </c>
      <c r="AD187">
        <f t="shared" si="84"/>
        <v>110.01259932995596</v>
      </c>
      <c r="AE187">
        <f t="shared" si="85"/>
        <v>-20.012599329955961</v>
      </c>
      <c r="AF187">
        <f t="shared" si="86"/>
        <v>1.5842104568542771E-2</v>
      </c>
      <c r="AG187">
        <f t="shared" si="87"/>
        <v>-19.99675722538742</v>
      </c>
      <c r="AH187">
        <f t="shared" si="88"/>
        <v>256.53493400320656</v>
      </c>
    </row>
    <row r="188" spans="4:34" x14ac:dyDescent="0.25">
      <c r="D188" s="2">
        <f t="shared" si="61"/>
        <v>44916</v>
      </c>
      <c r="E188" s="8">
        <f t="shared" si="89"/>
        <v>0.77499999999999847</v>
      </c>
      <c r="F188" s="3">
        <f t="shared" si="62"/>
        <v>2459935.2333333334</v>
      </c>
      <c r="G188" s="4">
        <f t="shared" si="63"/>
        <v>0.2297120693588883</v>
      </c>
      <c r="I188">
        <f t="shared" si="64"/>
        <v>270.27781216147923</v>
      </c>
      <c r="J188">
        <f t="shared" si="65"/>
        <v>8626.9454389602015</v>
      </c>
      <c r="K188">
        <f t="shared" si="66"/>
        <v>1.6698970908081031E-2</v>
      </c>
      <c r="L188">
        <f t="shared" si="67"/>
        <v>-0.44118879109226072</v>
      </c>
      <c r="M188">
        <f t="shared" si="68"/>
        <v>269.83662337038697</v>
      </c>
      <c r="N188">
        <f t="shared" si="69"/>
        <v>346.50425016910958</v>
      </c>
      <c r="O188">
        <f t="shared" si="70"/>
        <v>0.98374819065004615</v>
      </c>
      <c r="P188">
        <f t="shared" si="71"/>
        <v>269.82781345578888</v>
      </c>
      <c r="Q188">
        <f t="shared" si="72"/>
        <v>23.436303894532248</v>
      </c>
      <c r="R188">
        <f t="shared" si="73"/>
        <v>23.438243388718821</v>
      </c>
      <c r="S188">
        <f t="shared" si="60"/>
        <v>-90.187671333144323</v>
      </c>
      <c r="T188">
        <f t="shared" si="74"/>
        <v>-23.438131221545451</v>
      </c>
      <c r="U188">
        <f t="shared" si="75"/>
        <v>4.3030572692673741E-2</v>
      </c>
      <c r="V188">
        <f t="shared" si="76"/>
        <v>1.8131262063196785</v>
      </c>
      <c r="W188">
        <f t="shared" si="77"/>
        <v>65.05226523973981</v>
      </c>
      <c r="X188" s="8">
        <f t="shared" si="78"/>
        <v>0.50653483180116687</v>
      </c>
      <c r="Y188" s="8">
        <f t="shared" si="79"/>
        <v>0.32583409502411187</v>
      </c>
      <c r="Z188" s="8">
        <f t="shared" si="80"/>
        <v>0.68723556857822188</v>
      </c>
      <c r="AA188" s="9">
        <f t="shared" si="81"/>
        <v>520.41812191791848</v>
      </c>
      <c r="AB188">
        <f t="shared" si="82"/>
        <v>1106.5898422063174</v>
      </c>
      <c r="AC188">
        <f t="shared" si="83"/>
        <v>96.647460551579343</v>
      </c>
      <c r="AD188">
        <f t="shared" si="84"/>
        <v>111.0328522505547</v>
      </c>
      <c r="AE188">
        <f t="shared" si="85"/>
        <v>-21.032852250554697</v>
      </c>
      <c r="AF188">
        <f t="shared" si="86"/>
        <v>1.5005641484369153E-2</v>
      </c>
      <c r="AG188">
        <f t="shared" si="87"/>
        <v>-21.017846609070329</v>
      </c>
      <c r="AH188">
        <f t="shared" si="88"/>
        <v>257.52042120279879</v>
      </c>
    </row>
    <row r="189" spans="4:34" x14ac:dyDescent="0.25">
      <c r="D189" s="2">
        <f t="shared" si="61"/>
        <v>44916</v>
      </c>
      <c r="E189" s="8">
        <f t="shared" si="89"/>
        <v>0.77916666666666512</v>
      </c>
      <c r="F189" s="3">
        <f t="shared" si="62"/>
        <v>2459935.2375000003</v>
      </c>
      <c r="G189" s="4">
        <f t="shared" si="63"/>
        <v>0.22971218343601038</v>
      </c>
      <c r="I189">
        <f t="shared" si="64"/>
        <v>270.28191902571052</v>
      </c>
      <c r="J189">
        <f t="shared" si="65"/>
        <v>8626.9495456282475</v>
      </c>
      <c r="K189">
        <f t="shared" si="66"/>
        <v>1.6698970903278931E-2</v>
      </c>
      <c r="L189">
        <f t="shared" si="67"/>
        <v>-0.44105256609397209</v>
      </c>
      <c r="M189">
        <f t="shared" si="68"/>
        <v>269.84086645961656</v>
      </c>
      <c r="N189">
        <f t="shared" si="69"/>
        <v>346.50849306215423</v>
      </c>
      <c r="O189">
        <f t="shared" si="70"/>
        <v>0.98374791133497286</v>
      </c>
      <c r="P189">
        <f t="shared" si="71"/>
        <v>269.83205655896415</v>
      </c>
      <c r="Q189">
        <f t="shared" si="72"/>
        <v>23.43630389304877</v>
      </c>
      <c r="R189">
        <f t="shared" si="73"/>
        <v>23.438243393669872</v>
      </c>
      <c r="S189">
        <f t="shared" si="60"/>
        <v>-90.183046651442538</v>
      </c>
      <c r="T189">
        <f t="shared" si="74"/>
        <v>-23.438136686530914</v>
      </c>
      <c r="U189">
        <f t="shared" si="75"/>
        <v>4.303057271137023E-2</v>
      </c>
      <c r="V189">
        <f t="shared" si="76"/>
        <v>1.8110607568635775</v>
      </c>
      <c r="W189">
        <f t="shared" si="77"/>
        <v>65.052257957872001</v>
      </c>
      <c r="X189" s="8">
        <f t="shared" si="78"/>
        <v>0.50653626614106706</v>
      </c>
      <c r="Y189" s="8">
        <f t="shared" si="79"/>
        <v>0.32583554959142258</v>
      </c>
      <c r="Z189" s="8">
        <f t="shared" si="80"/>
        <v>0.68723698269071154</v>
      </c>
      <c r="AA189" s="9">
        <f t="shared" si="81"/>
        <v>520.41806366297601</v>
      </c>
      <c r="AB189">
        <f t="shared" si="82"/>
        <v>1112.5877767568613</v>
      </c>
      <c r="AC189">
        <f t="shared" si="83"/>
        <v>98.146944189215333</v>
      </c>
      <c r="AD189">
        <f t="shared" si="84"/>
        <v>112.05700019395833</v>
      </c>
      <c r="AE189">
        <f t="shared" si="85"/>
        <v>-22.057000193958331</v>
      </c>
      <c r="AF189">
        <f t="shared" si="86"/>
        <v>1.4240446389996572E-2</v>
      </c>
      <c r="AG189">
        <f t="shared" si="87"/>
        <v>-22.042759747568333</v>
      </c>
      <c r="AH189">
        <f t="shared" si="88"/>
        <v>258.5080445701376</v>
      </c>
    </row>
    <row r="190" spans="4:34" x14ac:dyDescent="0.25">
      <c r="D190" s="2">
        <f t="shared" si="61"/>
        <v>44916</v>
      </c>
      <c r="E190" s="8">
        <f t="shared" si="89"/>
        <v>0.78333333333333177</v>
      </c>
      <c r="F190" s="3">
        <f t="shared" si="62"/>
        <v>2459935.2416666667</v>
      </c>
      <c r="G190" s="4">
        <f t="shared" si="63"/>
        <v>0.22971229751311972</v>
      </c>
      <c r="I190">
        <f t="shared" si="64"/>
        <v>270.28602588948161</v>
      </c>
      <c r="J190">
        <f t="shared" si="65"/>
        <v>8626.9536522958369</v>
      </c>
      <c r="K190">
        <f t="shared" si="66"/>
        <v>1.6698970898476832E-2</v>
      </c>
      <c r="L190">
        <f t="shared" si="67"/>
        <v>-0.44091633870222441</v>
      </c>
      <c r="M190">
        <f t="shared" si="68"/>
        <v>269.8451095507794</v>
      </c>
      <c r="N190">
        <f t="shared" si="69"/>
        <v>346.51273595713428</v>
      </c>
      <c r="O190">
        <f t="shared" si="70"/>
        <v>0.98374763210613059</v>
      </c>
      <c r="P190">
        <f t="shared" si="71"/>
        <v>269.83629966407273</v>
      </c>
      <c r="Q190">
        <f t="shared" si="72"/>
        <v>23.436303891565291</v>
      </c>
      <c r="R190">
        <f t="shared" si="73"/>
        <v>23.438243398620891</v>
      </c>
      <c r="S190">
        <f t="shared" si="60"/>
        <v>-90.178421967255872</v>
      </c>
      <c r="T190">
        <f t="shared" si="74"/>
        <v>-23.43814201529209</v>
      </c>
      <c r="U190">
        <f t="shared" si="75"/>
        <v>4.3030572730066607E-2</v>
      </c>
      <c r="V190">
        <f t="shared" si="76"/>
        <v>1.8089952966826064</v>
      </c>
      <c r="W190">
        <f t="shared" si="77"/>
        <v>65.052250857516455</v>
      </c>
      <c r="X190" s="8">
        <f t="shared" si="78"/>
        <v>0.50653770048841484</v>
      </c>
      <c r="Y190" s="8">
        <f t="shared" si="79"/>
        <v>0.32583700366198021</v>
      </c>
      <c r="Z190" s="8">
        <f t="shared" si="80"/>
        <v>0.68723839731484948</v>
      </c>
      <c r="AA190" s="9">
        <f t="shared" si="81"/>
        <v>520.41800686013164</v>
      </c>
      <c r="AB190">
        <f t="shared" si="82"/>
        <v>1118.5857112966803</v>
      </c>
      <c r="AC190">
        <f t="shared" si="83"/>
        <v>99.646427824170075</v>
      </c>
      <c r="AD190">
        <f t="shared" si="84"/>
        <v>113.08474819357185</v>
      </c>
      <c r="AE190">
        <f t="shared" si="85"/>
        <v>-23.084748193571855</v>
      </c>
      <c r="AF190">
        <f t="shared" si="86"/>
        <v>1.3537560197780641E-2</v>
      </c>
      <c r="AG190">
        <f t="shared" si="87"/>
        <v>-23.071210633374076</v>
      </c>
      <c r="AH190">
        <f t="shared" si="88"/>
        <v>259.49849697317427</v>
      </c>
    </row>
    <row r="191" spans="4:34" x14ac:dyDescent="0.25">
      <c r="D191" s="2">
        <f t="shared" si="61"/>
        <v>44916</v>
      </c>
      <c r="E191" s="8">
        <f t="shared" si="89"/>
        <v>0.78749999999999842</v>
      </c>
      <c r="F191" s="3">
        <f t="shared" si="62"/>
        <v>2459935.2458333336</v>
      </c>
      <c r="G191" s="4">
        <f t="shared" si="63"/>
        <v>0.22971241159024181</v>
      </c>
      <c r="I191">
        <f t="shared" si="64"/>
        <v>270.2901327537129</v>
      </c>
      <c r="J191">
        <f t="shared" si="65"/>
        <v>8626.957758963883</v>
      </c>
      <c r="K191">
        <f t="shared" si="66"/>
        <v>1.6698970893674728E-2</v>
      </c>
      <c r="L191">
        <f t="shared" si="67"/>
        <v>-0.44078010888745417</v>
      </c>
      <c r="M191">
        <f t="shared" si="68"/>
        <v>269.84935264482544</v>
      </c>
      <c r="N191">
        <f t="shared" si="69"/>
        <v>346.51697885499561</v>
      </c>
      <c r="O191">
        <f t="shared" si="70"/>
        <v>0.98374735296345794</v>
      </c>
      <c r="P191">
        <f t="shared" si="71"/>
        <v>269.84054277206457</v>
      </c>
      <c r="Q191">
        <f t="shared" si="72"/>
        <v>23.436303890081817</v>
      </c>
      <c r="R191">
        <f t="shared" si="73"/>
        <v>23.438243403571889</v>
      </c>
      <c r="S191">
        <f t="shared" si="60"/>
        <v>-90.173797279558528</v>
      </c>
      <c r="T191">
        <f t="shared" si="74"/>
        <v>-23.438147207829878</v>
      </c>
      <c r="U191">
        <f t="shared" si="75"/>
        <v>4.3030572748762916E-2</v>
      </c>
      <c r="V191">
        <f t="shared" si="76"/>
        <v>1.806929825354928</v>
      </c>
      <c r="W191">
        <f t="shared" si="77"/>
        <v>65.052243938672049</v>
      </c>
      <c r="X191" s="8">
        <f t="shared" si="78"/>
        <v>0.50653913484350355</v>
      </c>
      <c r="Y191" s="8">
        <f t="shared" si="79"/>
        <v>0.32583845723608118</v>
      </c>
      <c r="Z191" s="8">
        <f t="shared" si="80"/>
        <v>0.68723981245092591</v>
      </c>
      <c r="AA191" s="9">
        <f t="shared" si="81"/>
        <v>520.41795150937639</v>
      </c>
      <c r="AB191">
        <f t="shared" si="82"/>
        <v>1124.5836458253527</v>
      </c>
      <c r="AC191">
        <f t="shared" si="83"/>
        <v>101.14591145633818</v>
      </c>
      <c r="AD191">
        <f t="shared" si="84"/>
        <v>114.11580015060755</v>
      </c>
      <c r="AE191">
        <f t="shared" si="85"/>
        <v>-24.115800150607555</v>
      </c>
      <c r="AF191">
        <f t="shared" si="86"/>
        <v>1.2889459306182705E-2</v>
      </c>
      <c r="AG191">
        <f t="shared" si="87"/>
        <v>-24.102910691301371</v>
      </c>
      <c r="AH191">
        <f t="shared" si="88"/>
        <v>260.49249794494312</v>
      </c>
    </row>
    <row r="192" spans="4:34" x14ac:dyDescent="0.25">
      <c r="D192" s="2">
        <f t="shared" si="61"/>
        <v>44916</v>
      </c>
      <c r="E192" s="8">
        <f t="shared" si="89"/>
        <v>0.79166666666666508</v>
      </c>
      <c r="F192" s="3">
        <f t="shared" si="62"/>
        <v>2459935.25</v>
      </c>
      <c r="G192" s="4">
        <f t="shared" si="63"/>
        <v>0.22971252566735112</v>
      </c>
      <c r="I192">
        <f t="shared" si="64"/>
        <v>270.29423961748398</v>
      </c>
      <c r="J192">
        <f t="shared" si="65"/>
        <v>8626.9618656314706</v>
      </c>
      <c r="K192">
        <f t="shared" si="66"/>
        <v>1.6698970888872629E-2</v>
      </c>
      <c r="L192">
        <f t="shared" si="67"/>
        <v>-0.44064387668070831</v>
      </c>
      <c r="M192">
        <f t="shared" si="68"/>
        <v>269.85359574080326</v>
      </c>
      <c r="N192">
        <f t="shared" si="69"/>
        <v>346.52122175479053</v>
      </c>
      <c r="O192">
        <f t="shared" si="70"/>
        <v>0.98374707390701932</v>
      </c>
      <c r="P192">
        <f t="shared" si="71"/>
        <v>269.84478588198823</v>
      </c>
      <c r="Q192">
        <f t="shared" si="72"/>
        <v>23.436303888598339</v>
      </c>
      <c r="R192">
        <f t="shared" si="73"/>
        <v>23.438243408522851</v>
      </c>
      <c r="S192">
        <f t="shared" si="60"/>
        <v>-90.16917258939695</v>
      </c>
      <c r="T192">
        <f t="shared" si="74"/>
        <v>-23.438152264142836</v>
      </c>
      <c r="U192">
        <f t="shared" si="75"/>
        <v>4.3030572767459085E-2</v>
      </c>
      <c r="V192">
        <f t="shared" si="76"/>
        <v>1.8048643433825249</v>
      </c>
      <c r="W192">
        <f t="shared" si="77"/>
        <v>65.052237201340773</v>
      </c>
      <c r="X192" s="8">
        <f t="shared" si="78"/>
        <v>0.50654056920598434</v>
      </c>
      <c r="Y192" s="8">
        <f t="shared" si="79"/>
        <v>0.32583991031337112</v>
      </c>
      <c r="Z192" s="8">
        <f t="shared" si="80"/>
        <v>0.68724122809859756</v>
      </c>
      <c r="AA192" s="9">
        <f t="shared" si="81"/>
        <v>520.41789761072619</v>
      </c>
      <c r="AB192">
        <f t="shared" si="82"/>
        <v>1130.5815803433804</v>
      </c>
      <c r="AC192">
        <f t="shared" si="83"/>
        <v>102.64539508584511</v>
      </c>
      <c r="AD192">
        <f t="shared" si="84"/>
        <v>115.1498581003257</v>
      </c>
      <c r="AE192">
        <f t="shared" si="85"/>
        <v>-25.149858100325702</v>
      </c>
      <c r="AF192">
        <f t="shared" si="86"/>
        <v>1.22897798927916E-2</v>
      </c>
      <c r="AG192">
        <f t="shared" si="87"/>
        <v>-25.137568320432909</v>
      </c>
      <c r="AH192">
        <f t="shared" si="88"/>
        <v>261.49079591820208</v>
      </c>
    </row>
    <row r="193" spans="4:34" x14ac:dyDescent="0.25">
      <c r="D193" s="2">
        <f t="shared" si="61"/>
        <v>44916</v>
      </c>
      <c r="E193" s="8">
        <f t="shared" si="89"/>
        <v>0.79583333333333173</v>
      </c>
      <c r="F193" s="3">
        <f t="shared" si="62"/>
        <v>2459935.2541666669</v>
      </c>
      <c r="G193" s="4">
        <f t="shared" si="63"/>
        <v>0.2297126397444732</v>
      </c>
      <c r="I193">
        <f t="shared" si="64"/>
        <v>270.29834648171527</v>
      </c>
      <c r="J193">
        <f t="shared" si="65"/>
        <v>8626.9659722995166</v>
      </c>
      <c r="K193">
        <f t="shared" si="66"/>
        <v>1.6698970884070529E-2</v>
      </c>
      <c r="L193">
        <f t="shared" si="67"/>
        <v>-0.44050764205236831</v>
      </c>
      <c r="M193">
        <f t="shared" si="68"/>
        <v>269.85783883966292</v>
      </c>
      <c r="N193">
        <f t="shared" si="69"/>
        <v>346.52546465746491</v>
      </c>
      <c r="O193">
        <f t="shared" si="70"/>
        <v>0.98374679493675399</v>
      </c>
      <c r="P193">
        <f t="shared" si="71"/>
        <v>269.84902899479374</v>
      </c>
      <c r="Q193">
        <f t="shared" si="72"/>
        <v>23.43630388711486</v>
      </c>
      <c r="R193">
        <f t="shared" si="73"/>
        <v>23.438243413473785</v>
      </c>
      <c r="S193">
        <f t="shared" si="60"/>
        <v>-90.164547895745301</v>
      </c>
      <c r="T193">
        <f t="shared" si="74"/>
        <v>-23.43815718423183</v>
      </c>
      <c r="U193">
        <f t="shared" si="75"/>
        <v>4.3030572786155144E-2</v>
      </c>
      <c r="V193">
        <f t="shared" si="76"/>
        <v>1.8027988503433754</v>
      </c>
      <c r="W193">
        <f t="shared" si="77"/>
        <v>65.052230645521547</v>
      </c>
      <c r="X193" s="8">
        <f t="shared" si="78"/>
        <v>0.50654200357615042</v>
      </c>
      <c r="Y193" s="8">
        <f t="shared" si="79"/>
        <v>0.32584136289414611</v>
      </c>
      <c r="Z193" s="8">
        <f t="shared" si="80"/>
        <v>0.68724264425815473</v>
      </c>
      <c r="AA193" s="9">
        <f t="shared" si="81"/>
        <v>520.41784516417238</v>
      </c>
      <c r="AB193">
        <f t="shared" si="82"/>
        <v>1136.5795148503412</v>
      </c>
      <c r="AC193">
        <f t="shared" si="83"/>
        <v>104.1448787125853</v>
      </c>
      <c r="AD193">
        <f t="shared" si="84"/>
        <v>116.18662142829204</v>
      </c>
      <c r="AE193">
        <f t="shared" si="85"/>
        <v>-26.186621428292042</v>
      </c>
      <c r="AF193">
        <f t="shared" si="86"/>
        <v>1.1733103425664049E-2</v>
      </c>
      <c r="AG193">
        <f t="shared" si="87"/>
        <v>-26.174888324866377</v>
      </c>
      <c r="AH193">
        <f t="shared" si="88"/>
        <v>262.49417066610511</v>
      </c>
    </row>
    <row r="194" spans="4:34" x14ac:dyDescent="0.25">
      <c r="D194" s="2">
        <f t="shared" si="61"/>
        <v>44916</v>
      </c>
      <c r="E194" s="8">
        <f t="shared" si="89"/>
        <v>0.79999999999999838</v>
      </c>
      <c r="F194" s="3">
        <f t="shared" si="62"/>
        <v>2459935.2583333333</v>
      </c>
      <c r="G194" s="4">
        <f t="shared" si="63"/>
        <v>0.22971275382158254</v>
      </c>
      <c r="I194">
        <f t="shared" si="64"/>
        <v>270.30245334548817</v>
      </c>
      <c r="J194">
        <f t="shared" si="65"/>
        <v>8626.9700789671042</v>
      </c>
      <c r="K194">
        <f t="shared" si="66"/>
        <v>1.6698970879268429E-2</v>
      </c>
      <c r="L194">
        <f t="shared" si="67"/>
        <v>-0.44037140503359012</v>
      </c>
      <c r="M194">
        <f t="shared" si="68"/>
        <v>269.86208194045457</v>
      </c>
      <c r="N194">
        <f t="shared" si="69"/>
        <v>346.52970756207105</v>
      </c>
      <c r="O194">
        <f t="shared" si="70"/>
        <v>0.98374651605272556</v>
      </c>
      <c r="P194">
        <f t="shared" si="71"/>
        <v>269.85327210953136</v>
      </c>
      <c r="Q194">
        <f t="shared" si="72"/>
        <v>23.436303885631382</v>
      </c>
      <c r="R194">
        <f t="shared" si="73"/>
        <v>23.43824341842469</v>
      </c>
      <c r="S194">
        <f t="shared" ref="S194:S241" si="90">DEGREES(ATAN2(COS(RADIANS(P194)),COS(RADIANS(R194))*SIN(RADIANS(P194))))</f>
        <v>-90.159923199648176</v>
      </c>
      <c r="T194">
        <f t="shared" si="74"/>
        <v>-23.438161968095478</v>
      </c>
      <c r="U194">
        <f t="shared" si="75"/>
        <v>4.3030572804851092E-2</v>
      </c>
      <c r="V194">
        <f t="shared" si="76"/>
        <v>1.8007333467392781</v>
      </c>
      <c r="W194">
        <f t="shared" si="77"/>
        <v>65.052224271216275</v>
      </c>
      <c r="X194" s="8">
        <f t="shared" si="78"/>
        <v>0.50654343795365331</v>
      </c>
      <c r="Y194" s="8">
        <f t="shared" si="79"/>
        <v>0.32584281497805256</v>
      </c>
      <c r="Z194" s="8">
        <f t="shared" si="80"/>
        <v>0.68724406092925405</v>
      </c>
      <c r="AA194" s="9">
        <f t="shared" si="81"/>
        <v>520.4177941697302</v>
      </c>
      <c r="AB194">
        <f t="shared" si="82"/>
        <v>1142.577449346737</v>
      </c>
      <c r="AC194">
        <f t="shared" si="83"/>
        <v>105.64436233668425</v>
      </c>
      <c r="AD194">
        <f t="shared" si="84"/>
        <v>117.2257860325517</v>
      </c>
      <c r="AE194">
        <f t="shared" si="85"/>
        <v>-27.225786032551696</v>
      </c>
      <c r="AF194">
        <f t="shared" si="86"/>
        <v>1.1214788107012243E-2</v>
      </c>
      <c r="AG194">
        <f t="shared" si="87"/>
        <v>-27.214571244444684</v>
      </c>
      <c r="AH194">
        <f t="shared" si="88"/>
        <v>263.5034359659598</v>
      </c>
    </row>
    <row r="195" spans="4:34" x14ac:dyDescent="0.25">
      <c r="D195" s="2">
        <f t="shared" ref="D195:D241" si="91">$B$7</f>
        <v>44916</v>
      </c>
      <c r="E195" s="8">
        <f t="shared" si="89"/>
        <v>0.80416666666666503</v>
      </c>
      <c r="F195" s="3">
        <f t="shared" ref="F195:F241" si="92">D195+2415018.5+E195-$B$5/24</f>
        <v>2459935.2625000002</v>
      </c>
      <c r="G195" s="4">
        <f t="shared" ref="G195:G241" si="93">(F195-2451545)/36525</f>
        <v>0.22971286789870463</v>
      </c>
      <c r="I195">
        <f t="shared" ref="I195:I241" si="94">MOD(280.46646+G195*(36000.76983 + G195*0.0003032),360)</f>
        <v>270.30656020971946</v>
      </c>
      <c r="J195">
        <f t="shared" ref="J195:J241" si="95">357.52911+G195*(35999.05029 - 0.0001537*G195)</f>
        <v>8626.974185635152</v>
      </c>
      <c r="K195">
        <f t="shared" ref="K195:K241" si="96">0.016708634-G195*(0.000042037+0.0000001267*G195)</f>
        <v>1.669897087446633E-2</v>
      </c>
      <c r="L195">
        <f t="shared" ref="L195:L241" si="97">SIN(RADIANS(J195))*(1.914602-G195*(0.004817+0.000014*G195))+SIN(RADIANS(2*J195))*(0.019993-0.000101*G195)+SIN(RADIANS(3*J195))*0.000289</f>
        <v>-0.44023516559453824</v>
      </c>
      <c r="M195">
        <f t="shared" ref="M195:M241" si="98">I195+L195</f>
        <v>269.86632504412495</v>
      </c>
      <c r="N195">
        <f t="shared" ref="N195:N241" si="99">MOD(J195+L195,360)</f>
        <v>346.53395046955666</v>
      </c>
      <c r="O195">
        <f t="shared" ref="O195:O241" si="100">(1.000001018*(1-K195*K195))/(1+K195*COS(RADIANS(N195)))</f>
        <v>0.98374623725487342</v>
      </c>
      <c r="P195">
        <f t="shared" ref="P195:P241" si="101">M195-0.00569-0.00478*SIN(RADIANS(125.04-1934.136*G195))</f>
        <v>269.8575152271477</v>
      </c>
      <c r="Q195">
        <f t="shared" ref="Q195:Q241" si="102">23+(26+((21.448-G195*(46.815+G195*(0.00059-G195*0.001813))))/60)/60</f>
        <v>23.436303884147907</v>
      </c>
      <c r="R195">
        <f t="shared" ref="R195:R241" si="103">Q195+0.00256*COS(RADIANS(125.04-1934.136*G195))</f>
        <v>23.438243423375575</v>
      </c>
      <c r="S195">
        <f t="shared" si="90"/>
        <v>-90.155298500083404</v>
      </c>
      <c r="T195">
        <f t="shared" ref="T195:T241" si="104">DEGREES(ASIN(SIN(RADIANS(R195))*SIN(RADIANS(P195))))</f>
        <v>-23.438166615734584</v>
      </c>
      <c r="U195">
        <f t="shared" ref="U195:U241" si="105">TAN(RADIANS(R195/2))*TAN(RADIANS(R195/2))</f>
        <v>4.3030572823546963E-2</v>
      </c>
      <c r="V195">
        <f t="shared" ref="V195:V241" si="106">4*DEGREES(U195*SIN(2*RADIANS(I195))-2*K195*SIN(RADIANS(J195))+4*K195*U195*SIN(RADIANS(J195))*COS(2*RADIANS(I195))-0.5*U195*U195*SIN(4*RADIANS(I195))-1.25*K195*K195*SIN(2*RADIANS(J195)))</f>
        <v>1.7986678321485294</v>
      </c>
      <c r="W195">
        <f t="shared" ref="W195:W241" si="107">DEGREES(ACOS(COS(RADIANS(90.833))/(COS(RADIANS($B$3))*COS(RADIANS(T195)))-TAN(RADIANS($B$3))*TAN(RADIANS(T195))))</f>
        <v>65.052218078423991</v>
      </c>
      <c r="X195" s="8">
        <f t="shared" ref="X195:X241" si="108">(720-4*$B$4-V195+$B$5*60)/1440</f>
        <v>0.50654487233878576</v>
      </c>
      <c r="Y195" s="8">
        <f t="shared" ref="Y195:Y241" si="109">X195-W195*4/1440</f>
        <v>0.32584426656538579</v>
      </c>
      <c r="Z195" s="8">
        <f t="shared" ref="Z195:Z241" si="110">X195+W195*4/1440</f>
        <v>0.68724547811218573</v>
      </c>
      <c r="AA195" s="9">
        <f t="shared" ref="AA195:AA241" si="111">8*W195</f>
        <v>520.41774462739193</v>
      </c>
      <c r="AB195">
        <f t="shared" ref="AB195:AB241" si="112">MOD(E195*1440+V195+4*$B$4-60*$B$5,1440)</f>
        <v>1148.5753838321464</v>
      </c>
      <c r="AC195">
        <f t="shared" ref="AC195:AC241" si="113">IF(AB195/4&lt;0,AB195/4+180,AB195/4-180)</f>
        <v>107.14384595803659</v>
      </c>
      <c r="AD195">
        <f t="shared" ref="AD195:AD241" si="114">DEGREES(ACOS(SIN(RADIANS($B$3))*SIN(RADIANS(T195))+COS(RADIANS($B$3))*COS(RADIANS(T195))*COS(RADIANS(AC195))))</f>
        <v>118.26704342439673</v>
      </c>
      <c r="AE195">
        <f t="shared" ref="AE195:AE241" si="115">90-AD195</f>
        <v>-28.267043424396732</v>
      </c>
      <c r="AF195">
        <f t="shared" ref="AF195:AF241" si="116">IF(AE195&gt;85,0,IF(AE195&gt;5,58.1/TAN(RADIANS(AE195))-0.07/POWER(TAN(RADIANS(AE195)),3)+0.000086/POWER(TAN(RADIANS(AE195)),5),IF(AE195&gt;-0.575,1735+AE195*(-518.2+AE195*(103.4+AE195*(-12.79+AE195*0.711))),-20.772/TAN(RADIANS(AE195)))))/3600</f>
        <v>1.0730835176904169E-2</v>
      </c>
      <c r="AG195">
        <f t="shared" ref="AG195:AG241" si="117">AE195+AF195</f>
        <v>-28.256312589219828</v>
      </c>
      <c r="AH195">
        <f t="shared" ref="AH195:AH241" si="118">IF(AC195&gt;0,MOD(DEGREES(ACOS(((SIN(RADIANS($B$3))*COS(RADIANS(AD195)))-SIN(RADIANS(T195)))/(COS(RADIANS($B$3))*SIN(RADIANS(AD195)))))+180,360),MOD(540-DEGREES(ACOS(((SIN(RADIANS($B$3))*COS(RADIANS(AD195)))-SIN(RADIANS(T195)))/(COS(RADIANS($B$3))*SIN(RADIANS(AD195))))),360))</f>
        <v>264.519442502142</v>
      </c>
    </row>
    <row r="196" spans="4:34" x14ac:dyDescent="0.25">
      <c r="D196" s="2">
        <f t="shared" si="91"/>
        <v>44916</v>
      </c>
      <c r="E196" s="8">
        <f t="shared" ref="E196:E241" si="119">E195+0.1/24</f>
        <v>0.80833333333333168</v>
      </c>
      <c r="F196" s="3">
        <f t="shared" si="92"/>
        <v>2459935.2666666666</v>
      </c>
      <c r="G196" s="4">
        <f t="shared" si="93"/>
        <v>0.22971298197581394</v>
      </c>
      <c r="I196">
        <f t="shared" si="94"/>
        <v>270.31066707348873</v>
      </c>
      <c r="J196">
        <f t="shared" si="95"/>
        <v>8626.9782923027396</v>
      </c>
      <c r="K196">
        <f t="shared" si="96"/>
        <v>1.669897086966423E-2</v>
      </c>
      <c r="L196">
        <f t="shared" si="97"/>
        <v>-0.44009892376658571</v>
      </c>
      <c r="M196">
        <f t="shared" si="98"/>
        <v>269.87056814972215</v>
      </c>
      <c r="N196">
        <f t="shared" si="99"/>
        <v>346.53819337897221</v>
      </c>
      <c r="O196">
        <f t="shared" si="100"/>
        <v>0.98374595854326141</v>
      </c>
      <c r="P196">
        <f t="shared" si="101"/>
        <v>269.86175834669092</v>
      </c>
      <c r="Q196">
        <f t="shared" si="102"/>
        <v>23.436303882664429</v>
      </c>
      <c r="R196">
        <f t="shared" si="103"/>
        <v>23.438243428326423</v>
      </c>
      <c r="S196">
        <f t="shared" si="90"/>
        <v>-90.150673798097998</v>
      </c>
      <c r="T196">
        <f t="shared" si="104"/>
        <v>-23.438171127147825</v>
      </c>
      <c r="U196">
        <f t="shared" si="105"/>
        <v>4.3030572842242695E-2</v>
      </c>
      <c r="V196">
        <f t="shared" si="106"/>
        <v>1.7966023070745847</v>
      </c>
      <c r="W196">
        <f t="shared" si="107"/>
        <v>65.052212067146471</v>
      </c>
      <c r="X196" s="8">
        <f t="shared" si="108"/>
        <v>0.50654630673119816</v>
      </c>
      <c r="Y196" s="8">
        <f t="shared" si="109"/>
        <v>0.32584571765579129</v>
      </c>
      <c r="Z196" s="8">
        <f t="shared" si="110"/>
        <v>0.68724689580660503</v>
      </c>
      <c r="AA196" s="9">
        <f t="shared" si="111"/>
        <v>520.41769653717176</v>
      </c>
      <c r="AB196">
        <f t="shared" si="112"/>
        <v>1154.5733183070724</v>
      </c>
      <c r="AC196">
        <f t="shared" si="113"/>
        <v>108.64332957676811</v>
      </c>
      <c r="AD196">
        <f t="shared" si="114"/>
        <v>119.31007976216038</v>
      </c>
      <c r="AE196">
        <f t="shared" si="115"/>
        <v>-29.310079762160385</v>
      </c>
      <c r="AF196">
        <f t="shared" si="116"/>
        <v>1.0277781953093312E-2</v>
      </c>
      <c r="AG196">
        <f t="shared" si="117"/>
        <v>-29.299801980207292</v>
      </c>
      <c r="AH196">
        <f t="shared" si="118"/>
        <v>265.54308102828901</v>
      </c>
    </row>
    <row r="197" spans="4:34" x14ac:dyDescent="0.25">
      <c r="D197" s="2">
        <f t="shared" si="91"/>
        <v>44916</v>
      </c>
      <c r="E197" s="8">
        <f t="shared" si="119"/>
        <v>0.81249999999999833</v>
      </c>
      <c r="F197" s="3">
        <f t="shared" si="92"/>
        <v>2459935.2708333335</v>
      </c>
      <c r="G197" s="4">
        <f t="shared" si="93"/>
        <v>0.22971309605293602</v>
      </c>
      <c r="I197">
        <f t="shared" si="94"/>
        <v>270.31477393772002</v>
      </c>
      <c r="J197">
        <f t="shared" si="95"/>
        <v>8626.9823989707857</v>
      </c>
      <c r="K197">
        <f t="shared" si="96"/>
        <v>1.669897086486213E-2</v>
      </c>
      <c r="L197">
        <f t="shared" si="97"/>
        <v>-0.43996267952000412</v>
      </c>
      <c r="M197">
        <f t="shared" si="98"/>
        <v>269.8748112582</v>
      </c>
      <c r="N197">
        <f t="shared" si="99"/>
        <v>346.5424362912654</v>
      </c>
      <c r="O197">
        <f t="shared" si="100"/>
        <v>0.98374567991782902</v>
      </c>
      <c r="P197">
        <f t="shared" si="101"/>
        <v>269.86600146911479</v>
      </c>
      <c r="Q197">
        <f t="shared" si="102"/>
        <v>23.436303881180951</v>
      </c>
      <c r="R197">
        <f t="shared" si="103"/>
        <v>23.438243433277243</v>
      </c>
      <c r="S197">
        <f t="shared" si="90"/>
        <v>-90.146049092661883</v>
      </c>
      <c r="T197">
        <f t="shared" si="104"/>
        <v>-23.438175502335952</v>
      </c>
      <c r="U197">
        <f t="shared" si="105"/>
        <v>4.3030572860938324E-2</v>
      </c>
      <c r="V197">
        <f t="shared" si="106"/>
        <v>1.7945367710935543</v>
      </c>
      <c r="W197">
        <f t="shared" si="107"/>
        <v>65.052206237382777</v>
      </c>
      <c r="X197" s="8">
        <f t="shared" si="108"/>
        <v>0.50654774113118506</v>
      </c>
      <c r="Y197" s="8">
        <f t="shared" si="109"/>
        <v>0.32584716824956622</v>
      </c>
      <c r="Z197" s="8">
        <f t="shared" si="110"/>
        <v>0.68724831401280384</v>
      </c>
      <c r="AA197" s="9">
        <f t="shared" si="111"/>
        <v>520.41764989906221</v>
      </c>
      <c r="AB197">
        <f t="shared" si="112"/>
        <v>1160.5712527710912</v>
      </c>
      <c r="AC197">
        <f t="shared" si="113"/>
        <v>110.14281319277279</v>
      </c>
      <c r="AD197">
        <f t="shared" si="114"/>
        <v>120.35457480907554</v>
      </c>
      <c r="AE197">
        <f t="shared" si="115"/>
        <v>-30.354574809075544</v>
      </c>
      <c r="AF197">
        <f t="shared" si="116"/>
        <v>9.8526155788099864E-3</v>
      </c>
      <c r="AG197">
        <f t="shared" si="117"/>
        <v>-30.344722193496732</v>
      </c>
      <c r="AH197">
        <f t="shared" si="118"/>
        <v>266.57528580794849</v>
      </c>
    </row>
    <row r="198" spans="4:34" x14ac:dyDescent="0.25">
      <c r="D198" s="2">
        <f t="shared" si="91"/>
        <v>44916</v>
      </c>
      <c r="E198" s="8">
        <f t="shared" si="119"/>
        <v>0.81666666666666499</v>
      </c>
      <c r="F198" s="3">
        <f t="shared" si="92"/>
        <v>2459935.2750000004</v>
      </c>
      <c r="G198" s="4">
        <f t="shared" si="93"/>
        <v>0.2297132101300581</v>
      </c>
      <c r="I198">
        <f t="shared" si="94"/>
        <v>270.31888080195131</v>
      </c>
      <c r="J198">
        <f t="shared" si="95"/>
        <v>8626.9865056388335</v>
      </c>
      <c r="K198">
        <f t="shared" si="96"/>
        <v>1.6698970860060031E-2</v>
      </c>
      <c r="L198">
        <f t="shared" si="97"/>
        <v>-0.43982643287066175</v>
      </c>
      <c r="M198">
        <f t="shared" si="98"/>
        <v>269.87905436908062</v>
      </c>
      <c r="N198">
        <f t="shared" si="99"/>
        <v>346.5466792059633</v>
      </c>
      <c r="O198">
        <f t="shared" si="100"/>
        <v>0.98374540137860844</v>
      </c>
      <c r="P198">
        <f t="shared" si="101"/>
        <v>269.87024459394155</v>
      </c>
      <c r="Q198">
        <f t="shared" si="102"/>
        <v>23.436303879697473</v>
      </c>
      <c r="R198">
        <f t="shared" si="103"/>
        <v>23.438243438228035</v>
      </c>
      <c r="S198">
        <f t="shared" si="90"/>
        <v>-90.141424384305409</v>
      </c>
      <c r="T198">
        <f t="shared" si="104"/>
        <v>-23.438179741298175</v>
      </c>
      <c r="U198">
        <f t="shared" si="105"/>
        <v>4.3030572879633862E-2</v>
      </c>
      <c r="V198">
        <f t="shared" si="106"/>
        <v>1.7924712244770675</v>
      </c>
      <c r="W198">
        <f t="shared" si="107"/>
        <v>65.052200589134074</v>
      </c>
      <c r="X198" s="8">
        <f t="shared" si="108"/>
        <v>0.50654917553855761</v>
      </c>
      <c r="Y198" s="8">
        <f t="shared" si="109"/>
        <v>0.32584861834651851</v>
      </c>
      <c r="Z198" s="8">
        <f t="shared" si="110"/>
        <v>0.68724973273059664</v>
      </c>
      <c r="AA198" s="9">
        <f t="shared" si="111"/>
        <v>520.41760471307259</v>
      </c>
      <c r="AB198">
        <f t="shared" si="112"/>
        <v>1166.5691872244747</v>
      </c>
      <c r="AC198">
        <f t="shared" si="113"/>
        <v>111.64229680611868</v>
      </c>
      <c r="AD198">
        <f t="shared" si="114"/>
        <v>121.4002008077906</v>
      </c>
      <c r="AE198">
        <f t="shared" si="115"/>
        <v>-31.400200807790597</v>
      </c>
      <c r="AF198">
        <f t="shared" si="116"/>
        <v>9.4527029551069366E-3</v>
      </c>
      <c r="AG198">
        <f t="shared" si="117"/>
        <v>-31.390748104835492</v>
      </c>
      <c r="AH198">
        <f t="shared" si="118"/>
        <v>267.61703835690446</v>
      </c>
    </row>
    <row r="199" spans="4:34" x14ac:dyDescent="0.25">
      <c r="D199" s="2">
        <f t="shared" si="91"/>
        <v>44916</v>
      </c>
      <c r="E199" s="8">
        <f t="shared" si="119"/>
        <v>0.82083333333333164</v>
      </c>
      <c r="F199" s="3">
        <f t="shared" si="92"/>
        <v>2459935.2791666668</v>
      </c>
      <c r="G199" s="4">
        <f t="shared" si="93"/>
        <v>0.22971332420716745</v>
      </c>
      <c r="I199">
        <f t="shared" si="94"/>
        <v>270.32298766572421</v>
      </c>
      <c r="J199">
        <f t="shared" si="95"/>
        <v>8626.9906123064193</v>
      </c>
      <c r="K199">
        <f t="shared" si="96"/>
        <v>1.6698970855257931E-2</v>
      </c>
      <c r="L199">
        <f t="shared" si="97"/>
        <v>-0.43969018383464414</v>
      </c>
      <c r="M199">
        <f t="shared" si="98"/>
        <v>269.88329748188954</v>
      </c>
      <c r="N199">
        <f t="shared" si="99"/>
        <v>346.55092212258387</v>
      </c>
      <c r="O199">
        <f t="shared" si="100"/>
        <v>0.98374512292563321</v>
      </c>
      <c r="P199">
        <f t="shared" si="101"/>
        <v>269.87448772069661</v>
      </c>
      <c r="Q199">
        <f t="shared" si="102"/>
        <v>23.436303878213998</v>
      </c>
      <c r="R199">
        <f t="shared" si="103"/>
        <v>23.438243443178798</v>
      </c>
      <c r="S199">
        <f t="shared" si="90"/>
        <v>-90.136799673555302</v>
      </c>
      <c r="T199">
        <f t="shared" si="104"/>
        <v>-23.438183844033777</v>
      </c>
      <c r="U199">
        <f t="shared" si="105"/>
        <v>4.3030572898329275E-2</v>
      </c>
      <c r="V199">
        <f t="shared" si="106"/>
        <v>1.7904056674963245</v>
      </c>
      <c r="W199">
        <f t="shared" si="107"/>
        <v>65.052195122401329</v>
      </c>
      <c r="X199" s="8">
        <f t="shared" si="108"/>
        <v>0.50655060995312762</v>
      </c>
      <c r="Y199" s="8">
        <f t="shared" si="109"/>
        <v>0.32585006794645727</v>
      </c>
      <c r="Z199" s="8">
        <f t="shared" si="110"/>
        <v>0.68725115195979791</v>
      </c>
      <c r="AA199" s="9">
        <f t="shared" si="111"/>
        <v>520.41756097921063</v>
      </c>
      <c r="AB199">
        <f t="shared" si="112"/>
        <v>1172.5671216674939</v>
      </c>
      <c r="AC199">
        <f t="shared" si="113"/>
        <v>113.14178041687347</v>
      </c>
      <c r="AD199">
        <f t="shared" si="114"/>
        <v>122.44662126084771</v>
      </c>
      <c r="AE199">
        <f t="shared" si="115"/>
        <v>-32.446621260847706</v>
      </c>
      <c r="AF199">
        <f t="shared" si="116"/>
        <v>9.0757334310903499E-3</v>
      </c>
      <c r="AG199">
        <f t="shared" si="117"/>
        <v>-32.437545527416617</v>
      </c>
      <c r="AH199">
        <f t="shared" si="118"/>
        <v>268.66937150966959</v>
      </c>
    </row>
    <row r="200" spans="4:34" x14ac:dyDescent="0.25">
      <c r="D200" s="2">
        <f t="shared" si="91"/>
        <v>44916</v>
      </c>
      <c r="E200" s="8">
        <f t="shared" si="119"/>
        <v>0.82499999999999829</v>
      </c>
      <c r="F200" s="3">
        <f t="shared" si="92"/>
        <v>2459935.2833333337</v>
      </c>
      <c r="G200" s="4">
        <f t="shared" si="93"/>
        <v>0.22971343828428953</v>
      </c>
      <c r="I200">
        <f t="shared" si="94"/>
        <v>270.32709452995368</v>
      </c>
      <c r="J200">
        <f t="shared" si="95"/>
        <v>8626.9947189744671</v>
      </c>
      <c r="K200">
        <f t="shared" si="96"/>
        <v>1.6698970850455828E-2</v>
      </c>
      <c r="L200">
        <f t="shared" si="97"/>
        <v>-0.43955393238211343</v>
      </c>
      <c r="M200">
        <f t="shared" si="98"/>
        <v>269.88754059757156</v>
      </c>
      <c r="N200">
        <f t="shared" si="99"/>
        <v>346.55516504208572</v>
      </c>
      <c r="O200">
        <f t="shared" si="100"/>
        <v>0.98374484455884192</v>
      </c>
      <c r="P200">
        <f t="shared" si="101"/>
        <v>269.87873085032481</v>
      </c>
      <c r="Q200">
        <f t="shared" si="102"/>
        <v>23.43630387673052</v>
      </c>
      <c r="R200">
        <f t="shared" si="103"/>
        <v>23.438243448129533</v>
      </c>
      <c r="S200">
        <f t="shared" si="90"/>
        <v>-90.132174959391278</v>
      </c>
      <c r="T200">
        <f t="shared" si="104"/>
        <v>-23.438187810543393</v>
      </c>
      <c r="U200">
        <f t="shared" si="105"/>
        <v>4.3030572917024577E-2</v>
      </c>
      <c r="V200">
        <f t="shared" si="106"/>
        <v>1.7883400997302692</v>
      </c>
      <c r="W200">
        <f t="shared" si="107"/>
        <v>65.052189837183775</v>
      </c>
      <c r="X200" s="8">
        <f t="shared" si="108"/>
        <v>0.5065520443751873</v>
      </c>
      <c r="Y200" s="8">
        <f t="shared" si="109"/>
        <v>0.32585151704967685</v>
      </c>
      <c r="Z200" s="8">
        <f t="shared" si="110"/>
        <v>0.68725257170069776</v>
      </c>
      <c r="AA200" s="9">
        <f t="shared" si="111"/>
        <v>520.4175186974702</v>
      </c>
      <c r="AB200">
        <f t="shared" si="112"/>
        <v>1178.5650560997278</v>
      </c>
      <c r="AC200">
        <f t="shared" si="113"/>
        <v>114.64126402493196</v>
      </c>
      <c r="AD200">
        <f t="shared" si="114"/>
        <v>123.49348960665989</v>
      </c>
      <c r="AE200">
        <f t="shared" si="115"/>
        <v>-33.493489606659892</v>
      </c>
      <c r="AF200">
        <f t="shared" si="116"/>
        <v>8.719671630696221E-3</v>
      </c>
      <c r="AG200">
        <f t="shared" si="117"/>
        <v>-33.484769935029199</v>
      </c>
      <c r="AH200">
        <f t="shared" si="118"/>
        <v>269.73337383538217</v>
      </c>
    </row>
    <row r="201" spans="4:34" x14ac:dyDescent="0.25">
      <c r="D201" s="2">
        <f t="shared" si="91"/>
        <v>44916</v>
      </c>
      <c r="E201" s="8">
        <f t="shared" si="119"/>
        <v>0.82916666666666494</v>
      </c>
      <c r="F201" s="3">
        <f t="shared" si="92"/>
        <v>2459935.2875000001</v>
      </c>
      <c r="G201" s="4">
        <f t="shared" si="93"/>
        <v>0.22971355236139884</v>
      </c>
      <c r="I201">
        <f t="shared" si="94"/>
        <v>270.33120139372477</v>
      </c>
      <c r="J201">
        <f t="shared" si="95"/>
        <v>8626.9988256420547</v>
      </c>
      <c r="K201">
        <f t="shared" si="96"/>
        <v>1.6698970845653728E-2</v>
      </c>
      <c r="L201">
        <f t="shared" si="97"/>
        <v>-0.43941767854433722</v>
      </c>
      <c r="M201">
        <f t="shared" si="98"/>
        <v>269.89178371518045</v>
      </c>
      <c r="N201">
        <f t="shared" si="99"/>
        <v>346.55940796351024</v>
      </c>
      <c r="O201">
        <f t="shared" si="100"/>
        <v>0.98374456627829887</v>
      </c>
      <c r="P201">
        <f t="shared" si="101"/>
        <v>269.88297398187996</v>
      </c>
      <c r="Q201">
        <f t="shared" si="102"/>
        <v>23.436303875247042</v>
      </c>
      <c r="R201">
        <f t="shared" si="103"/>
        <v>23.438243453080236</v>
      </c>
      <c r="S201">
        <f t="shared" si="90"/>
        <v>-90.127550242854227</v>
      </c>
      <c r="T201">
        <f t="shared" si="104"/>
        <v>-23.438191640825895</v>
      </c>
      <c r="U201">
        <f t="shared" si="105"/>
        <v>4.3030572935719776E-2</v>
      </c>
      <c r="V201">
        <f t="shared" si="106"/>
        <v>1.7862745216799261</v>
      </c>
      <c r="W201">
        <f t="shared" si="107"/>
        <v>65.05218473348296</v>
      </c>
      <c r="X201" s="8">
        <f t="shared" si="108"/>
        <v>0.50655347880438895</v>
      </c>
      <c r="Y201" s="8">
        <f t="shared" si="109"/>
        <v>0.32585296565582517</v>
      </c>
      <c r="Z201" s="8">
        <f t="shared" si="110"/>
        <v>0.68725399195295278</v>
      </c>
      <c r="AA201" s="9">
        <f t="shared" si="111"/>
        <v>520.41747786786368</v>
      </c>
      <c r="AB201">
        <f t="shared" si="112"/>
        <v>1184.5629905216774</v>
      </c>
      <c r="AC201">
        <f t="shared" si="113"/>
        <v>116.14074763041936</v>
      </c>
      <c r="AD201">
        <f t="shared" si="114"/>
        <v>124.54044777922874</v>
      </c>
      <c r="AE201">
        <f t="shared" si="115"/>
        <v>-34.540447779228742</v>
      </c>
      <c r="AF201">
        <f t="shared" si="116"/>
        <v>8.3827183937208016E-3</v>
      </c>
      <c r="AG201">
        <f t="shared" si="117"/>
        <v>-34.532065060835023</v>
      </c>
      <c r="AH201">
        <f t="shared" si="118"/>
        <v>270.81019442951288</v>
      </c>
    </row>
    <row r="202" spans="4:34" x14ac:dyDescent="0.25">
      <c r="D202" s="2">
        <f t="shared" si="91"/>
        <v>44916</v>
      </c>
      <c r="E202" s="8">
        <f t="shared" si="119"/>
        <v>0.83333333333333159</v>
      </c>
      <c r="F202" s="3">
        <f t="shared" si="92"/>
        <v>2459935.291666667</v>
      </c>
      <c r="G202" s="4">
        <f t="shared" si="93"/>
        <v>0.22971366643852092</v>
      </c>
      <c r="I202">
        <f t="shared" si="94"/>
        <v>270.33530825795606</v>
      </c>
      <c r="J202">
        <f t="shared" si="95"/>
        <v>8627.0029323101007</v>
      </c>
      <c r="K202">
        <f t="shared" si="96"/>
        <v>1.6698970840851628E-2</v>
      </c>
      <c r="L202">
        <f t="shared" si="97"/>
        <v>-0.43928142229163841</v>
      </c>
      <c r="M202">
        <f t="shared" si="98"/>
        <v>269.89602683566443</v>
      </c>
      <c r="N202">
        <f t="shared" si="99"/>
        <v>346.56365088780876</v>
      </c>
      <c r="O202">
        <f t="shared" si="100"/>
        <v>0.9837442880839431</v>
      </c>
      <c r="P202">
        <f t="shared" si="101"/>
        <v>269.88721711631024</v>
      </c>
      <c r="Q202">
        <f t="shared" si="102"/>
        <v>23.436303873763563</v>
      </c>
      <c r="R202">
        <f t="shared" si="103"/>
        <v>23.438243458030914</v>
      </c>
      <c r="S202">
        <f t="shared" si="90"/>
        <v>-90.122925522920127</v>
      </c>
      <c r="T202">
        <f t="shared" si="104"/>
        <v>-23.438195334881861</v>
      </c>
      <c r="U202">
        <f t="shared" si="105"/>
        <v>4.3030572954414863E-2</v>
      </c>
      <c r="V202">
        <f t="shared" si="106"/>
        <v>1.7842089329236031</v>
      </c>
      <c r="W202">
        <f t="shared" si="107"/>
        <v>65.052179811298188</v>
      </c>
      <c r="X202" s="8">
        <f t="shared" si="108"/>
        <v>0.50655491324102531</v>
      </c>
      <c r="Y202" s="8">
        <f t="shared" si="109"/>
        <v>0.32585441376519697</v>
      </c>
      <c r="Z202" s="8">
        <f t="shared" si="110"/>
        <v>0.68725541271685364</v>
      </c>
      <c r="AA202" s="9">
        <f t="shared" si="111"/>
        <v>520.41743849038551</v>
      </c>
      <c r="AB202">
        <f t="shared" si="112"/>
        <v>1190.5609249329211</v>
      </c>
      <c r="AC202">
        <f t="shared" si="113"/>
        <v>117.64023123323028</v>
      </c>
      <c r="AD202">
        <f t="shared" si="114"/>
        <v>125.58712463702042</v>
      </c>
      <c r="AE202">
        <f t="shared" si="115"/>
        <v>-35.587124637020423</v>
      </c>
      <c r="AF202">
        <f t="shared" si="116"/>
        <v>8.0632782586892039E-3</v>
      </c>
      <c r="AG202">
        <f t="shared" si="117"/>
        <v>-35.579061358761734</v>
      </c>
      <c r="AH202">
        <f t="shared" si="118"/>
        <v>271.90104810714109</v>
      </c>
    </row>
    <row r="203" spans="4:34" x14ac:dyDescent="0.25">
      <c r="D203" s="2">
        <f t="shared" si="91"/>
        <v>44916</v>
      </c>
      <c r="E203" s="8">
        <f t="shared" si="119"/>
        <v>0.83749999999999825</v>
      </c>
      <c r="F203" s="3">
        <f t="shared" si="92"/>
        <v>2459935.2958333334</v>
      </c>
      <c r="G203" s="4">
        <f t="shared" si="93"/>
        <v>0.22971378051563027</v>
      </c>
      <c r="I203">
        <f t="shared" si="94"/>
        <v>270.33941512172896</v>
      </c>
      <c r="J203">
        <f t="shared" si="95"/>
        <v>8627.0070389776902</v>
      </c>
      <c r="K203">
        <f t="shared" si="96"/>
        <v>1.6698970836049529E-2</v>
      </c>
      <c r="L203">
        <f t="shared" si="97"/>
        <v>-0.43914516365506984</v>
      </c>
      <c r="M203">
        <f t="shared" si="98"/>
        <v>269.90026995807386</v>
      </c>
      <c r="N203">
        <f t="shared" si="99"/>
        <v>346.56789381403541</v>
      </c>
      <c r="O203">
        <f t="shared" si="100"/>
        <v>0.98374400997583822</v>
      </c>
      <c r="P203">
        <f t="shared" si="101"/>
        <v>269.89146025266604</v>
      </c>
      <c r="Q203">
        <f t="shared" si="102"/>
        <v>23.436303872280089</v>
      </c>
      <c r="R203">
        <f t="shared" si="103"/>
        <v>23.438243462981564</v>
      </c>
      <c r="S203">
        <f t="shared" si="90"/>
        <v>-90.118300800633634</v>
      </c>
      <c r="T203">
        <f t="shared" si="104"/>
        <v>-23.438198892710204</v>
      </c>
      <c r="U203">
        <f t="shared" si="105"/>
        <v>4.3030572973109853E-2</v>
      </c>
      <c r="V203">
        <f t="shared" si="106"/>
        <v>1.7821433339627082</v>
      </c>
      <c r="W203">
        <f t="shared" si="107"/>
        <v>65.052175070630938</v>
      </c>
      <c r="X203" s="8">
        <f t="shared" si="108"/>
        <v>0.50655634768474811</v>
      </c>
      <c r="Y203" s="8">
        <f t="shared" si="109"/>
        <v>0.32585586137743994</v>
      </c>
      <c r="Z203" s="8">
        <f t="shared" si="110"/>
        <v>0.68725683399205628</v>
      </c>
      <c r="AA203" s="9">
        <f t="shared" si="111"/>
        <v>520.4174005650475</v>
      </c>
      <c r="AB203">
        <f t="shared" si="112"/>
        <v>1196.5588593339603</v>
      </c>
      <c r="AC203">
        <f t="shared" si="113"/>
        <v>119.13971483349007</v>
      </c>
      <c r="AD203">
        <f t="shared" si="114"/>
        <v>126.63313424708147</v>
      </c>
      <c r="AE203">
        <f t="shared" si="115"/>
        <v>-36.633134247081472</v>
      </c>
      <c r="AF203">
        <f t="shared" si="116"/>
        <v>7.7599322546263198E-3</v>
      </c>
      <c r="AG203">
        <f t="shared" si="117"/>
        <v>-36.625374314826843</v>
      </c>
      <c r="AH203">
        <f t="shared" si="118"/>
        <v>273.0072210261668</v>
      </c>
    </row>
    <row r="204" spans="4:34" x14ac:dyDescent="0.25">
      <c r="D204" s="2">
        <f t="shared" si="91"/>
        <v>44916</v>
      </c>
      <c r="E204" s="8">
        <f t="shared" si="119"/>
        <v>0.8416666666666649</v>
      </c>
      <c r="F204" s="3">
        <f t="shared" si="92"/>
        <v>2459935.3000000003</v>
      </c>
      <c r="G204" s="4">
        <f t="shared" si="93"/>
        <v>0.22971389459275235</v>
      </c>
      <c r="I204">
        <f t="shared" si="94"/>
        <v>270.34352198595843</v>
      </c>
      <c r="J204">
        <f t="shared" si="95"/>
        <v>8627.0111456457344</v>
      </c>
      <c r="K204">
        <f t="shared" si="96"/>
        <v>1.6698970831247429E-2</v>
      </c>
      <c r="L204">
        <f t="shared" si="97"/>
        <v>-0.43900890260516967</v>
      </c>
      <c r="M204">
        <f t="shared" si="98"/>
        <v>269.90451308335327</v>
      </c>
      <c r="N204">
        <f t="shared" si="99"/>
        <v>346.57213674312879</v>
      </c>
      <c r="O204">
        <f t="shared" si="100"/>
        <v>0.98374373195392428</v>
      </c>
      <c r="P204">
        <f t="shared" si="101"/>
        <v>269.8957033918918</v>
      </c>
      <c r="Q204">
        <f t="shared" si="102"/>
        <v>23.43630387079661</v>
      </c>
      <c r="R204">
        <f t="shared" si="103"/>
        <v>23.438243467932182</v>
      </c>
      <c r="S204">
        <f t="shared" si="90"/>
        <v>-90.113676074974833</v>
      </c>
      <c r="T204">
        <f t="shared" si="104"/>
        <v>-23.438202314311457</v>
      </c>
      <c r="U204">
        <f t="shared" si="105"/>
        <v>4.3030572991804711E-2</v>
      </c>
      <c r="V204">
        <f t="shared" si="106"/>
        <v>1.7800777243777979</v>
      </c>
      <c r="W204">
        <f t="shared" si="107"/>
        <v>65.052170511480554</v>
      </c>
      <c r="X204" s="8">
        <f t="shared" si="108"/>
        <v>0.50655778213584879</v>
      </c>
      <c r="Y204" s="8">
        <f t="shared" si="109"/>
        <v>0.32585730849284722</v>
      </c>
      <c r="Z204" s="8">
        <f t="shared" si="110"/>
        <v>0.68725825577885036</v>
      </c>
      <c r="AA204" s="9">
        <f t="shared" si="111"/>
        <v>520.41736409184443</v>
      </c>
      <c r="AB204">
        <f t="shared" si="112"/>
        <v>1202.5567937243754</v>
      </c>
      <c r="AC204">
        <f t="shared" si="113"/>
        <v>120.63919843109386</v>
      </c>
      <c r="AD204">
        <f t="shared" si="114"/>
        <v>127.67807400623663</v>
      </c>
      <c r="AE204">
        <f t="shared" si="115"/>
        <v>-37.678074006236628</v>
      </c>
      <c r="AF204">
        <f t="shared" si="116"/>
        <v>7.4714150294136186E-3</v>
      </c>
      <c r="AG204">
        <f t="shared" si="117"/>
        <v>-37.670602591207214</v>
      </c>
      <c r="AH204">
        <f t="shared" si="118"/>
        <v>274.13007676577774</v>
      </c>
    </row>
    <row r="205" spans="4:34" x14ac:dyDescent="0.25">
      <c r="D205" s="2">
        <f t="shared" si="91"/>
        <v>44916</v>
      </c>
      <c r="E205" s="8">
        <f t="shared" si="119"/>
        <v>0.84583333333333155</v>
      </c>
      <c r="F205" s="3">
        <f t="shared" si="92"/>
        <v>2459935.3041666667</v>
      </c>
      <c r="G205" s="4">
        <f t="shared" si="93"/>
        <v>0.22971400866986166</v>
      </c>
      <c r="I205">
        <f t="shared" si="94"/>
        <v>270.34762884972952</v>
      </c>
      <c r="J205">
        <f t="shared" si="95"/>
        <v>8627.0152523133238</v>
      </c>
      <c r="K205">
        <f t="shared" si="96"/>
        <v>1.6698970826445329E-2</v>
      </c>
      <c r="L205">
        <f t="shared" si="97"/>
        <v>-0.43887263917282948</v>
      </c>
      <c r="M205">
        <f t="shared" si="98"/>
        <v>269.9087562105567</v>
      </c>
      <c r="N205">
        <f t="shared" si="99"/>
        <v>346.5763796741503</v>
      </c>
      <c r="O205">
        <f t="shared" si="100"/>
        <v>0.98374345401826413</v>
      </c>
      <c r="P205">
        <f t="shared" si="101"/>
        <v>269.89994653304166</v>
      </c>
      <c r="Q205">
        <f t="shared" si="102"/>
        <v>23.436303869313132</v>
      </c>
      <c r="R205">
        <f t="shared" si="103"/>
        <v>23.438243472882775</v>
      </c>
      <c r="S205">
        <f t="shared" si="90"/>
        <v>-90.109051346984188</v>
      </c>
      <c r="T205">
        <f t="shared" si="104"/>
        <v>-23.438205599684593</v>
      </c>
      <c r="U205">
        <f t="shared" si="105"/>
        <v>4.3030573010499493E-2</v>
      </c>
      <c r="V205">
        <f t="shared" si="106"/>
        <v>1.7780121046682658</v>
      </c>
      <c r="W205">
        <f t="shared" si="107"/>
        <v>65.052166133848445</v>
      </c>
      <c r="X205" s="8">
        <f t="shared" si="108"/>
        <v>0.5065592165939804</v>
      </c>
      <c r="Y205" s="8">
        <f t="shared" si="109"/>
        <v>0.32585875511106804</v>
      </c>
      <c r="Z205" s="8">
        <f t="shared" si="110"/>
        <v>0.6872596780768927</v>
      </c>
      <c r="AA205" s="9">
        <f t="shared" si="111"/>
        <v>520.41732907078756</v>
      </c>
      <c r="AB205">
        <f t="shared" si="112"/>
        <v>1208.5547281046659</v>
      </c>
      <c r="AC205">
        <f t="shared" si="113"/>
        <v>122.13868202616646</v>
      </c>
      <c r="AD205">
        <f t="shared" si="114"/>
        <v>128.72152258188996</v>
      </c>
      <c r="AE205">
        <f t="shared" si="115"/>
        <v>-38.721522581889957</v>
      </c>
      <c r="AF205">
        <f t="shared" si="116"/>
        <v>7.1965955415577406E-3</v>
      </c>
      <c r="AG205">
        <f t="shared" si="117"/>
        <v>-38.714325986348399</v>
      </c>
      <c r="AH205">
        <f t="shared" si="118"/>
        <v>275.27106288675617</v>
      </c>
    </row>
    <row r="206" spans="4:34" x14ac:dyDescent="0.25">
      <c r="D206" s="2">
        <f t="shared" si="91"/>
        <v>44916</v>
      </c>
      <c r="E206" s="8">
        <f t="shared" si="119"/>
        <v>0.8499999999999982</v>
      </c>
      <c r="F206" s="3">
        <f t="shared" si="92"/>
        <v>2459935.3083333336</v>
      </c>
      <c r="G206" s="4">
        <f t="shared" si="93"/>
        <v>0.22971412274698375</v>
      </c>
      <c r="I206">
        <f t="shared" si="94"/>
        <v>270.35173571396081</v>
      </c>
      <c r="J206">
        <f t="shared" si="95"/>
        <v>8627.0193589813698</v>
      </c>
      <c r="K206">
        <f t="shared" si="96"/>
        <v>1.669897082164323E-2</v>
      </c>
      <c r="L206">
        <f t="shared" si="97"/>
        <v>-0.43873637332858617</v>
      </c>
      <c r="M206">
        <f t="shared" si="98"/>
        <v>269.91299934063221</v>
      </c>
      <c r="N206">
        <f t="shared" si="99"/>
        <v>346.58062260804036</v>
      </c>
      <c r="O206">
        <f t="shared" si="100"/>
        <v>0.98374317616879814</v>
      </c>
      <c r="P206">
        <f t="shared" si="101"/>
        <v>269.90418967706364</v>
      </c>
      <c r="Q206">
        <f t="shared" si="102"/>
        <v>23.436303867829654</v>
      </c>
      <c r="R206">
        <f t="shared" si="103"/>
        <v>23.438243477833336</v>
      </c>
      <c r="S206">
        <f t="shared" si="90"/>
        <v>-90.104426615637962</v>
      </c>
      <c r="T206">
        <f t="shared" si="104"/>
        <v>-23.438208748830096</v>
      </c>
      <c r="U206">
        <f t="shared" si="105"/>
        <v>4.303057302919415E-2</v>
      </c>
      <c r="V206">
        <f t="shared" si="106"/>
        <v>1.7759464744133491</v>
      </c>
      <c r="W206">
        <f t="shared" si="107"/>
        <v>65.052161937734041</v>
      </c>
      <c r="X206" s="8">
        <f t="shared" si="108"/>
        <v>0.50656065105943526</v>
      </c>
      <c r="Y206" s="8">
        <f t="shared" si="109"/>
        <v>0.32586020123239623</v>
      </c>
      <c r="Z206" s="8">
        <f t="shared" si="110"/>
        <v>0.6872611008864743</v>
      </c>
      <c r="AA206" s="9">
        <f t="shared" si="111"/>
        <v>520.41729550187233</v>
      </c>
      <c r="AB206">
        <f t="shared" si="112"/>
        <v>1214.5526624744109</v>
      </c>
      <c r="AC206">
        <f t="shared" si="113"/>
        <v>123.63816561860273</v>
      </c>
      <c r="AD206">
        <f t="shared" si="114"/>
        <v>129.76303765036766</v>
      </c>
      <c r="AE206">
        <f t="shared" si="115"/>
        <v>-39.763037650367664</v>
      </c>
      <c r="AF206">
        <f t="shared" si="116"/>
        <v>6.9344606980194304E-3</v>
      </c>
      <c r="AG206">
        <f t="shared" si="117"/>
        <v>-39.756103189669645</v>
      </c>
      <c r="AH206">
        <f t="shared" si="118"/>
        <v>276.43171799468314</v>
      </c>
    </row>
    <row r="207" spans="4:34" x14ac:dyDescent="0.25">
      <c r="D207" s="2">
        <f t="shared" si="91"/>
        <v>44916</v>
      </c>
      <c r="E207" s="8">
        <f t="shared" si="119"/>
        <v>0.85416666666666485</v>
      </c>
      <c r="F207" s="3">
        <f t="shared" si="92"/>
        <v>2459935.3125</v>
      </c>
      <c r="G207" s="4">
        <f t="shared" si="93"/>
        <v>0.22971423682409309</v>
      </c>
      <c r="I207">
        <f t="shared" si="94"/>
        <v>270.35584257773371</v>
      </c>
      <c r="J207">
        <f t="shared" si="95"/>
        <v>8627.0234656489574</v>
      </c>
      <c r="K207">
        <f t="shared" si="96"/>
        <v>1.669897081684113E-2</v>
      </c>
      <c r="L207">
        <f t="shared" si="97"/>
        <v>-0.43860010510349512</v>
      </c>
      <c r="M207">
        <f t="shared" si="98"/>
        <v>269.91724247263022</v>
      </c>
      <c r="N207">
        <f t="shared" si="99"/>
        <v>346.58486554385308</v>
      </c>
      <c r="O207">
        <f t="shared" si="100"/>
        <v>0.98374289840558959</v>
      </c>
      <c r="P207">
        <f t="shared" si="101"/>
        <v>269.90843282300818</v>
      </c>
      <c r="Q207">
        <f t="shared" si="102"/>
        <v>23.436303866346179</v>
      </c>
      <c r="R207">
        <f t="shared" si="103"/>
        <v>23.438243482783871</v>
      </c>
      <c r="S207">
        <f t="shared" si="90"/>
        <v>-90.099801881980682</v>
      </c>
      <c r="T207">
        <f t="shared" si="104"/>
        <v>-23.438211761746985</v>
      </c>
      <c r="U207">
        <f t="shared" si="105"/>
        <v>4.3030573047888702E-2</v>
      </c>
      <c r="V207">
        <f t="shared" si="106"/>
        <v>1.7738808341144652</v>
      </c>
      <c r="W207">
        <f t="shared" si="107"/>
        <v>65.052157923138651</v>
      </c>
      <c r="X207" s="8">
        <f t="shared" si="108"/>
        <v>0.50656208553186499</v>
      </c>
      <c r="Y207" s="8">
        <f t="shared" si="109"/>
        <v>0.32586164685647984</v>
      </c>
      <c r="Z207" s="8">
        <f t="shared" si="110"/>
        <v>0.68726252420725009</v>
      </c>
      <c r="AA207" s="9">
        <f t="shared" si="111"/>
        <v>520.41726338510921</v>
      </c>
      <c r="AB207">
        <f t="shared" si="112"/>
        <v>1220.550596834112</v>
      </c>
      <c r="AC207">
        <f t="shared" si="113"/>
        <v>125.13764920852799</v>
      </c>
      <c r="AD207">
        <f t="shared" si="114"/>
        <v>130.80215341111889</v>
      </c>
      <c r="AE207">
        <f t="shared" si="115"/>
        <v>-40.802153411118894</v>
      </c>
      <c r="AF207">
        <f t="shared" si="116"/>
        <v>6.6841014411433515E-3</v>
      </c>
      <c r="AG207">
        <f t="shared" si="117"/>
        <v>-40.795469309677749</v>
      </c>
      <c r="AH207">
        <f t="shared" si="118"/>
        <v>277.61367932520699</v>
      </c>
    </row>
    <row r="208" spans="4:34" x14ac:dyDescent="0.25">
      <c r="D208" s="2">
        <f t="shared" si="91"/>
        <v>44916</v>
      </c>
      <c r="E208" s="8">
        <f t="shared" si="119"/>
        <v>0.85833333333333151</v>
      </c>
      <c r="F208" s="3">
        <f t="shared" si="92"/>
        <v>2459935.3166666669</v>
      </c>
      <c r="G208" s="4">
        <f t="shared" si="93"/>
        <v>0.22971435090121517</v>
      </c>
      <c r="I208">
        <f t="shared" si="94"/>
        <v>270.35994944196318</v>
      </c>
      <c r="J208">
        <f t="shared" si="95"/>
        <v>8627.0275723170053</v>
      </c>
      <c r="K208">
        <f t="shared" si="96"/>
        <v>1.6698970812039027E-2</v>
      </c>
      <c r="L208">
        <f t="shared" si="97"/>
        <v>-0.43846383446787579</v>
      </c>
      <c r="M208">
        <f t="shared" si="98"/>
        <v>269.9214856074953</v>
      </c>
      <c r="N208">
        <f t="shared" si="99"/>
        <v>346.58910848253799</v>
      </c>
      <c r="O208">
        <f t="shared" si="100"/>
        <v>0.98374262072857743</v>
      </c>
      <c r="P208">
        <f t="shared" si="101"/>
        <v>269.91267597181985</v>
      </c>
      <c r="Q208">
        <f t="shared" si="102"/>
        <v>23.436303864862701</v>
      </c>
      <c r="R208">
        <f t="shared" si="103"/>
        <v>23.438243487734375</v>
      </c>
      <c r="S208">
        <f t="shared" si="90"/>
        <v>-90.095177144992277</v>
      </c>
      <c r="T208">
        <f t="shared" si="104"/>
        <v>-23.438214638435692</v>
      </c>
      <c r="U208">
        <f t="shared" si="105"/>
        <v>4.303057306658313E-2</v>
      </c>
      <c r="V208">
        <f t="shared" si="106"/>
        <v>1.7718151833512426</v>
      </c>
      <c r="W208">
        <f t="shared" si="107"/>
        <v>65.052154090061762</v>
      </c>
      <c r="X208" s="8">
        <f t="shared" si="108"/>
        <v>0.50656352001156169</v>
      </c>
      <c r="Y208" s="8">
        <f t="shared" si="109"/>
        <v>0.32586309198361235</v>
      </c>
      <c r="Z208" s="8">
        <f t="shared" si="110"/>
        <v>0.68726394803951107</v>
      </c>
      <c r="AA208" s="9">
        <f t="shared" si="111"/>
        <v>520.4172327204941</v>
      </c>
      <c r="AB208">
        <f t="shared" si="112"/>
        <v>1226.5485311833486</v>
      </c>
      <c r="AC208">
        <f t="shared" si="113"/>
        <v>126.63713279583715</v>
      </c>
      <c r="AD208">
        <f t="shared" si="114"/>
        <v>131.83837785025338</v>
      </c>
      <c r="AE208">
        <f t="shared" si="115"/>
        <v>-41.83837785025338</v>
      </c>
      <c r="AF208">
        <f t="shared" si="116"/>
        <v>6.4447008836692587E-3</v>
      </c>
      <c r="AG208">
        <f t="shared" si="117"/>
        <v>-41.831933149369711</v>
      </c>
      <c r="AH208">
        <f t="shared" si="118"/>
        <v>278.81869086061852</v>
      </c>
    </row>
    <row r="209" spans="4:34" x14ac:dyDescent="0.25">
      <c r="D209" s="2">
        <f t="shared" si="91"/>
        <v>44916</v>
      </c>
      <c r="E209" s="8">
        <f t="shared" si="119"/>
        <v>0.86249999999999816</v>
      </c>
      <c r="F209" s="3">
        <f t="shared" si="92"/>
        <v>2459935.3208333333</v>
      </c>
      <c r="G209" s="4">
        <f t="shared" si="93"/>
        <v>0.22971446497832451</v>
      </c>
      <c r="I209">
        <f t="shared" si="94"/>
        <v>270.36405630573609</v>
      </c>
      <c r="J209">
        <f t="shared" si="95"/>
        <v>8627.0316789845929</v>
      </c>
      <c r="K209">
        <f t="shared" si="96"/>
        <v>1.6698970807236927E-2</v>
      </c>
      <c r="L209">
        <f t="shared" si="97"/>
        <v>-0.43832756145294649</v>
      </c>
      <c r="M209">
        <f t="shared" si="98"/>
        <v>269.92572874428316</v>
      </c>
      <c r="N209">
        <f t="shared" si="99"/>
        <v>346.59335142314012</v>
      </c>
      <c r="O209">
        <f t="shared" si="100"/>
        <v>0.98374234313782627</v>
      </c>
      <c r="P209">
        <f t="shared" si="101"/>
        <v>269.9169191225543</v>
      </c>
      <c r="Q209">
        <f t="shared" si="102"/>
        <v>23.436303863379223</v>
      </c>
      <c r="R209">
        <f t="shared" si="103"/>
        <v>23.438243492684848</v>
      </c>
      <c r="S209">
        <f t="shared" si="90"/>
        <v>-90.090552405711676</v>
      </c>
      <c r="T209">
        <f t="shared" si="104"/>
        <v>-23.43821737889531</v>
      </c>
      <c r="U209">
        <f t="shared" si="105"/>
        <v>4.3030573085277461E-2</v>
      </c>
      <c r="V209">
        <f t="shared" si="106"/>
        <v>1.7697495226237967</v>
      </c>
      <c r="W209">
        <f t="shared" si="107"/>
        <v>65.05215043850464</v>
      </c>
      <c r="X209" s="8">
        <f t="shared" si="108"/>
        <v>0.50656495449817796</v>
      </c>
      <c r="Y209" s="8">
        <f t="shared" si="109"/>
        <v>0.32586453661344283</v>
      </c>
      <c r="Z209" s="8">
        <f t="shared" si="110"/>
        <v>0.68726537238291308</v>
      </c>
      <c r="AA209" s="9">
        <f t="shared" si="111"/>
        <v>520.41720350803712</v>
      </c>
      <c r="AB209">
        <f t="shared" si="112"/>
        <v>1232.5464655226212</v>
      </c>
      <c r="AC209">
        <f t="shared" si="113"/>
        <v>128.13661638065531</v>
      </c>
      <c r="AD209">
        <f t="shared" si="114"/>
        <v>132.87118972706816</v>
      </c>
      <c r="AE209">
        <f t="shared" si="115"/>
        <v>-42.871189727068156</v>
      </c>
      <c r="AF209">
        <f t="shared" si="116"/>
        <v>6.2155241655444992E-3</v>
      </c>
      <c r="AG209">
        <f t="shared" si="117"/>
        <v>-42.864974202902609</v>
      </c>
      <c r="AH209">
        <f t="shared" si="118"/>
        <v>280.04861197944217</v>
      </c>
    </row>
    <row r="210" spans="4:34" x14ac:dyDescent="0.25">
      <c r="D210" s="2">
        <f t="shared" si="91"/>
        <v>44916</v>
      </c>
      <c r="E210" s="8">
        <f t="shared" si="119"/>
        <v>0.86666666666666481</v>
      </c>
      <c r="F210" s="3">
        <f t="shared" si="92"/>
        <v>2459935.3250000002</v>
      </c>
      <c r="G210" s="4">
        <f t="shared" si="93"/>
        <v>0.22971457905544657</v>
      </c>
      <c r="I210">
        <f t="shared" si="94"/>
        <v>270.36816316996556</v>
      </c>
      <c r="J210">
        <f t="shared" si="95"/>
        <v>8627.0357856526389</v>
      </c>
      <c r="K210">
        <f t="shared" si="96"/>
        <v>1.6698970802434827E-2</v>
      </c>
      <c r="L210">
        <f t="shared" si="97"/>
        <v>-0.43819128602902591</v>
      </c>
      <c r="M210">
        <f t="shared" si="98"/>
        <v>269.9299718839365</v>
      </c>
      <c r="N210">
        <f t="shared" si="99"/>
        <v>346.59759436660897</v>
      </c>
      <c r="O210">
        <f t="shared" si="100"/>
        <v>0.98374206563327504</v>
      </c>
      <c r="P210">
        <f t="shared" si="101"/>
        <v>269.92116227615435</v>
      </c>
      <c r="Q210">
        <f t="shared" si="102"/>
        <v>23.436303861895745</v>
      </c>
      <c r="R210">
        <f t="shared" si="103"/>
        <v>23.438243497635295</v>
      </c>
      <c r="S210">
        <f t="shared" si="90"/>
        <v>-90.085927663120728</v>
      </c>
      <c r="T210">
        <f t="shared" si="104"/>
        <v>-23.438219983126199</v>
      </c>
      <c r="U210">
        <f t="shared" si="105"/>
        <v>4.3030573103971681E-2</v>
      </c>
      <c r="V210">
        <f t="shared" si="106"/>
        <v>1.76768385151241</v>
      </c>
      <c r="W210">
        <f t="shared" si="107"/>
        <v>65.052146968466815</v>
      </c>
      <c r="X210" s="8">
        <f t="shared" si="108"/>
        <v>0.50656638899200535</v>
      </c>
      <c r="Y210" s="8">
        <f t="shared" si="109"/>
        <v>0.32586598074626416</v>
      </c>
      <c r="Z210" s="8">
        <f t="shared" si="110"/>
        <v>0.68726679723774653</v>
      </c>
      <c r="AA210" s="9">
        <f t="shared" si="111"/>
        <v>520.41717574773452</v>
      </c>
      <c r="AB210">
        <f t="shared" si="112"/>
        <v>1238.5443998515098</v>
      </c>
      <c r="AC210">
        <f t="shared" si="113"/>
        <v>129.63609996287744</v>
      </c>
      <c r="AD210">
        <f t="shared" si="114"/>
        <v>133.90003525228835</v>
      </c>
      <c r="AE210">
        <f t="shared" si="115"/>
        <v>-43.900035252288347</v>
      </c>
      <c r="AF210">
        <f t="shared" si="116"/>
        <v>5.9959097669344021E-3</v>
      </c>
      <c r="AG210">
        <f t="shared" si="117"/>
        <v>-43.89403934252141</v>
      </c>
      <c r="AH210">
        <f t="shared" si="118"/>
        <v>281.30542662319391</v>
      </c>
    </row>
    <row r="211" spans="4:34" x14ac:dyDescent="0.25">
      <c r="D211" s="2">
        <f t="shared" si="91"/>
        <v>44916</v>
      </c>
      <c r="E211" s="8">
        <f t="shared" si="119"/>
        <v>0.87083333333333146</v>
      </c>
      <c r="F211" s="3">
        <f t="shared" si="92"/>
        <v>2459935.3291666666</v>
      </c>
      <c r="G211" s="4">
        <f t="shared" si="93"/>
        <v>0.22971469313255591</v>
      </c>
      <c r="I211">
        <f t="shared" si="94"/>
        <v>270.37227003373846</v>
      </c>
      <c r="J211">
        <f t="shared" si="95"/>
        <v>8627.0398923202247</v>
      </c>
      <c r="K211">
        <f t="shared" si="96"/>
        <v>1.6698970797632728E-2</v>
      </c>
      <c r="L211">
        <f t="shared" si="97"/>
        <v>-0.43805500822727939</v>
      </c>
      <c r="M211">
        <f t="shared" si="98"/>
        <v>269.93421502551121</v>
      </c>
      <c r="N211">
        <f t="shared" si="99"/>
        <v>346.60183731199686</v>
      </c>
      <c r="O211">
        <f t="shared" si="100"/>
        <v>0.98374178821498748</v>
      </c>
      <c r="P211">
        <f t="shared" si="101"/>
        <v>269.92540543167576</v>
      </c>
      <c r="Q211">
        <f t="shared" si="102"/>
        <v>23.43630386041227</v>
      </c>
      <c r="R211">
        <f t="shared" si="103"/>
        <v>23.438243502585713</v>
      </c>
      <c r="S211">
        <f t="shared" si="90"/>
        <v>-90.081302918258132</v>
      </c>
      <c r="T211">
        <f t="shared" si="104"/>
        <v>-23.438222451127526</v>
      </c>
      <c r="U211">
        <f t="shared" si="105"/>
        <v>4.303057312266579E-2</v>
      </c>
      <c r="V211">
        <f t="shared" si="106"/>
        <v>1.7656181705170046</v>
      </c>
      <c r="W211">
        <f t="shared" si="107"/>
        <v>65.052143679949438</v>
      </c>
      <c r="X211" s="8">
        <f t="shared" si="108"/>
        <v>0.50656782349269658</v>
      </c>
      <c r="Y211" s="8">
        <f t="shared" si="109"/>
        <v>0.32586742438172589</v>
      </c>
      <c r="Z211" s="8">
        <f t="shared" si="110"/>
        <v>0.68726822260366727</v>
      </c>
      <c r="AA211" s="9">
        <f t="shared" si="111"/>
        <v>520.41714943959551</v>
      </c>
      <c r="AB211">
        <f t="shared" si="112"/>
        <v>1244.5423341705143</v>
      </c>
      <c r="AC211">
        <f t="shared" si="113"/>
        <v>131.13558354262858</v>
      </c>
      <c r="AD211">
        <f t="shared" si="114"/>
        <v>134.92432442697094</v>
      </c>
      <c r="AE211">
        <f t="shared" si="115"/>
        <v>-44.924324426970941</v>
      </c>
      <c r="AF211">
        <f t="shared" si="116"/>
        <v>5.7852620593307254E-3</v>
      </c>
      <c r="AG211">
        <f t="shared" si="117"/>
        <v>-44.918539164911607</v>
      </c>
      <c r="AH211">
        <f t="shared" si="118"/>
        <v>282.59125294719877</v>
      </c>
    </row>
    <row r="212" spans="4:34" x14ac:dyDescent="0.25">
      <c r="D212" s="2">
        <f t="shared" si="91"/>
        <v>44916</v>
      </c>
      <c r="E212" s="8">
        <f t="shared" si="119"/>
        <v>0.87499999999999811</v>
      </c>
      <c r="F212" s="3">
        <f t="shared" si="92"/>
        <v>2459935.3333333335</v>
      </c>
      <c r="G212" s="4">
        <f t="shared" si="93"/>
        <v>0.22971480720967799</v>
      </c>
      <c r="I212">
        <f t="shared" si="94"/>
        <v>270.37637689796793</v>
      </c>
      <c r="J212">
        <f t="shared" si="95"/>
        <v>8627.0439989882725</v>
      </c>
      <c r="K212">
        <f t="shared" si="96"/>
        <v>1.6698970792830628E-2</v>
      </c>
      <c r="L212">
        <f t="shared" si="97"/>
        <v>-0.4379187280179167</v>
      </c>
      <c r="M212">
        <f t="shared" si="98"/>
        <v>269.93845816995002</v>
      </c>
      <c r="N212">
        <f t="shared" si="99"/>
        <v>346.60608026025511</v>
      </c>
      <c r="O212">
        <f t="shared" si="100"/>
        <v>0.98374151088290285</v>
      </c>
      <c r="P212">
        <f t="shared" si="101"/>
        <v>269.92964859006133</v>
      </c>
      <c r="Q212">
        <f t="shared" si="102"/>
        <v>23.436303858928792</v>
      </c>
      <c r="R212">
        <f t="shared" si="103"/>
        <v>23.438243507536104</v>
      </c>
      <c r="S212">
        <f t="shared" si="90"/>
        <v>-90.076678170105822</v>
      </c>
      <c r="T212">
        <f t="shared" si="104"/>
        <v>-23.438224782899592</v>
      </c>
      <c r="U212">
        <f t="shared" si="105"/>
        <v>4.3030573141359794E-2</v>
      </c>
      <c r="V212">
        <f t="shared" si="106"/>
        <v>1.7635524792173729</v>
      </c>
      <c r="W212">
        <f t="shared" si="107"/>
        <v>65.052140572952155</v>
      </c>
      <c r="X212" s="8">
        <f t="shared" si="108"/>
        <v>0.50656925800054353</v>
      </c>
      <c r="Y212" s="8">
        <f t="shared" si="109"/>
        <v>0.3258688675201209</v>
      </c>
      <c r="Z212" s="8">
        <f t="shared" si="110"/>
        <v>0.68726964848096617</v>
      </c>
      <c r="AA212" s="9">
        <f t="shared" si="111"/>
        <v>520.41712458361724</v>
      </c>
      <c r="AB212">
        <f t="shared" si="112"/>
        <v>1250.5402684792148</v>
      </c>
      <c r="AC212">
        <f t="shared" si="113"/>
        <v>132.63506711980369</v>
      </c>
      <c r="AD212">
        <f t="shared" si="114"/>
        <v>135.94342700640684</v>
      </c>
      <c r="AE212">
        <f t="shared" si="115"/>
        <v>-45.943427006406836</v>
      </c>
      <c r="AF212">
        <f t="shared" si="116"/>
        <v>5.5830449159706497E-3</v>
      </c>
      <c r="AG212">
        <f t="shared" si="117"/>
        <v>-45.937843961490863</v>
      </c>
      <c r="AH212">
        <f t="shared" si="118"/>
        <v>283.90835339196826</v>
      </c>
    </row>
    <row r="213" spans="4:34" x14ac:dyDescent="0.25">
      <c r="D213" s="2">
        <f t="shared" si="91"/>
        <v>44916</v>
      </c>
      <c r="E213" s="8">
        <f t="shared" si="119"/>
        <v>0.87916666666666476</v>
      </c>
      <c r="F213" s="3">
        <f t="shared" si="92"/>
        <v>2459935.3375000004</v>
      </c>
      <c r="G213" s="4">
        <f t="shared" si="93"/>
        <v>0.22971492128680007</v>
      </c>
      <c r="I213">
        <f t="shared" si="94"/>
        <v>270.38048376219922</v>
      </c>
      <c r="J213">
        <f t="shared" si="95"/>
        <v>8627.0481056563203</v>
      </c>
      <c r="K213">
        <f t="shared" si="96"/>
        <v>1.6698970788028528E-2</v>
      </c>
      <c r="L213">
        <f t="shared" si="97"/>
        <v>-0.43778244541697231</v>
      </c>
      <c r="M213">
        <f t="shared" si="98"/>
        <v>269.94270131678223</v>
      </c>
      <c r="N213">
        <f t="shared" si="99"/>
        <v>346.61032321090352</v>
      </c>
      <c r="O213">
        <f t="shared" si="100"/>
        <v>0.98374123363705424</v>
      </c>
      <c r="P213">
        <f t="shared" si="101"/>
        <v>269.9338917508403</v>
      </c>
      <c r="Q213">
        <f t="shared" si="102"/>
        <v>23.436303857445314</v>
      </c>
      <c r="R213">
        <f t="shared" si="103"/>
        <v>23.438243512486466</v>
      </c>
      <c r="S213">
        <f t="shared" si="90"/>
        <v>-90.07205341918646</v>
      </c>
      <c r="T213">
        <f t="shared" si="104"/>
        <v>-23.438226978441858</v>
      </c>
      <c r="U213">
        <f t="shared" si="105"/>
        <v>4.3030573160053702E-2</v>
      </c>
      <c r="V213">
        <f t="shared" si="106"/>
        <v>1.7614867778832148</v>
      </c>
      <c r="W213">
        <f t="shared" si="107"/>
        <v>65.052137647475718</v>
      </c>
      <c r="X213" s="8">
        <f t="shared" si="108"/>
        <v>0.50657069251535891</v>
      </c>
      <c r="Y213" s="8">
        <f t="shared" si="109"/>
        <v>0.32587031016125967</v>
      </c>
      <c r="Z213" s="8">
        <f t="shared" si="110"/>
        <v>0.68727107486945815</v>
      </c>
      <c r="AA213" s="9">
        <f t="shared" si="111"/>
        <v>520.41710117980574</v>
      </c>
      <c r="AB213">
        <f t="shared" si="112"/>
        <v>1256.5382027778805</v>
      </c>
      <c r="AC213">
        <f t="shared" si="113"/>
        <v>134.13455069447014</v>
      </c>
      <c r="AD213">
        <f t="shared" si="114"/>
        <v>136.95666805416525</v>
      </c>
      <c r="AE213">
        <f t="shared" si="115"/>
        <v>-46.956668054165249</v>
      </c>
      <c r="AF213">
        <f t="shared" si="116"/>
        <v>5.3887762335810933E-3</v>
      </c>
      <c r="AG213">
        <f t="shared" si="117"/>
        <v>-46.951279277931668</v>
      </c>
      <c r="AH213">
        <f t="shared" si="118"/>
        <v>285.25914507810148</v>
      </c>
    </row>
    <row r="214" spans="4:34" x14ac:dyDescent="0.25">
      <c r="D214" s="2">
        <f t="shared" si="91"/>
        <v>44916</v>
      </c>
      <c r="E214" s="8">
        <f t="shared" si="119"/>
        <v>0.88333333333333142</v>
      </c>
      <c r="F214" s="3">
        <f t="shared" si="92"/>
        <v>2459935.3416666668</v>
      </c>
      <c r="G214" s="4">
        <f t="shared" si="93"/>
        <v>0.22971503536390939</v>
      </c>
      <c r="I214">
        <f t="shared" si="94"/>
        <v>270.38459062597212</v>
      </c>
      <c r="J214">
        <f t="shared" si="95"/>
        <v>8627.0522123239061</v>
      </c>
      <c r="K214">
        <f t="shared" si="96"/>
        <v>1.6698970783226429E-2</v>
      </c>
      <c r="L214">
        <f t="shared" si="97"/>
        <v>-0.4376461604404821</v>
      </c>
      <c r="M214">
        <f t="shared" si="98"/>
        <v>269.94694446553166</v>
      </c>
      <c r="N214">
        <f t="shared" si="99"/>
        <v>346.6145661634655</v>
      </c>
      <c r="O214">
        <f t="shared" si="100"/>
        <v>0.98374095647747417</v>
      </c>
      <c r="P214">
        <f t="shared" si="101"/>
        <v>269.9381349135366</v>
      </c>
      <c r="Q214">
        <f t="shared" si="102"/>
        <v>23.436303855961835</v>
      </c>
      <c r="R214">
        <f t="shared" si="103"/>
        <v>23.438243517436796</v>
      </c>
      <c r="S214">
        <f t="shared" si="90"/>
        <v>-90.067428666028405</v>
      </c>
      <c r="T214">
        <f t="shared" si="104"/>
        <v>-23.43822903775385</v>
      </c>
      <c r="U214">
        <f t="shared" si="105"/>
        <v>4.3030573178747478E-2</v>
      </c>
      <c r="V214">
        <f t="shared" si="106"/>
        <v>1.7594210667862114</v>
      </c>
      <c r="W214">
        <f t="shared" si="107"/>
        <v>65.052134903520781</v>
      </c>
      <c r="X214" s="8">
        <f t="shared" si="108"/>
        <v>0.50657212703695409</v>
      </c>
      <c r="Y214" s="8">
        <f t="shared" si="109"/>
        <v>0.32587175230495191</v>
      </c>
      <c r="Z214" s="8">
        <f t="shared" si="110"/>
        <v>0.68727250176895627</v>
      </c>
      <c r="AA214" s="9">
        <f t="shared" si="111"/>
        <v>520.41707922816624</v>
      </c>
      <c r="AB214">
        <f t="shared" si="112"/>
        <v>1262.5361370667836</v>
      </c>
      <c r="AC214">
        <f t="shared" si="113"/>
        <v>135.63403426669589</v>
      </c>
      <c r="AD214">
        <f t="shared" si="114"/>
        <v>137.96332304825924</v>
      </c>
      <c r="AE214">
        <f t="shared" si="115"/>
        <v>-47.963323048259241</v>
      </c>
      <c r="AF214">
        <f t="shared" si="116"/>
        <v>5.2020232433874171E-3</v>
      </c>
      <c r="AG214">
        <f t="shared" si="117"/>
        <v>-47.958121025015856</v>
      </c>
      <c r="AH214">
        <f t="shared" si="118"/>
        <v>286.64621037673191</v>
      </c>
    </row>
    <row r="215" spans="4:34" x14ac:dyDescent="0.25">
      <c r="D215" s="2">
        <f t="shared" si="91"/>
        <v>44916</v>
      </c>
      <c r="E215" s="8">
        <f t="shared" si="119"/>
        <v>0.88749999999999807</v>
      </c>
      <c r="F215" s="3">
        <f t="shared" si="92"/>
        <v>2459935.3458333337</v>
      </c>
      <c r="G215" s="4">
        <f t="shared" si="93"/>
        <v>0.22971514944103147</v>
      </c>
      <c r="I215">
        <f t="shared" si="94"/>
        <v>270.38869749020341</v>
      </c>
      <c r="J215">
        <f t="shared" si="95"/>
        <v>8627.056318991954</v>
      </c>
      <c r="K215">
        <f t="shared" si="96"/>
        <v>1.6698970778424325E-2</v>
      </c>
      <c r="L215">
        <f t="shared" si="97"/>
        <v>-0.43750987305860028</v>
      </c>
      <c r="M215">
        <f t="shared" si="98"/>
        <v>269.9511876171448</v>
      </c>
      <c r="N215">
        <f t="shared" si="99"/>
        <v>346.61880911889602</v>
      </c>
      <c r="O215">
        <f t="shared" si="100"/>
        <v>0.98374067940410148</v>
      </c>
      <c r="P215">
        <f t="shared" si="101"/>
        <v>269.94237807909661</v>
      </c>
      <c r="Q215">
        <f t="shared" si="102"/>
        <v>23.436303854478361</v>
      </c>
      <c r="R215">
        <f t="shared" si="103"/>
        <v>23.438243522387101</v>
      </c>
      <c r="S215">
        <f t="shared" si="90"/>
        <v>-90.062803909609826</v>
      </c>
      <c r="T215">
        <f t="shared" si="104"/>
        <v>-23.438230960835789</v>
      </c>
      <c r="U215">
        <f t="shared" si="105"/>
        <v>4.3030573197441156E-2</v>
      </c>
      <c r="V215">
        <f t="shared" si="106"/>
        <v>1.7573553455046145</v>
      </c>
      <c r="W215">
        <f t="shared" si="107"/>
        <v>65.052132341087074</v>
      </c>
      <c r="X215" s="8">
        <f t="shared" si="108"/>
        <v>0.50657356156562183</v>
      </c>
      <c r="Y215" s="8">
        <f t="shared" si="109"/>
        <v>0.32587319395149106</v>
      </c>
      <c r="Z215" s="8">
        <f t="shared" si="110"/>
        <v>0.68727392917975261</v>
      </c>
      <c r="AA215" s="9">
        <f t="shared" si="111"/>
        <v>520.41705872869659</v>
      </c>
      <c r="AB215">
        <f t="shared" si="112"/>
        <v>1268.5340713455021</v>
      </c>
      <c r="AC215">
        <f t="shared" si="113"/>
        <v>137.13351783637552</v>
      </c>
      <c r="AD215">
        <f t="shared" si="114"/>
        <v>138.96261250290451</v>
      </c>
      <c r="AE215">
        <f t="shared" si="115"/>
        <v>-48.962612502904506</v>
      </c>
      <c r="AF215">
        <f t="shared" si="116"/>
        <v>5.0223985097503903E-3</v>
      </c>
      <c r="AG215">
        <f t="shared" si="117"/>
        <v>-48.957590104394754</v>
      </c>
      <c r="AH215">
        <f t="shared" si="118"/>
        <v>288.07230744630971</v>
      </c>
    </row>
    <row r="216" spans="4:34" x14ac:dyDescent="0.25">
      <c r="D216" s="2">
        <f t="shared" si="91"/>
        <v>44916</v>
      </c>
      <c r="E216" s="8">
        <f t="shared" si="119"/>
        <v>0.89166666666666472</v>
      </c>
      <c r="F216" s="3">
        <f t="shared" si="92"/>
        <v>2459935.35</v>
      </c>
      <c r="G216" s="4">
        <f t="shared" si="93"/>
        <v>0.22971526351814081</v>
      </c>
      <c r="I216">
        <f t="shared" si="94"/>
        <v>270.39280435397268</v>
      </c>
      <c r="J216">
        <f t="shared" si="95"/>
        <v>8627.0604256595416</v>
      </c>
      <c r="K216">
        <f t="shared" si="96"/>
        <v>1.6698970773622226E-2</v>
      </c>
      <c r="L216">
        <f t="shared" si="97"/>
        <v>-0.43737358330260279</v>
      </c>
      <c r="M216">
        <f t="shared" si="98"/>
        <v>269.95543077067009</v>
      </c>
      <c r="N216">
        <f t="shared" si="99"/>
        <v>346.62305207623831</v>
      </c>
      <c r="O216">
        <f t="shared" si="100"/>
        <v>0.98374040241700078</v>
      </c>
      <c r="P216">
        <f t="shared" si="101"/>
        <v>269.94662124656884</v>
      </c>
      <c r="Q216">
        <f t="shared" si="102"/>
        <v>23.436303852994882</v>
      </c>
      <c r="R216">
        <f t="shared" si="103"/>
        <v>23.438243527337374</v>
      </c>
      <c r="S216">
        <f t="shared" si="90"/>
        <v>-90.058179150977168</v>
      </c>
      <c r="T216">
        <f t="shared" si="104"/>
        <v>-23.438232747686992</v>
      </c>
      <c r="U216">
        <f t="shared" si="105"/>
        <v>4.3030573216134724E-2</v>
      </c>
      <c r="V216">
        <f t="shared" si="106"/>
        <v>1.7552896145414048</v>
      </c>
      <c r="W216">
        <f t="shared" si="107"/>
        <v>65.052129960175549</v>
      </c>
      <c r="X216" s="8">
        <f t="shared" si="108"/>
        <v>0.50657499610101298</v>
      </c>
      <c r="Y216" s="8">
        <f t="shared" si="109"/>
        <v>0.32587463510052533</v>
      </c>
      <c r="Z216" s="8">
        <f t="shared" si="110"/>
        <v>0.68727535710150067</v>
      </c>
      <c r="AA216" s="9">
        <f t="shared" si="111"/>
        <v>520.41703968140439</v>
      </c>
      <c r="AB216">
        <f t="shared" si="112"/>
        <v>1274.5320056145388</v>
      </c>
      <c r="AC216">
        <f t="shared" si="113"/>
        <v>138.63300140363469</v>
      </c>
      <c r="AD216">
        <f t="shared" si="114"/>
        <v>139.95369607105954</v>
      </c>
      <c r="AE216">
        <f t="shared" si="115"/>
        <v>-49.953696071059539</v>
      </c>
      <c r="AF216">
        <f t="shared" si="116"/>
        <v>4.8495565316787502E-3</v>
      </c>
      <c r="AG216">
        <f t="shared" si="117"/>
        <v>-49.948846514527858</v>
      </c>
      <c r="AH216">
        <f t="shared" si="118"/>
        <v>289.54038044537799</v>
      </c>
    </row>
    <row r="217" spans="4:34" x14ac:dyDescent="0.25">
      <c r="D217" s="2">
        <f t="shared" si="91"/>
        <v>44916</v>
      </c>
      <c r="E217" s="8">
        <f t="shared" si="119"/>
        <v>0.89583333333333137</v>
      </c>
      <c r="F217" s="3">
        <f t="shared" si="92"/>
        <v>2459935.354166667</v>
      </c>
      <c r="G217" s="4">
        <f t="shared" si="93"/>
        <v>0.22971537759526289</v>
      </c>
      <c r="I217">
        <f t="shared" si="94"/>
        <v>270.39691121820397</v>
      </c>
      <c r="J217">
        <f t="shared" si="95"/>
        <v>8627.0645323275876</v>
      </c>
      <c r="K217">
        <f t="shared" si="96"/>
        <v>1.6698970768820126E-2</v>
      </c>
      <c r="L217">
        <f t="shared" si="97"/>
        <v>-0.4372372911428048</v>
      </c>
      <c r="M217">
        <f t="shared" si="98"/>
        <v>269.95967392706115</v>
      </c>
      <c r="N217">
        <f t="shared" si="99"/>
        <v>346.6272950364455</v>
      </c>
      <c r="O217">
        <f t="shared" si="100"/>
        <v>0.9837401255161109</v>
      </c>
      <c r="P217">
        <f t="shared" si="101"/>
        <v>269.95086441690688</v>
      </c>
      <c r="Q217">
        <f t="shared" si="102"/>
        <v>23.436303851511404</v>
      </c>
      <c r="R217">
        <f t="shared" si="103"/>
        <v>23.438243532287618</v>
      </c>
      <c r="S217">
        <f t="shared" si="90"/>
        <v>-90.053554389100768</v>
      </c>
      <c r="T217">
        <f t="shared" si="104"/>
        <v>-23.438234398307607</v>
      </c>
      <c r="U217">
        <f t="shared" si="105"/>
        <v>4.3030573234828187E-2</v>
      </c>
      <c r="V217">
        <f t="shared" si="106"/>
        <v>1.7532238734729573</v>
      </c>
      <c r="W217">
        <f t="shared" si="107"/>
        <v>65.052127760786021</v>
      </c>
      <c r="X217" s="8">
        <f t="shared" si="108"/>
        <v>0.50657643064342162</v>
      </c>
      <c r="Y217" s="8">
        <f t="shared" si="109"/>
        <v>0.32587607575234934</v>
      </c>
      <c r="Z217" s="8">
        <f t="shared" si="110"/>
        <v>0.68727678553449389</v>
      </c>
      <c r="AA217" s="9">
        <f t="shared" si="111"/>
        <v>520.41702208628817</v>
      </c>
      <c r="AB217">
        <f t="shared" si="112"/>
        <v>1280.5299398734703</v>
      </c>
      <c r="AC217">
        <f t="shared" si="113"/>
        <v>140.13248496836758</v>
      </c>
      <c r="AD217">
        <f t="shared" si="114"/>
        <v>140.93566609562842</v>
      </c>
      <c r="AE217">
        <f t="shared" si="115"/>
        <v>-50.93566609562842</v>
      </c>
      <c r="AF217">
        <f t="shared" si="116"/>
        <v>4.6831908763639088E-3</v>
      </c>
      <c r="AG217">
        <f t="shared" si="117"/>
        <v>-50.930982904752057</v>
      </c>
      <c r="AH217">
        <f t="shared" si="118"/>
        <v>291.05356902521532</v>
      </c>
    </row>
    <row r="218" spans="4:34" x14ac:dyDescent="0.25">
      <c r="D218" s="2">
        <f t="shared" si="91"/>
        <v>44916</v>
      </c>
      <c r="E218" s="8">
        <f t="shared" si="119"/>
        <v>0.89999999999999802</v>
      </c>
      <c r="F218" s="3">
        <f t="shared" si="92"/>
        <v>2459935.3583333334</v>
      </c>
      <c r="G218" s="4">
        <f t="shared" si="93"/>
        <v>0.22971549167237224</v>
      </c>
      <c r="I218">
        <f t="shared" si="94"/>
        <v>270.40101808197687</v>
      </c>
      <c r="J218">
        <f t="shared" si="95"/>
        <v>8627.068638995177</v>
      </c>
      <c r="K218">
        <f t="shared" si="96"/>
        <v>1.6698970764018026E-2</v>
      </c>
      <c r="L218">
        <f t="shared" si="97"/>
        <v>-0.4371009966102673</v>
      </c>
      <c r="M218">
        <f t="shared" si="98"/>
        <v>269.96391708536663</v>
      </c>
      <c r="N218">
        <f t="shared" si="99"/>
        <v>346.63153799856627</v>
      </c>
      <c r="O218">
        <f t="shared" si="100"/>
        <v>0.98373984870149533</v>
      </c>
      <c r="P218">
        <f t="shared" si="101"/>
        <v>269.95510758915941</v>
      </c>
      <c r="Q218">
        <f t="shared" si="102"/>
        <v>23.436303850027926</v>
      </c>
      <c r="R218">
        <f t="shared" si="103"/>
        <v>23.438243537237835</v>
      </c>
      <c r="S218">
        <f t="shared" si="90"/>
        <v>-90.048929625026886</v>
      </c>
      <c r="T218">
        <f t="shared" si="104"/>
        <v>-23.438235912697028</v>
      </c>
      <c r="U218">
        <f t="shared" si="105"/>
        <v>4.303057325352154E-2</v>
      </c>
      <c r="V218">
        <f t="shared" si="106"/>
        <v>1.7511581228013176</v>
      </c>
      <c r="W218">
        <f t="shared" si="107"/>
        <v>65.052125742919316</v>
      </c>
      <c r="X218" s="8">
        <f t="shared" si="108"/>
        <v>0.50657786519249903</v>
      </c>
      <c r="Y218" s="8">
        <f t="shared" si="109"/>
        <v>0.32587751590661207</v>
      </c>
      <c r="Z218" s="8">
        <f t="shared" si="110"/>
        <v>0.687278214478386</v>
      </c>
      <c r="AA218" s="9">
        <f t="shared" si="111"/>
        <v>520.41700594335452</v>
      </c>
      <c r="AB218">
        <f t="shared" si="112"/>
        <v>1286.5278741227985</v>
      </c>
      <c r="AC218">
        <f t="shared" si="113"/>
        <v>141.63196853069962</v>
      </c>
      <c r="AD218">
        <f t="shared" si="114"/>
        <v>141.90754058662395</v>
      </c>
      <c r="AE218">
        <f t="shared" si="115"/>
        <v>-51.907540586623952</v>
      </c>
      <c r="AF218">
        <f t="shared" si="116"/>
        <v>4.5230317844399169E-3</v>
      </c>
      <c r="AG218">
        <f t="shared" si="117"/>
        <v>-51.903017554839515</v>
      </c>
      <c r="AH218">
        <f t="shared" si="118"/>
        <v>292.61521657796669</v>
      </c>
    </row>
    <row r="219" spans="4:34" x14ac:dyDescent="0.25">
      <c r="D219" s="2">
        <f t="shared" si="91"/>
        <v>44916</v>
      </c>
      <c r="E219" s="8">
        <f t="shared" si="119"/>
        <v>0.90416666666666468</v>
      </c>
      <c r="F219" s="3">
        <f t="shared" si="92"/>
        <v>2459935.3625000003</v>
      </c>
      <c r="G219" s="4">
        <f t="shared" si="93"/>
        <v>0.22971560574949429</v>
      </c>
      <c r="I219">
        <f t="shared" si="94"/>
        <v>270.40512494620816</v>
      </c>
      <c r="J219">
        <f t="shared" si="95"/>
        <v>8627.0727456632212</v>
      </c>
      <c r="K219">
        <f t="shared" si="96"/>
        <v>1.6698970759215927E-2</v>
      </c>
      <c r="L219">
        <f t="shared" si="97"/>
        <v>-0.43696469967552071</v>
      </c>
      <c r="M219">
        <f t="shared" si="98"/>
        <v>269.96816024653265</v>
      </c>
      <c r="N219">
        <f t="shared" si="99"/>
        <v>346.63578096354649</v>
      </c>
      <c r="O219">
        <f t="shared" si="100"/>
        <v>0.98373957197309458</v>
      </c>
      <c r="P219">
        <f t="shared" si="101"/>
        <v>269.95935076427253</v>
      </c>
      <c r="Q219">
        <f t="shared" si="102"/>
        <v>23.436303848544451</v>
      </c>
      <c r="R219">
        <f t="shared" si="103"/>
        <v>23.438243542188026</v>
      </c>
      <c r="S219">
        <f t="shared" si="90"/>
        <v>-90.04430485773392</v>
      </c>
      <c r="T219">
        <f t="shared" si="104"/>
        <v>-23.438237290855355</v>
      </c>
      <c r="U219">
        <f t="shared" si="105"/>
        <v>4.3030573272214788E-2</v>
      </c>
      <c r="V219">
        <f t="shared" si="106"/>
        <v>1.7490923621063723</v>
      </c>
      <c r="W219">
        <f t="shared" si="107"/>
        <v>65.052123906575346</v>
      </c>
      <c r="X219" s="8">
        <f t="shared" si="108"/>
        <v>0.50657929974853733</v>
      </c>
      <c r="Y219" s="8">
        <f t="shared" si="109"/>
        <v>0.3258789555636058</v>
      </c>
      <c r="Z219" s="8">
        <f t="shared" si="110"/>
        <v>0.68727964393346885</v>
      </c>
      <c r="AA219" s="9">
        <f t="shared" si="111"/>
        <v>520.41699125260277</v>
      </c>
      <c r="AB219">
        <f t="shared" si="112"/>
        <v>1292.5258083621036</v>
      </c>
      <c r="AC219">
        <f t="shared" si="113"/>
        <v>143.1314520905259</v>
      </c>
      <c r="AD219">
        <f t="shared" si="114"/>
        <v>142.868255610875</v>
      </c>
      <c r="AE219">
        <f t="shared" si="115"/>
        <v>-52.868255610874996</v>
      </c>
      <c r="AF219">
        <f t="shared" si="116"/>
        <v>4.3688441956627874E-3</v>
      </c>
      <c r="AG219">
        <f t="shared" si="117"/>
        <v>-52.863886766679336</v>
      </c>
      <c r="AH219">
        <f t="shared" si="118"/>
        <v>294.22887654812922</v>
      </c>
    </row>
    <row r="220" spans="4:34" x14ac:dyDescent="0.25">
      <c r="D220" s="2">
        <f t="shared" si="91"/>
        <v>44916</v>
      </c>
      <c r="E220" s="8">
        <f t="shared" si="119"/>
        <v>0.90833333333333133</v>
      </c>
      <c r="F220" s="3">
        <f t="shared" si="92"/>
        <v>2459935.3666666667</v>
      </c>
      <c r="G220" s="4">
        <f t="shared" si="93"/>
        <v>0.22971571982660363</v>
      </c>
      <c r="I220">
        <f t="shared" si="94"/>
        <v>270.40923180997925</v>
      </c>
      <c r="J220">
        <f t="shared" si="95"/>
        <v>8627.0768523308107</v>
      </c>
      <c r="K220">
        <f t="shared" si="96"/>
        <v>1.6698970754413827E-2</v>
      </c>
      <c r="L220">
        <f t="shared" si="97"/>
        <v>-0.4368284003694648</v>
      </c>
      <c r="M220">
        <f t="shared" si="98"/>
        <v>269.9724034096098</v>
      </c>
      <c r="N220">
        <f t="shared" si="99"/>
        <v>346.64002393044029</v>
      </c>
      <c r="O220">
        <f t="shared" si="100"/>
        <v>0.98373929533097093</v>
      </c>
      <c r="P220">
        <f t="shared" si="101"/>
        <v>269.96359394129678</v>
      </c>
      <c r="Q220">
        <f t="shared" si="102"/>
        <v>23.436303847060973</v>
      </c>
      <c r="R220">
        <f t="shared" si="103"/>
        <v>23.438243547138182</v>
      </c>
      <c r="S220">
        <f t="shared" si="90"/>
        <v>-90.039680088266309</v>
      </c>
      <c r="T220">
        <f t="shared" si="104"/>
        <v>-23.438238532782023</v>
      </c>
      <c r="U220">
        <f t="shared" si="105"/>
        <v>4.3030573290907918E-2</v>
      </c>
      <c r="V220">
        <f t="shared" si="106"/>
        <v>1.747026591888865</v>
      </c>
      <c r="W220">
        <f t="shared" si="107"/>
        <v>65.052122251754838</v>
      </c>
      <c r="X220" s="8">
        <f t="shared" si="108"/>
        <v>0.50658073431118833</v>
      </c>
      <c r="Y220" s="8">
        <f t="shared" si="109"/>
        <v>0.32588039472298047</v>
      </c>
      <c r="Z220" s="8">
        <f t="shared" si="110"/>
        <v>0.68728107389939619</v>
      </c>
      <c r="AA220" s="9">
        <f t="shared" si="111"/>
        <v>520.4169780140387</v>
      </c>
      <c r="AB220">
        <f t="shared" si="112"/>
        <v>1298.523742591886</v>
      </c>
      <c r="AC220">
        <f t="shared" si="113"/>
        <v>144.63093564797151</v>
      </c>
      <c r="AD220">
        <f t="shared" si="114"/>
        <v>143.81665710092784</v>
      </c>
      <c r="AE220">
        <f t="shared" si="115"/>
        <v>-53.816657100927841</v>
      </c>
      <c r="AF220">
        <f t="shared" si="116"/>
        <v>4.2204261496825738E-3</v>
      </c>
      <c r="AG220">
        <f t="shared" si="117"/>
        <v>-53.812436674778162</v>
      </c>
      <c r="AH220">
        <f t="shared" si="118"/>
        <v>295.89831591631548</v>
      </c>
    </row>
    <row r="221" spans="4:34" x14ac:dyDescent="0.25">
      <c r="D221" s="2">
        <f t="shared" si="91"/>
        <v>44916</v>
      </c>
      <c r="E221" s="8">
        <f t="shared" si="119"/>
        <v>0.91249999999999798</v>
      </c>
      <c r="F221" s="3">
        <f t="shared" si="92"/>
        <v>2459935.3708333336</v>
      </c>
      <c r="G221" s="4">
        <f t="shared" si="93"/>
        <v>0.22971583390372571</v>
      </c>
      <c r="I221">
        <f t="shared" si="94"/>
        <v>270.41333867421054</v>
      </c>
      <c r="J221">
        <f t="shared" si="95"/>
        <v>8627.0809589988567</v>
      </c>
      <c r="K221">
        <f t="shared" si="96"/>
        <v>1.6698970749611727E-2</v>
      </c>
      <c r="L221">
        <f t="shared" si="97"/>
        <v>-0.43669209866262881</v>
      </c>
      <c r="M221">
        <f t="shared" si="98"/>
        <v>269.97664657554793</v>
      </c>
      <c r="N221">
        <f t="shared" si="99"/>
        <v>346.64426690019354</v>
      </c>
      <c r="O221">
        <f t="shared" si="100"/>
        <v>0.98373901877506509</v>
      </c>
      <c r="P221">
        <f t="shared" si="101"/>
        <v>269.96783712118207</v>
      </c>
      <c r="Q221">
        <f t="shared" si="102"/>
        <v>23.436303845577495</v>
      </c>
      <c r="R221">
        <f t="shared" si="103"/>
        <v>23.438243552088313</v>
      </c>
      <c r="S221">
        <f t="shared" si="90"/>
        <v>-90.035055315598242</v>
      </c>
      <c r="T221">
        <f t="shared" si="104"/>
        <v>-23.438239638477079</v>
      </c>
      <c r="U221">
        <f t="shared" si="105"/>
        <v>4.3030573309600945E-2</v>
      </c>
      <c r="V221">
        <f t="shared" si="106"/>
        <v>1.7449608117273439</v>
      </c>
      <c r="W221">
        <f t="shared" si="107"/>
        <v>65.052120778457805</v>
      </c>
      <c r="X221" s="8">
        <f t="shared" si="108"/>
        <v>0.50658216888074492</v>
      </c>
      <c r="Y221" s="8">
        <f t="shared" si="109"/>
        <v>0.3258818333850288</v>
      </c>
      <c r="Z221" s="8">
        <f t="shared" si="110"/>
        <v>0.68728250437646099</v>
      </c>
      <c r="AA221" s="9">
        <f t="shared" si="111"/>
        <v>520.41696622766244</v>
      </c>
      <c r="AB221">
        <f t="shared" si="112"/>
        <v>1304.5216768117245</v>
      </c>
      <c r="AC221">
        <f t="shared" si="113"/>
        <v>146.13041920293114</v>
      </c>
      <c r="AD221">
        <f t="shared" si="114"/>
        <v>144.75149211290548</v>
      </c>
      <c r="AE221">
        <f t="shared" si="115"/>
        <v>-54.751492112905481</v>
      </c>
      <c r="AF221">
        <f t="shared" si="116"/>
        <v>4.0776075213103174E-3</v>
      </c>
      <c r="AG221">
        <f t="shared" si="117"/>
        <v>-54.747414505384171</v>
      </c>
      <c r="AH221">
        <f t="shared" si="118"/>
        <v>297.6275147141763</v>
      </c>
    </row>
    <row r="222" spans="4:34" x14ac:dyDescent="0.25">
      <c r="D222" s="2">
        <f t="shared" si="91"/>
        <v>44916</v>
      </c>
      <c r="E222" s="8">
        <f t="shared" si="119"/>
        <v>0.91666666666666463</v>
      </c>
      <c r="F222" s="3">
        <f t="shared" si="92"/>
        <v>2459935.375</v>
      </c>
      <c r="G222" s="4">
        <f t="shared" si="93"/>
        <v>0.22971594798083506</v>
      </c>
      <c r="I222">
        <f t="shared" si="94"/>
        <v>270.41744553798162</v>
      </c>
      <c r="J222">
        <f t="shared" si="95"/>
        <v>8627.0850656664443</v>
      </c>
      <c r="K222">
        <f t="shared" si="96"/>
        <v>1.6698970744809628E-2</v>
      </c>
      <c r="L222">
        <f t="shared" si="97"/>
        <v>-0.43655579458607618</v>
      </c>
      <c r="M222">
        <f t="shared" si="98"/>
        <v>269.98088974339555</v>
      </c>
      <c r="N222">
        <f t="shared" si="99"/>
        <v>346.64850987185855</v>
      </c>
      <c r="O222">
        <f t="shared" si="100"/>
        <v>0.98373874230543967</v>
      </c>
      <c r="P222">
        <f t="shared" si="101"/>
        <v>269.97208030297691</v>
      </c>
      <c r="Q222">
        <f t="shared" si="102"/>
        <v>23.436303844094017</v>
      </c>
      <c r="R222">
        <f t="shared" si="103"/>
        <v>23.438243557038415</v>
      </c>
      <c r="S222">
        <f t="shared" si="90"/>
        <v>-90.030430540776223</v>
      </c>
      <c r="T222">
        <f t="shared" si="104"/>
        <v>-23.438240607940042</v>
      </c>
      <c r="U222">
        <f t="shared" si="105"/>
        <v>4.3030573328293867E-2</v>
      </c>
      <c r="V222">
        <f t="shared" si="106"/>
        <v>1.7428950221239186</v>
      </c>
      <c r="W222">
        <f t="shared" si="107"/>
        <v>65.052119486684873</v>
      </c>
      <c r="X222" s="8">
        <f t="shared" si="108"/>
        <v>0.50658360345685849</v>
      </c>
      <c r="Y222" s="8">
        <f t="shared" si="109"/>
        <v>0.3258832715494005</v>
      </c>
      <c r="Z222" s="8">
        <f t="shared" si="110"/>
        <v>0.68728393536431653</v>
      </c>
      <c r="AA222" s="9">
        <f t="shared" si="111"/>
        <v>520.41695589347898</v>
      </c>
      <c r="AB222">
        <f t="shared" si="112"/>
        <v>1310.5196110221211</v>
      </c>
      <c r="AC222">
        <f t="shared" si="113"/>
        <v>147.62990275553028</v>
      </c>
      <c r="AD222">
        <f t="shared" si="114"/>
        <v>145.67139960116685</v>
      </c>
      <c r="AE222">
        <f t="shared" si="115"/>
        <v>-55.671399601166854</v>
      </c>
      <c r="AF222">
        <f t="shared" si="116"/>
        <v>3.9402490515534098E-3</v>
      </c>
      <c r="AG222">
        <f t="shared" si="117"/>
        <v>-55.667459352115301</v>
      </c>
      <c r="AH222">
        <f t="shared" si="118"/>
        <v>299.42066013965933</v>
      </c>
    </row>
    <row r="223" spans="4:34" x14ac:dyDescent="0.25">
      <c r="D223" s="2">
        <f t="shared" si="91"/>
        <v>44916</v>
      </c>
      <c r="E223" s="8">
        <f t="shared" si="119"/>
        <v>0.92083333333333128</v>
      </c>
      <c r="F223" s="3">
        <f t="shared" si="92"/>
        <v>2459935.3791666669</v>
      </c>
      <c r="G223" s="4">
        <f t="shared" si="93"/>
        <v>0.22971606205795714</v>
      </c>
      <c r="I223">
        <f t="shared" si="94"/>
        <v>270.42155240221291</v>
      </c>
      <c r="J223">
        <f t="shared" si="95"/>
        <v>8627.0891723344921</v>
      </c>
      <c r="K223">
        <f t="shared" si="96"/>
        <v>1.6698970740007524E-2</v>
      </c>
      <c r="L223">
        <f t="shared" si="97"/>
        <v>-0.43641948811006476</v>
      </c>
      <c r="M223">
        <f t="shared" si="98"/>
        <v>269.98513291410285</v>
      </c>
      <c r="N223">
        <f t="shared" si="99"/>
        <v>346.65275284638119</v>
      </c>
      <c r="O223">
        <f t="shared" si="100"/>
        <v>0.98373846592203518</v>
      </c>
      <c r="P223">
        <f t="shared" si="101"/>
        <v>269.97632348763148</v>
      </c>
      <c r="Q223">
        <f t="shared" si="102"/>
        <v>23.436303842610542</v>
      </c>
      <c r="R223">
        <f t="shared" si="103"/>
        <v>23.438243561988489</v>
      </c>
      <c r="S223">
        <f t="shared" si="90"/>
        <v>-90.025805762774226</v>
      </c>
      <c r="T223">
        <f t="shared" si="104"/>
        <v>-23.438241441170881</v>
      </c>
      <c r="U223">
        <f t="shared" si="105"/>
        <v>4.3030573346986671E-2</v>
      </c>
      <c r="V223">
        <f t="shared" si="106"/>
        <v>1.7408292226559792</v>
      </c>
      <c r="W223">
        <f t="shared" si="107"/>
        <v>65.052118376436084</v>
      </c>
      <c r="X223" s="8">
        <f t="shared" si="108"/>
        <v>0.50658503803982224</v>
      </c>
      <c r="Y223" s="8">
        <f t="shared" si="109"/>
        <v>0.32588470921638868</v>
      </c>
      <c r="Z223" s="8">
        <f t="shared" si="110"/>
        <v>0.68728536686325581</v>
      </c>
      <c r="AA223" s="9">
        <f t="shared" si="111"/>
        <v>520.41694701148867</v>
      </c>
      <c r="AB223">
        <f t="shared" si="112"/>
        <v>1316.5175452226531</v>
      </c>
      <c r="AC223">
        <f t="shared" si="113"/>
        <v>149.12938630566327</v>
      </c>
      <c r="AD223">
        <f t="shared" si="114"/>
        <v>146.57490082395091</v>
      </c>
      <c r="AE223">
        <f t="shared" si="115"/>
        <v>-56.574900823950912</v>
      </c>
      <c r="AF223">
        <f t="shared" si="116"/>
        <v>3.8082416361605504E-3</v>
      </c>
      <c r="AG223">
        <f t="shared" si="117"/>
        <v>-56.571092582314755</v>
      </c>
      <c r="AH223">
        <f t="shared" si="118"/>
        <v>301.28213349584342</v>
      </c>
    </row>
    <row r="224" spans="4:34" x14ac:dyDescent="0.25">
      <c r="D224" s="2">
        <f t="shared" si="91"/>
        <v>44916</v>
      </c>
      <c r="E224" s="8">
        <f t="shared" si="119"/>
        <v>0.92499999999999793</v>
      </c>
      <c r="F224" s="3">
        <f t="shared" si="92"/>
        <v>2459935.3833333333</v>
      </c>
      <c r="G224" s="4">
        <f t="shared" si="93"/>
        <v>0.22971617613506645</v>
      </c>
      <c r="I224">
        <f t="shared" si="94"/>
        <v>270.425659265984</v>
      </c>
      <c r="J224">
        <f t="shared" si="95"/>
        <v>8627.0932790020779</v>
      </c>
      <c r="K224">
        <f t="shared" si="96"/>
        <v>1.6698970735205425E-2</v>
      </c>
      <c r="L224">
        <f t="shared" si="97"/>
        <v>-0.4362831792660371</v>
      </c>
      <c r="M224">
        <f t="shared" si="98"/>
        <v>269.98937608671798</v>
      </c>
      <c r="N224">
        <f t="shared" si="99"/>
        <v>346.65699582281195</v>
      </c>
      <c r="O224">
        <f t="shared" si="100"/>
        <v>0.98373818962491444</v>
      </c>
      <c r="P224">
        <f t="shared" si="101"/>
        <v>269.98056667419394</v>
      </c>
      <c r="Q224">
        <f t="shared" si="102"/>
        <v>23.436303841127064</v>
      </c>
      <c r="R224">
        <f t="shared" si="103"/>
        <v>23.438243566938532</v>
      </c>
      <c r="S224">
        <f t="shared" si="90"/>
        <v>-90.021180982639251</v>
      </c>
      <c r="T224">
        <f t="shared" si="104"/>
        <v>-23.438242138169173</v>
      </c>
      <c r="U224">
        <f t="shared" si="105"/>
        <v>4.3030573365679378E-2</v>
      </c>
      <c r="V224">
        <f t="shared" si="106"/>
        <v>1.7387634138272263</v>
      </c>
      <c r="W224">
        <f t="shared" si="107"/>
        <v>65.052117447712021</v>
      </c>
      <c r="X224" s="8">
        <f t="shared" si="108"/>
        <v>0.50658647262928669</v>
      </c>
      <c r="Y224" s="8">
        <f t="shared" si="109"/>
        <v>0.32588614638564217</v>
      </c>
      <c r="Z224" s="8">
        <f t="shared" si="110"/>
        <v>0.6872867988729312</v>
      </c>
      <c r="AA224" s="9">
        <f t="shared" si="111"/>
        <v>520.41693958169617</v>
      </c>
      <c r="AB224">
        <f t="shared" si="112"/>
        <v>1322.5154794138243</v>
      </c>
      <c r="AC224">
        <f t="shared" si="113"/>
        <v>150.62886985345608</v>
      </c>
      <c r="AD224">
        <f t="shared" si="114"/>
        <v>147.46038956130766</v>
      </c>
      <c r="AE224">
        <f t="shared" si="115"/>
        <v>-57.460389561307665</v>
      </c>
      <c r="AF224">
        <f t="shared" si="116"/>
        <v>3.6815058308263329E-3</v>
      </c>
      <c r="AG224">
        <f t="shared" si="117"/>
        <v>-57.456708055476838</v>
      </c>
      <c r="AH224">
        <f t="shared" si="118"/>
        <v>303.21648779512191</v>
      </c>
    </row>
    <row r="225" spans="4:34" x14ac:dyDescent="0.25">
      <c r="D225" s="2">
        <f t="shared" si="91"/>
        <v>44916</v>
      </c>
      <c r="E225" s="8">
        <f t="shared" si="119"/>
        <v>0.92916666666666459</v>
      </c>
      <c r="F225" s="3">
        <f t="shared" si="92"/>
        <v>2459935.3875000002</v>
      </c>
      <c r="G225" s="4">
        <f t="shared" si="93"/>
        <v>0.22971629021218853</v>
      </c>
      <c r="I225">
        <f t="shared" si="94"/>
        <v>270.42976613021528</v>
      </c>
      <c r="J225">
        <f t="shared" si="95"/>
        <v>8627.0973856701257</v>
      </c>
      <c r="K225">
        <f t="shared" si="96"/>
        <v>1.6698970730403325E-2</v>
      </c>
      <c r="L225">
        <f t="shared" si="97"/>
        <v>-0.43614686802398001</v>
      </c>
      <c r="M225">
        <f t="shared" si="98"/>
        <v>269.99361926219132</v>
      </c>
      <c r="N225">
        <f t="shared" si="99"/>
        <v>346.66123880210216</v>
      </c>
      <c r="O225">
        <f t="shared" si="100"/>
        <v>0.98373791341401717</v>
      </c>
      <c r="P225">
        <f t="shared" si="101"/>
        <v>269.98480986361466</v>
      </c>
      <c r="Q225">
        <f t="shared" si="102"/>
        <v>23.436303839643585</v>
      </c>
      <c r="R225">
        <f t="shared" si="103"/>
        <v>23.438243571888549</v>
      </c>
      <c r="S225">
        <f t="shared" si="90"/>
        <v>-90.016556199344919</v>
      </c>
      <c r="T225">
        <f t="shared" si="104"/>
        <v>-23.438242698934843</v>
      </c>
      <c r="U225">
        <f t="shared" si="105"/>
        <v>4.3030573384371981E-2</v>
      </c>
      <c r="V225">
        <f t="shared" si="106"/>
        <v>1.7366975952139285</v>
      </c>
      <c r="W225">
        <f t="shared" si="107"/>
        <v>65.052116700512812</v>
      </c>
      <c r="X225" s="8">
        <f t="shared" si="108"/>
        <v>0.50658790722554592</v>
      </c>
      <c r="Y225" s="8">
        <f t="shared" si="109"/>
        <v>0.3258875830574548</v>
      </c>
      <c r="Z225" s="8">
        <f t="shared" si="110"/>
        <v>0.68728823139363704</v>
      </c>
      <c r="AA225" s="9">
        <f t="shared" si="111"/>
        <v>520.4169336041025</v>
      </c>
      <c r="AB225">
        <f t="shared" si="112"/>
        <v>1328.513413595211</v>
      </c>
      <c r="AC225">
        <f t="shared" si="113"/>
        <v>152.12835339880274</v>
      </c>
      <c r="AD225">
        <f t="shared" si="114"/>
        <v>148.32612240862284</v>
      </c>
      <c r="AE225">
        <f t="shared" si="115"/>
        <v>-58.326122408622837</v>
      </c>
      <c r="AF225">
        <f t="shared" si="116"/>
        <v>3.5599915277689112E-3</v>
      </c>
      <c r="AG225">
        <f t="shared" si="117"/>
        <v>-58.322562417095071</v>
      </c>
      <c r="AH225">
        <f t="shared" si="118"/>
        <v>305.22841344985295</v>
      </c>
    </row>
    <row r="226" spans="4:34" x14ac:dyDescent="0.25">
      <c r="D226" s="2">
        <f t="shared" si="91"/>
        <v>44916</v>
      </c>
      <c r="E226" s="8">
        <f t="shared" si="119"/>
        <v>0.93333333333333124</v>
      </c>
      <c r="F226" s="3">
        <f t="shared" si="92"/>
        <v>2459935.3916666666</v>
      </c>
      <c r="G226" s="4">
        <f t="shared" si="93"/>
        <v>0.22971640428929788</v>
      </c>
      <c r="I226">
        <f t="shared" si="94"/>
        <v>270.43387299398819</v>
      </c>
      <c r="J226">
        <f t="shared" si="95"/>
        <v>8627.1014923377134</v>
      </c>
      <c r="K226">
        <f t="shared" si="96"/>
        <v>1.6698970725601225E-2</v>
      </c>
      <c r="L226">
        <f t="shared" si="97"/>
        <v>-0.43601055441522912</v>
      </c>
      <c r="M226">
        <f t="shared" si="98"/>
        <v>269.99786243957294</v>
      </c>
      <c r="N226">
        <f t="shared" si="99"/>
        <v>346.66548178329867</v>
      </c>
      <c r="O226">
        <f t="shared" si="100"/>
        <v>0.98373763728940722</v>
      </c>
      <c r="P226">
        <f t="shared" si="101"/>
        <v>269.98905305494367</v>
      </c>
      <c r="Q226">
        <f t="shared" si="102"/>
        <v>23.436303838160107</v>
      </c>
      <c r="R226">
        <f t="shared" si="103"/>
        <v>23.438243576838534</v>
      </c>
      <c r="S226">
        <f t="shared" si="90"/>
        <v>-90.011931413936168</v>
      </c>
      <c r="T226">
        <f t="shared" si="104"/>
        <v>-23.438243123467526</v>
      </c>
      <c r="U226">
        <f t="shared" si="105"/>
        <v>4.3030573403064439E-2</v>
      </c>
      <c r="V226">
        <f t="shared" si="106"/>
        <v>1.7346317673186635</v>
      </c>
      <c r="W226">
        <f t="shared" si="107"/>
        <v>65.05211613483894</v>
      </c>
      <c r="X226" s="8">
        <f t="shared" si="108"/>
        <v>0.50658934182825099</v>
      </c>
      <c r="Y226" s="8">
        <f t="shared" si="109"/>
        <v>0.32588901923147617</v>
      </c>
      <c r="Z226" s="8">
        <f t="shared" si="110"/>
        <v>0.68728966442502581</v>
      </c>
      <c r="AA226" s="9">
        <f t="shared" si="111"/>
        <v>520.41692907871152</v>
      </c>
      <c r="AB226">
        <f t="shared" si="112"/>
        <v>1334.5113477673158</v>
      </c>
      <c r="AC226">
        <f t="shared" si="113"/>
        <v>153.62783694182895</v>
      </c>
      <c r="AD226">
        <f t="shared" si="114"/>
        <v>149.17020951828107</v>
      </c>
      <c r="AE226">
        <f t="shared" si="115"/>
        <v>-59.170209518281069</v>
      </c>
      <c r="AF226">
        <f t="shared" si="116"/>
        <v>3.4436777504963448E-3</v>
      </c>
      <c r="AG226">
        <f t="shared" si="117"/>
        <v>-59.166765840530573</v>
      </c>
      <c r="AH226">
        <f t="shared" si="118"/>
        <v>307.32268905474723</v>
      </c>
    </row>
    <row r="227" spans="4:34" x14ac:dyDescent="0.25">
      <c r="D227" s="2">
        <f t="shared" si="91"/>
        <v>44916</v>
      </c>
      <c r="E227" s="8">
        <f t="shared" si="119"/>
        <v>0.93749999999999789</v>
      </c>
      <c r="F227" s="3">
        <f t="shared" si="92"/>
        <v>2459935.3958333335</v>
      </c>
      <c r="G227" s="4">
        <f t="shared" si="93"/>
        <v>0.22971651836641996</v>
      </c>
      <c r="I227">
        <f t="shared" si="94"/>
        <v>270.43797985821948</v>
      </c>
      <c r="J227">
        <f t="shared" si="95"/>
        <v>8627.1055990057612</v>
      </c>
      <c r="K227">
        <f t="shared" si="96"/>
        <v>1.6698970720799126E-2</v>
      </c>
      <c r="L227">
        <f t="shared" si="97"/>
        <v>-0.43587423840998624</v>
      </c>
      <c r="M227">
        <f t="shared" si="98"/>
        <v>270.00210561980947</v>
      </c>
      <c r="N227">
        <f t="shared" si="99"/>
        <v>346.669724767351</v>
      </c>
      <c r="O227">
        <f t="shared" si="100"/>
        <v>0.98373736125102385</v>
      </c>
      <c r="P227">
        <f t="shared" si="101"/>
        <v>269.99329624912764</v>
      </c>
      <c r="Q227">
        <f t="shared" si="102"/>
        <v>23.436303836676633</v>
      </c>
      <c r="R227">
        <f t="shared" si="103"/>
        <v>23.438243581788495</v>
      </c>
      <c r="S227">
        <f t="shared" si="90"/>
        <v>-90.007306625390811</v>
      </c>
      <c r="T227">
        <f t="shared" si="104"/>
        <v>-23.43824341176709</v>
      </c>
      <c r="U227">
        <f t="shared" si="105"/>
        <v>4.3030573421756833E-2</v>
      </c>
      <c r="V227">
        <f t="shared" si="106"/>
        <v>1.7325659297198952</v>
      </c>
      <c r="W227">
        <f t="shared" si="107"/>
        <v>65.052115750690575</v>
      </c>
      <c r="X227" s="8">
        <f t="shared" si="108"/>
        <v>0.50659077643769457</v>
      </c>
      <c r="Y227" s="8">
        <f t="shared" si="109"/>
        <v>0.32589045490799851</v>
      </c>
      <c r="Z227" s="8">
        <f t="shared" si="110"/>
        <v>0.68729109796739063</v>
      </c>
      <c r="AA227" s="9">
        <f t="shared" si="111"/>
        <v>520.4169260055246</v>
      </c>
      <c r="AB227">
        <f t="shared" si="112"/>
        <v>1340.509281929717</v>
      </c>
      <c r="AC227">
        <f t="shared" si="113"/>
        <v>155.12732048242924</v>
      </c>
      <c r="AD227">
        <f t="shared" si="114"/>
        <v>149.99060629201395</v>
      </c>
      <c r="AE227">
        <f t="shared" si="115"/>
        <v>-59.99060629201395</v>
      </c>
      <c r="AF227">
        <f t="shared" si="116"/>
        <v>3.3325725033598857E-3</v>
      </c>
      <c r="AG227">
        <f t="shared" si="117"/>
        <v>-59.98727371951059</v>
      </c>
      <c r="AH227">
        <f t="shared" si="118"/>
        <v>309.50411388295345</v>
      </c>
    </row>
    <row r="228" spans="4:34" x14ac:dyDescent="0.25">
      <c r="D228" s="2">
        <f t="shared" si="91"/>
        <v>44916</v>
      </c>
      <c r="E228" s="8">
        <f t="shared" si="119"/>
        <v>0.94166666666666454</v>
      </c>
      <c r="F228" s="3">
        <f t="shared" si="92"/>
        <v>2459935.4000000004</v>
      </c>
      <c r="G228" s="4">
        <f t="shared" si="93"/>
        <v>0.22971663244354204</v>
      </c>
      <c r="I228">
        <f t="shared" si="94"/>
        <v>270.44208672244895</v>
      </c>
      <c r="J228">
        <f t="shared" si="95"/>
        <v>8627.1097056738072</v>
      </c>
      <c r="K228">
        <f t="shared" si="96"/>
        <v>1.6698970715997026E-2</v>
      </c>
      <c r="L228">
        <f t="shared" si="97"/>
        <v>-0.43573792002439832</v>
      </c>
      <c r="M228">
        <f t="shared" si="98"/>
        <v>270.00634880242455</v>
      </c>
      <c r="N228">
        <f t="shared" si="99"/>
        <v>346.67396775378256</v>
      </c>
      <c r="O228">
        <f t="shared" si="100"/>
        <v>0.98373708529890003</v>
      </c>
      <c r="P228">
        <f t="shared" si="101"/>
        <v>269.99753944569022</v>
      </c>
      <c r="Q228">
        <f t="shared" si="102"/>
        <v>23.436303835193154</v>
      </c>
      <c r="R228">
        <f t="shared" si="103"/>
        <v>23.438243586738423</v>
      </c>
      <c r="S228">
        <f t="shared" si="90"/>
        <v>-90.002681834237521</v>
      </c>
      <c r="T228">
        <f t="shared" si="104"/>
        <v>-23.438243563833243</v>
      </c>
      <c r="U228">
        <f t="shared" si="105"/>
        <v>4.3030573440449103E-2</v>
      </c>
      <c r="V228">
        <f t="shared" si="106"/>
        <v>1.7305000826897854</v>
      </c>
      <c r="W228">
        <f t="shared" si="107"/>
        <v>65.05211554806813</v>
      </c>
      <c r="X228" s="8">
        <f t="shared" si="108"/>
        <v>0.50659221105368768</v>
      </c>
      <c r="Y228" s="8">
        <f t="shared" si="109"/>
        <v>0.32589189008683173</v>
      </c>
      <c r="Z228" s="8">
        <f t="shared" si="110"/>
        <v>0.68729253202054363</v>
      </c>
      <c r="AA228" s="9">
        <f t="shared" si="111"/>
        <v>520.41692438454504</v>
      </c>
      <c r="AB228">
        <f t="shared" si="112"/>
        <v>1346.5072160826869</v>
      </c>
      <c r="AC228">
        <f t="shared" si="113"/>
        <v>156.62680402067173</v>
      </c>
      <c r="AD228">
        <f t="shared" si="114"/>
        <v>150.7851066868237</v>
      </c>
      <c r="AE228">
        <f t="shared" si="115"/>
        <v>-60.785106686823696</v>
      </c>
      <c r="AF228">
        <f t="shared" si="116"/>
        <v>3.2267125986425961E-3</v>
      </c>
      <c r="AG228">
        <f t="shared" si="117"/>
        <v>-60.781879974225056</v>
      </c>
      <c r="AH228">
        <f t="shared" si="118"/>
        <v>311.77741845785351</v>
      </c>
    </row>
    <row r="229" spans="4:34" x14ac:dyDescent="0.25">
      <c r="D229" s="2">
        <f t="shared" si="91"/>
        <v>44916</v>
      </c>
      <c r="E229" s="8">
        <f t="shared" si="119"/>
        <v>0.94583333333333119</v>
      </c>
      <c r="F229" s="3">
        <f t="shared" si="92"/>
        <v>2459935.4041666668</v>
      </c>
      <c r="G229" s="4">
        <f t="shared" si="93"/>
        <v>0.22971674652065135</v>
      </c>
      <c r="I229">
        <f t="shared" si="94"/>
        <v>270.44619358622003</v>
      </c>
      <c r="J229">
        <f t="shared" si="95"/>
        <v>8627.1138123413948</v>
      </c>
      <c r="K229">
        <f t="shared" si="96"/>
        <v>1.6698970711194926E-2</v>
      </c>
      <c r="L229">
        <f t="shared" si="97"/>
        <v>-0.43560159927428954</v>
      </c>
      <c r="M229">
        <f t="shared" si="98"/>
        <v>270.01059198694577</v>
      </c>
      <c r="N229">
        <f t="shared" si="99"/>
        <v>346.67821074212043</v>
      </c>
      <c r="O229">
        <f t="shared" si="100"/>
        <v>0.98373680943306752</v>
      </c>
      <c r="P229">
        <f t="shared" si="101"/>
        <v>270.00178264415899</v>
      </c>
      <c r="Q229">
        <f t="shared" si="102"/>
        <v>23.436303833709676</v>
      </c>
      <c r="R229">
        <f t="shared" si="103"/>
        <v>23.438243591688323</v>
      </c>
      <c r="S229">
        <f t="shared" si="90"/>
        <v>-89.998057041000763</v>
      </c>
      <c r="T229">
        <f t="shared" si="104"/>
        <v>-23.438243579665759</v>
      </c>
      <c r="U229">
        <f t="shared" si="105"/>
        <v>4.3030573459141255E-2</v>
      </c>
      <c r="V229">
        <f t="shared" si="106"/>
        <v>1.7284342264977774</v>
      </c>
      <c r="W229">
        <f t="shared" si="107"/>
        <v>65.052115526971903</v>
      </c>
      <c r="X229" s="8">
        <f t="shared" si="108"/>
        <v>0.50659364567604315</v>
      </c>
      <c r="Y229" s="8">
        <f t="shared" si="109"/>
        <v>0.32589332476778787</v>
      </c>
      <c r="Z229" s="8">
        <f t="shared" si="110"/>
        <v>0.68729396658429842</v>
      </c>
      <c r="AA229" s="9">
        <f t="shared" si="111"/>
        <v>520.41692421577523</v>
      </c>
      <c r="AB229">
        <f t="shared" si="112"/>
        <v>1352.5051502264946</v>
      </c>
      <c r="AC229">
        <f t="shared" si="113"/>
        <v>158.12628755662365</v>
      </c>
      <c r="AD229">
        <f t="shared" si="114"/>
        <v>151.5513389774361</v>
      </c>
      <c r="AE229">
        <f t="shared" si="115"/>
        <v>-61.551338977436103</v>
      </c>
      <c r="AF229">
        <f t="shared" si="116"/>
        <v>3.1261633678834381E-3</v>
      </c>
      <c r="AG229">
        <f t="shared" si="117"/>
        <v>-61.548212814068222</v>
      </c>
      <c r="AH229">
        <f t="shared" si="118"/>
        <v>314.14714951271492</v>
      </c>
    </row>
    <row r="230" spans="4:34" x14ac:dyDescent="0.25">
      <c r="D230" s="2">
        <f t="shared" si="91"/>
        <v>44916</v>
      </c>
      <c r="E230" s="8">
        <f t="shared" si="119"/>
        <v>0.94999999999999785</v>
      </c>
      <c r="F230" s="3">
        <f t="shared" si="92"/>
        <v>2459935.4083333337</v>
      </c>
      <c r="G230" s="4">
        <f t="shared" si="93"/>
        <v>0.22971686059777344</v>
      </c>
      <c r="I230">
        <f t="shared" si="94"/>
        <v>270.45030045045132</v>
      </c>
      <c r="J230">
        <f t="shared" si="95"/>
        <v>8627.1179190094408</v>
      </c>
      <c r="K230">
        <f t="shared" si="96"/>
        <v>1.6698970706392823E-2</v>
      </c>
      <c r="L230">
        <f t="shared" si="97"/>
        <v>-0.43546527613002212</v>
      </c>
      <c r="M230">
        <f t="shared" si="98"/>
        <v>270.01483517432132</v>
      </c>
      <c r="N230">
        <f t="shared" si="99"/>
        <v>346.68245373331047</v>
      </c>
      <c r="O230">
        <f t="shared" si="100"/>
        <v>0.98373653365346692</v>
      </c>
      <c r="P230">
        <f t="shared" si="101"/>
        <v>270.0060258454821</v>
      </c>
      <c r="Q230">
        <f t="shared" si="102"/>
        <v>23.436303832226198</v>
      </c>
      <c r="R230">
        <f t="shared" si="103"/>
        <v>23.438243596638191</v>
      </c>
      <c r="S230">
        <f t="shared" si="90"/>
        <v>-89.993432244656589</v>
      </c>
      <c r="T230">
        <f t="shared" si="104"/>
        <v>-23.43824345926441</v>
      </c>
      <c r="U230">
        <f t="shared" si="105"/>
        <v>4.3030573477833289E-2</v>
      </c>
      <c r="V230">
        <f t="shared" si="106"/>
        <v>1.7263683607223741</v>
      </c>
      <c r="W230">
        <f t="shared" si="107"/>
        <v>65.052115687402178</v>
      </c>
      <c r="X230" s="8">
        <f t="shared" si="108"/>
        <v>0.50659508030505396</v>
      </c>
      <c r="Y230" s="8">
        <f t="shared" si="109"/>
        <v>0.32589475895115905</v>
      </c>
      <c r="Z230" s="8">
        <f t="shared" si="110"/>
        <v>0.68729540165894887</v>
      </c>
      <c r="AA230" s="9">
        <f t="shared" si="111"/>
        <v>520.41692549921743</v>
      </c>
      <c r="AB230">
        <f t="shared" si="112"/>
        <v>1358.5030843607192</v>
      </c>
      <c r="AC230">
        <f t="shared" si="113"/>
        <v>159.6257710901798</v>
      </c>
      <c r="AD230">
        <f t="shared" si="114"/>
        <v>152.28676501766873</v>
      </c>
      <c r="AE230">
        <f t="shared" si="115"/>
        <v>-62.286765017668728</v>
      </c>
      <c r="AF230">
        <f t="shared" si="116"/>
        <v>3.0310181456358492E-3</v>
      </c>
      <c r="AG230">
        <f t="shared" si="117"/>
        <v>-62.283733999523093</v>
      </c>
      <c r="AH230">
        <f t="shared" si="118"/>
        <v>316.61752597054362</v>
      </c>
    </row>
    <row r="231" spans="4:34" x14ac:dyDescent="0.25">
      <c r="D231" s="2">
        <f t="shared" si="91"/>
        <v>44916</v>
      </c>
      <c r="E231" s="8">
        <f t="shared" si="119"/>
        <v>0.9541666666666645</v>
      </c>
      <c r="F231" s="3">
        <f t="shared" si="92"/>
        <v>2459935.4125000001</v>
      </c>
      <c r="G231" s="4">
        <f t="shared" si="93"/>
        <v>0.22971697467488278</v>
      </c>
      <c r="I231">
        <f t="shared" si="94"/>
        <v>270.45440731422423</v>
      </c>
      <c r="J231">
        <f t="shared" si="95"/>
        <v>8627.1220256770284</v>
      </c>
      <c r="K231">
        <f t="shared" si="96"/>
        <v>1.6698970701590723E-2</v>
      </c>
      <c r="L231">
        <f t="shared" si="97"/>
        <v>-0.43532895062277233</v>
      </c>
      <c r="M231">
        <f t="shared" si="98"/>
        <v>270.01907836360147</v>
      </c>
      <c r="N231">
        <f t="shared" si="99"/>
        <v>346.68669672640499</v>
      </c>
      <c r="O231">
        <f t="shared" si="100"/>
        <v>0.98373625796016084</v>
      </c>
      <c r="P231">
        <f t="shared" si="101"/>
        <v>270.01026904870992</v>
      </c>
      <c r="Q231">
        <f t="shared" si="102"/>
        <v>23.436303830742723</v>
      </c>
      <c r="R231">
        <f t="shared" si="103"/>
        <v>23.438243601588038</v>
      </c>
      <c r="S231">
        <f t="shared" si="90"/>
        <v>-89.988807446249609</v>
      </c>
      <c r="T231">
        <f t="shared" si="104"/>
        <v>-23.438243202629014</v>
      </c>
      <c r="U231">
        <f t="shared" si="105"/>
        <v>4.3030573496525247E-2</v>
      </c>
      <c r="V231">
        <f t="shared" si="106"/>
        <v>1.7243024858654805</v>
      </c>
      <c r="W231">
        <f t="shared" si="107"/>
        <v>65.052116029359226</v>
      </c>
      <c r="X231" s="8">
        <f t="shared" si="108"/>
        <v>0.50659651494037128</v>
      </c>
      <c r="Y231" s="8">
        <f t="shared" si="109"/>
        <v>0.32589619263659564</v>
      </c>
      <c r="Z231" s="8">
        <f t="shared" si="110"/>
        <v>0.68729683724414692</v>
      </c>
      <c r="AA231" s="9">
        <f t="shared" si="111"/>
        <v>520.41692823487381</v>
      </c>
      <c r="AB231">
        <f t="shared" si="112"/>
        <v>1364.5010184858625</v>
      </c>
      <c r="AC231">
        <f t="shared" si="113"/>
        <v>161.12525462146561</v>
      </c>
      <c r="AD231">
        <f t="shared" si="114"/>
        <v>152.98868424272831</v>
      </c>
      <c r="AE231">
        <f t="shared" si="115"/>
        <v>-62.988684242728311</v>
      </c>
      <c r="AF231">
        <f t="shared" si="116"/>
        <v>2.9413973949810766E-3</v>
      </c>
      <c r="AG231">
        <f t="shared" si="117"/>
        <v>-62.985742845333327</v>
      </c>
      <c r="AH231">
        <f t="shared" si="118"/>
        <v>319.19226343918331</v>
      </c>
    </row>
    <row r="232" spans="4:34" x14ac:dyDescent="0.25">
      <c r="D232" s="2">
        <f t="shared" si="91"/>
        <v>44916</v>
      </c>
      <c r="E232" s="8">
        <f t="shared" si="119"/>
        <v>0.95833333333333115</v>
      </c>
      <c r="F232" s="3">
        <f t="shared" si="92"/>
        <v>2459935.416666667</v>
      </c>
      <c r="G232" s="4">
        <f t="shared" si="93"/>
        <v>0.22971708875200486</v>
      </c>
      <c r="I232">
        <f t="shared" si="94"/>
        <v>270.45851417845552</v>
      </c>
      <c r="J232">
        <f t="shared" si="95"/>
        <v>8627.1261323450763</v>
      </c>
      <c r="K232">
        <f t="shared" si="96"/>
        <v>1.6698970696788624E-2</v>
      </c>
      <c r="L232">
        <f t="shared" si="97"/>
        <v>-0.4351926227226855</v>
      </c>
      <c r="M232">
        <f t="shared" si="98"/>
        <v>270.02332155573282</v>
      </c>
      <c r="N232">
        <f t="shared" si="99"/>
        <v>346.69093972235351</v>
      </c>
      <c r="O232">
        <f t="shared" si="100"/>
        <v>0.98373598235308957</v>
      </c>
      <c r="P232">
        <f t="shared" si="101"/>
        <v>270.01451225478894</v>
      </c>
      <c r="Q232">
        <f t="shared" si="102"/>
        <v>23.436303829259245</v>
      </c>
      <c r="R232">
        <f t="shared" si="103"/>
        <v>23.438243606537853</v>
      </c>
      <c r="S232">
        <f t="shared" si="90"/>
        <v>-89.984182644757794</v>
      </c>
      <c r="T232">
        <f t="shared" si="104"/>
        <v>-23.438242809759259</v>
      </c>
      <c r="U232">
        <f t="shared" si="105"/>
        <v>4.3030573515217073E-2</v>
      </c>
      <c r="V232">
        <f t="shared" si="106"/>
        <v>1.7222366015053145</v>
      </c>
      <c r="W232">
        <f t="shared" si="107"/>
        <v>65.052116552843444</v>
      </c>
      <c r="X232" s="8">
        <f t="shared" si="108"/>
        <v>0.50659794958228799</v>
      </c>
      <c r="Y232" s="8">
        <f t="shared" si="109"/>
        <v>0.32589762582438953</v>
      </c>
      <c r="Z232" s="8">
        <f t="shared" si="110"/>
        <v>0.68729827334018645</v>
      </c>
      <c r="AA232" s="9">
        <f t="shared" si="111"/>
        <v>520.41693242274755</v>
      </c>
      <c r="AB232">
        <f t="shared" si="112"/>
        <v>1370.4989526015022</v>
      </c>
      <c r="AC232">
        <f t="shared" si="113"/>
        <v>162.62473815037555</v>
      </c>
      <c r="AD232">
        <f t="shared" si="114"/>
        <v>153.65424382961331</v>
      </c>
      <c r="AE232">
        <f t="shared" si="115"/>
        <v>-63.654243829613307</v>
      </c>
      <c r="AF232">
        <f t="shared" si="116"/>
        <v>2.8574473272544735E-3</v>
      </c>
      <c r="AG232">
        <f t="shared" si="117"/>
        <v>-63.651386382286056</v>
      </c>
      <c r="AH232">
        <f t="shared" si="118"/>
        <v>321.87436632975448</v>
      </c>
    </row>
    <row r="233" spans="4:34" x14ac:dyDescent="0.25">
      <c r="D233" s="2">
        <f t="shared" si="91"/>
        <v>44916</v>
      </c>
      <c r="E233" s="8">
        <f t="shared" si="119"/>
        <v>0.9624999999999978</v>
      </c>
      <c r="F233" s="3">
        <f t="shared" si="92"/>
        <v>2459935.4208333334</v>
      </c>
      <c r="G233" s="4">
        <f t="shared" si="93"/>
        <v>0.22971720282911418</v>
      </c>
      <c r="I233">
        <f t="shared" si="94"/>
        <v>270.46262104222478</v>
      </c>
      <c r="J233">
        <f t="shared" si="95"/>
        <v>8627.1302390126621</v>
      </c>
      <c r="K233">
        <f t="shared" si="96"/>
        <v>1.6698970691986524E-2</v>
      </c>
      <c r="L233">
        <f t="shared" si="97"/>
        <v>-0.43505629246126304</v>
      </c>
      <c r="M233">
        <f t="shared" si="98"/>
        <v>270.02756474976354</v>
      </c>
      <c r="N233">
        <f t="shared" si="99"/>
        <v>346.69518272020105</v>
      </c>
      <c r="O233">
        <f t="shared" si="100"/>
        <v>0.98373570683231626</v>
      </c>
      <c r="P233">
        <f t="shared" si="101"/>
        <v>270.01875546276739</v>
      </c>
      <c r="Q233">
        <f t="shared" si="102"/>
        <v>23.436303827775767</v>
      </c>
      <c r="R233">
        <f t="shared" si="103"/>
        <v>23.438243611487636</v>
      </c>
      <c r="S233">
        <f t="shared" si="90"/>
        <v>-89.979557841227958</v>
      </c>
      <c r="T233">
        <f t="shared" si="104"/>
        <v>-23.438242280655025</v>
      </c>
      <c r="U233">
        <f t="shared" si="105"/>
        <v>4.3030573533908788E-2</v>
      </c>
      <c r="V233">
        <f t="shared" si="106"/>
        <v>1.7201707081458861</v>
      </c>
      <c r="W233">
        <f t="shared" si="107"/>
        <v>65.052117257854974</v>
      </c>
      <c r="X233" s="8">
        <f t="shared" si="108"/>
        <v>0.50659938423045425</v>
      </c>
      <c r="Y233" s="8">
        <f t="shared" si="109"/>
        <v>0.32589905851419043</v>
      </c>
      <c r="Z233" s="8">
        <f t="shared" si="110"/>
        <v>0.68729970994671807</v>
      </c>
      <c r="AA233" s="9">
        <f t="shared" si="111"/>
        <v>520.41693806283979</v>
      </c>
      <c r="AB233">
        <f t="shared" si="112"/>
        <v>1376.4968867081427</v>
      </c>
      <c r="AC233">
        <f t="shared" si="113"/>
        <v>164.12422167703568</v>
      </c>
      <c r="AD233">
        <f t="shared" si="114"/>
        <v>154.28045654953328</v>
      </c>
      <c r="AE233">
        <f t="shared" si="115"/>
        <v>-64.280456549533284</v>
      </c>
      <c r="AF233">
        <f t="shared" si="116"/>
        <v>2.7793378568538975E-3</v>
      </c>
      <c r="AG233">
        <f t="shared" si="117"/>
        <v>-64.277677211676433</v>
      </c>
      <c r="AH233">
        <f t="shared" si="118"/>
        <v>324.6658892897301</v>
      </c>
    </row>
    <row r="234" spans="4:34" x14ac:dyDescent="0.25">
      <c r="D234" s="2">
        <f t="shared" si="91"/>
        <v>44916</v>
      </c>
      <c r="E234" s="8">
        <f t="shared" si="119"/>
        <v>0.96666666666666445</v>
      </c>
      <c r="F234" s="3">
        <f t="shared" si="92"/>
        <v>2459935.4250000003</v>
      </c>
      <c r="G234" s="4">
        <f t="shared" si="93"/>
        <v>0.22971731690623626</v>
      </c>
      <c r="I234">
        <f t="shared" si="94"/>
        <v>270.46672790645607</v>
      </c>
      <c r="J234">
        <f t="shared" si="95"/>
        <v>8627.1343456807099</v>
      </c>
      <c r="K234">
        <f t="shared" si="96"/>
        <v>1.6698970687184424E-2</v>
      </c>
      <c r="L234">
        <f t="shared" si="97"/>
        <v>-0.43491995980843307</v>
      </c>
      <c r="M234">
        <f t="shared" si="98"/>
        <v>270.03180794664763</v>
      </c>
      <c r="N234">
        <f t="shared" si="99"/>
        <v>346.69942572090076</v>
      </c>
      <c r="O234">
        <f t="shared" si="100"/>
        <v>0.98373543139778052</v>
      </c>
      <c r="P234">
        <f t="shared" si="101"/>
        <v>270.02299867359926</v>
      </c>
      <c r="Q234">
        <f t="shared" si="102"/>
        <v>23.436303826292288</v>
      </c>
      <c r="R234">
        <f t="shared" si="103"/>
        <v>23.43824361643739</v>
      </c>
      <c r="S234">
        <f t="shared" si="90"/>
        <v>-89.974933034629842</v>
      </c>
      <c r="T234">
        <f t="shared" si="104"/>
        <v>-23.438241615315963</v>
      </c>
      <c r="U234">
        <f t="shared" si="105"/>
        <v>4.3030573552600399E-2</v>
      </c>
      <c r="V234">
        <f t="shared" si="106"/>
        <v>1.7181048053618224</v>
      </c>
      <c r="W234">
        <f t="shared" si="107"/>
        <v>65.052118144394299</v>
      </c>
      <c r="X234" s="8">
        <f t="shared" si="108"/>
        <v>0.50660081888516539</v>
      </c>
      <c r="Y234" s="8">
        <f t="shared" si="109"/>
        <v>0.32590049070629235</v>
      </c>
      <c r="Z234" s="8">
        <f t="shared" si="110"/>
        <v>0.68730114706403844</v>
      </c>
      <c r="AA234" s="9">
        <f t="shared" si="111"/>
        <v>520.41694515515439</v>
      </c>
      <c r="AB234">
        <f t="shared" si="112"/>
        <v>1382.4948208053588</v>
      </c>
      <c r="AC234">
        <f t="shared" si="113"/>
        <v>165.6237052013397</v>
      </c>
      <c r="AD234">
        <f t="shared" si="114"/>
        <v>154.86422784800808</v>
      </c>
      <c r="AE234">
        <f t="shared" si="115"/>
        <v>-64.864227848008085</v>
      </c>
      <c r="AF234">
        <f t="shared" si="116"/>
        <v>2.7072597314686557E-3</v>
      </c>
      <c r="AG234">
        <f t="shared" si="117"/>
        <v>-64.861520588276619</v>
      </c>
      <c r="AH234">
        <f t="shared" si="118"/>
        <v>327.56767332760228</v>
      </c>
    </row>
    <row r="235" spans="4:34" x14ac:dyDescent="0.25">
      <c r="D235" s="2">
        <f t="shared" si="91"/>
        <v>44916</v>
      </c>
      <c r="E235" s="8">
        <f t="shared" si="119"/>
        <v>0.97083333333333111</v>
      </c>
      <c r="F235" s="3">
        <f t="shared" si="92"/>
        <v>2459935.4291666667</v>
      </c>
      <c r="G235" s="4">
        <f t="shared" si="93"/>
        <v>0.2297174309833456</v>
      </c>
      <c r="I235">
        <f t="shared" si="94"/>
        <v>270.47083477022898</v>
      </c>
      <c r="J235">
        <f t="shared" si="95"/>
        <v>8627.1384523482975</v>
      </c>
      <c r="K235">
        <f t="shared" si="96"/>
        <v>1.6698970682382325E-2</v>
      </c>
      <c r="L235">
        <f t="shared" si="97"/>
        <v>-0.43478362479564431</v>
      </c>
      <c r="M235">
        <f t="shared" si="98"/>
        <v>270.03605114543331</v>
      </c>
      <c r="N235">
        <f t="shared" si="99"/>
        <v>346.70366872350132</v>
      </c>
      <c r="O235">
        <f t="shared" si="100"/>
        <v>0.98373515604954576</v>
      </c>
      <c r="P235">
        <f t="shared" si="101"/>
        <v>270.02724188633272</v>
      </c>
      <c r="Q235">
        <f t="shared" si="102"/>
        <v>23.436303824808814</v>
      </c>
      <c r="R235">
        <f t="shared" si="103"/>
        <v>23.438243621387123</v>
      </c>
      <c r="S235">
        <f t="shared" si="90"/>
        <v>-89.970308226010559</v>
      </c>
      <c r="T235">
        <f t="shared" si="104"/>
        <v>-23.438240813742013</v>
      </c>
      <c r="U235">
        <f t="shared" si="105"/>
        <v>4.3030573571291919E-2</v>
      </c>
      <c r="V235">
        <f t="shared" si="106"/>
        <v>1.7160388936569033</v>
      </c>
      <c r="W235">
        <f t="shared" si="107"/>
        <v>65.052119212461463</v>
      </c>
      <c r="X235" s="8">
        <f t="shared" si="108"/>
        <v>0.50660225354607158</v>
      </c>
      <c r="Y235" s="8">
        <f t="shared" si="109"/>
        <v>0.32590192240034532</v>
      </c>
      <c r="Z235" s="8">
        <f t="shared" si="110"/>
        <v>0.68730258469179784</v>
      </c>
      <c r="AA235" s="9">
        <f t="shared" si="111"/>
        <v>520.4169536996917</v>
      </c>
      <c r="AB235">
        <f t="shared" si="112"/>
        <v>1388.4927548936539</v>
      </c>
      <c r="AC235">
        <f t="shared" si="113"/>
        <v>167.12318872341348</v>
      </c>
      <c r="AD235">
        <f t="shared" si="114"/>
        <v>155.40239352028712</v>
      </c>
      <c r="AE235">
        <f t="shared" si="115"/>
        <v>-65.40239352028712</v>
      </c>
      <c r="AF235">
        <f t="shared" si="116"/>
        <v>2.641420693855338E-3</v>
      </c>
      <c r="AG235">
        <f t="shared" si="117"/>
        <v>-65.399752099593272</v>
      </c>
      <c r="AH235">
        <f t="shared" si="118"/>
        <v>330.57906683323557</v>
      </c>
    </row>
    <row r="236" spans="4:34" x14ac:dyDescent="0.25">
      <c r="D236" s="2">
        <f t="shared" si="91"/>
        <v>44916</v>
      </c>
      <c r="E236" s="8">
        <f t="shared" si="119"/>
        <v>0.97499999999999776</v>
      </c>
      <c r="F236" s="3">
        <f t="shared" si="92"/>
        <v>2459935.4333333336</v>
      </c>
      <c r="G236" s="4">
        <f t="shared" si="93"/>
        <v>0.22971754506046768</v>
      </c>
      <c r="I236">
        <f t="shared" si="94"/>
        <v>270.47494163446027</v>
      </c>
      <c r="J236">
        <f t="shared" si="95"/>
        <v>8627.1425590163435</v>
      </c>
      <c r="K236">
        <f t="shared" si="96"/>
        <v>1.6698970677580225E-2</v>
      </c>
      <c r="L236">
        <f t="shared" si="97"/>
        <v>-0.43464728739314795</v>
      </c>
      <c r="M236">
        <f t="shared" si="98"/>
        <v>270.04029434706712</v>
      </c>
      <c r="N236">
        <f t="shared" si="99"/>
        <v>346.70791172895042</v>
      </c>
      <c r="O236">
        <f t="shared" si="100"/>
        <v>0.98373488078755211</v>
      </c>
      <c r="P236">
        <f t="shared" si="101"/>
        <v>270.03148510191443</v>
      </c>
      <c r="Q236">
        <f t="shared" si="102"/>
        <v>23.436303823325336</v>
      </c>
      <c r="R236">
        <f t="shared" si="103"/>
        <v>23.438243626336821</v>
      </c>
      <c r="S236">
        <f t="shared" si="90"/>
        <v>-89.96568341434768</v>
      </c>
      <c r="T236">
        <f t="shared" si="104"/>
        <v>-23.438239875932748</v>
      </c>
      <c r="U236">
        <f t="shared" si="105"/>
        <v>4.3030573589983322E-2</v>
      </c>
      <c r="V236">
        <f t="shared" si="106"/>
        <v>1.7139729726097894</v>
      </c>
      <c r="W236">
        <f t="shared" si="107"/>
        <v>65.052120462057047</v>
      </c>
      <c r="X236" s="8">
        <f t="shared" si="108"/>
        <v>0.50660368821346546</v>
      </c>
      <c r="Y236" s="8">
        <f t="shared" si="109"/>
        <v>0.32590335359664035</v>
      </c>
      <c r="Z236" s="8">
        <f t="shared" si="110"/>
        <v>0.68730402283029057</v>
      </c>
      <c r="AA236" s="9">
        <f t="shared" si="111"/>
        <v>520.41696369645638</v>
      </c>
      <c r="AB236">
        <f t="shared" si="112"/>
        <v>1394.4906889726067</v>
      </c>
      <c r="AC236">
        <f t="shared" si="113"/>
        <v>168.62267224315167</v>
      </c>
      <c r="AD236">
        <f t="shared" si="114"/>
        <v>155.89176894016703</v>
      </c>
      <c r="AE236">
        <f t="shared" si="115"/>
        <v>-65.891768940167026</v>
      </c>
      <c r="AF236">
        <f t="shared" si="116"/>
        <v>2.5820405707640626E-3</v>
      </c>
      <c r="AG236">
        <f t="shared" si="117"/>
        <v>-65.889186899596268</v>
      </c>
      <c r="AH236">
        <f t="shared" si="118"/>
        <v>333.69764741124715</v>
      </c>
    </row>
    <row r="237" spans="4:34" x14ac:dyDescent="0.25">
      <c r="D237" s="2">
        <f t="shared" si="91"/>
        <v>44916</v>
      </c>
      <c r="E237" s="8">
        <f t="shared" si="119"/>
        <v>0.97916666666666441</v>
      </c>
      <c r="F237" s="3">
        <f t="shared" si="92"/>
        <v>2459935.4375</v>
      </c>
      <c r="G237" s="4">
        <f t="shared" si="93"/>
        <v>0.229717659137577</v>
      </c>
      <c r="I237">
        <f t="shared" si="94"/>
        <v>270.47904849822953</v>
      </c>
      <c r="J237">
        <f t="shared" si="95"/>
        <v>8627.1466656839311</v>
      </c>
      <c r="K237">
        <f t="shared" si="96"/>
        <v>1.6698970672778125E-2</v>
      </c>
      <c r="L237">
        <f t="shared" si="97"/>
        <v>-0.43451094763212345</v>
      </c>
      <c r="M237">
        <f t="shared" si="98"/>
        <v>270.0445375505974</v>
      </c>
      <c r="N237">
        <f t="shared" si="99"/>
        <v>346.71215473629854</v>
      </c>
      <c r="O237">
        <f t="shared" si="100"/>
        <v>0.98373460561186243</v>
      </c>
      <c r="P237">
        <f t="shared" si="101"/>
        <v>270.0357283193926</v>
      </c>
      <c r="Q237">
        <f t="shared" si="102"/>
        <v>23.436303821841857</v>
      </c>
      <c r="R237">
        <f t="shared" si="103"/>
        <v>23.43824363128649</v>
      </c>
      <c r="S237">
        <f t="shared" si="90"/>
        <v>-89.961058600688176</v>
      </c>
      <c r="T237">
        <f t="shared" si="104"/>
        <v>-23.438238801888172</v>
      </c>
      <c r="U237">
        <f t="shared" si="105"/>
        <v>4.3030573608674599E-2</v>
      </c>
      <c r="V237">
        <f t="shared" si="106"/>
        <v>1.7119070427230931</v>
      </c>
      <c r="W237">
        <f t="shared" si="107"/>
        <v>65.052121893181038</v>
      </c>
      <c r="X237" s="8">
        <f t="shared" si="108"/>
        <v>0.50660512288699788</v>
      </c>
      <c r="Y237" s="8">
        <f t="shared" si="109"/>
        <v>0.32590478429482833</v>
      </c>
      <c r="Z237" s="8">
        <f t="shared" si="110"/>
        <v>0.68730546147916738</v>
      </c>
      <c r="AA237" s="9">
        <f t="shared" si="111"/>
        <v>520.4169751454483</v>
      </c>
      <c r="AB237">
        <f t="shared" si="112"/>
        <v>1400.4886230427201</v>
      </c>
      <c r="AC237">
        <f t="shared" si="113"/>
        <v>170.12215576068002</v>
      </c>
      <c r="AD237">
        <f t="shared" si="114"/>
        <v>156.32921010119321</v>
      </c>
      <c r="AE237">
        <f t="shared" si="115"/>
        <v>-66.329210101193212</v>
      </c>
      <c r="AF237">
        <f t="shared" si="116"/>
        <v>2.5293452524907793E-3</v>
      </c>
      <c r="AG237">
        <f t="shared" si="117"/>
        <v>-66.326680755940714</v>
      </c>
      <c r="AH237">
        <f t="shared" si="118"/>
        <v>336.91896648768284</v>
      </c>
    </row>
    <row r="238" spans="4:34" x14ac:dyDescent="0.25">
      <c r="D238" s="2">
        <f t="shared" si="91"/>
        <v>44916</v>
      </c>
      <c r="E238" s="8">
        <f t="shared" si="119"/>
        <v>0.98333333333333106</v>
      </c>
      <c r="F238" s="3">
        <f t="shared" si="92"/>
        <v>2459935.4416666669</v>
      </c>
      <c r="G238" s="4">
        <f t="shared" si="93"/>
        <v>0.22971777321469908</v>
      </c>
      <c r="I238">
        <f t="shared" si="94"/>
        <v>270.48315536246082</v>
      </c>
      <c r="J238">
        <f t="shared" si="95"/>
        <v>8627.1507723519771</v>
      </c>
      <c r="K238">
        <f t="shared" si="96"/>
        <v>1.6698970667976022E-2</v>
      </c>
      <c r="L238">
        <f t="shared" si="97"/>
        <v>-0.43437460548276702</v>
      </c>
      <c r="M238">
        <f t="shared" si="98"/>
        <v>270.04878075697803</v>
      </c>
      <c r="N238">
        <f t="shared" si="99"/>
        <v>346.7163977464952</v>
      </c>
      <c r="O238">
        <f t="shared" si="100"/>
        <v>0.98373433052241677</v>
      </c>
      <c r="P238">
        <f t="shared" si="101"/>
        <v>270.03997153972119</v>
      </c>
      <c r="Q238">
        <f t="shared" si="102"/>
        <v>23.436303820358379</v>
      </c>
      <c r="R238">
        <f t="shared" si="103"/>
        <v>23.43824363623613</v>
      </c>
      <c r="S238">
        <f t="shared" si="90"/>
        <v>-89.956433784001888</v>
      </c>
      <c r="T238">
        <f t="shared" si="104"/>
        <v>-23.43823759160783</v>
      </c>
      <c r="U238">
        <f t="shared" si="105"/>
        <v>4.3030573627365773E-2</v>
      </c>
      <c r="V238">
        <f t="shared" si="106"/>
        <v>1.7098411035726053</v>
      </c>
      <c r="W238">
        <f t="shared" si="107"/>
        <v>65.052123505834018</v>
      </c>
      <c r="X238" s="8">
        <f t="shared" si="108"/>
        <v>0.50660655756696349</v>
      </c>
      <c r="Y238" s="8">
        <f t="shared" si="109"/>
        <v>0.3259062144952023</v>
      </c>
      <c r="Z238" s="8">
        <f t="shared" si="110"/>
        <v>0.68730690063872468</v>
      </c>
      <c r="AA238" s="9">
        <f t="shared" si="111"/>
        <v>520.41698804667215</v>
      </c>
      <c r="AB238">
        <f t="shared" si="112"/>
        <v>1406.4865571035696</v>
      </c>
      <c r="AC238">
        <f t="shared" si="113"/>
        <v>171.62163927589239</v>
      </c>
      <c r="AD238">
        <f t="shared" si="114"/>
        <v>156.71168571217856</v>
      </c>
      <c r="AE238">
        <f t="shared" si="115"/>
        <v>-66.711685712178564</v>
      </c>
      <c r="AF238">
        <f t="shared" si="116"/>
        <v>2.4835596259399615E-3</v>
      </c>
      <c r="AG238">
        <f t="shared" si="117"/>
        <v>-66.709202152552621</v>
      </c>
      <c r="AH238">
        <f t="shared" si="118"/>
        <v>340.23634398741729</v>
      </c>
    </row>
    <row r="239" spans="4:34" x14ac:dyDescent="0.25">
      <c r="D239" s="2">
        <f t="shared" si="91"/>
        <v>44916</v>
      </c>
      <c r="E239" s="8">
        <f t="shared" si="119"/>
        <v>0.98749999999999771</v>
      </c>
      <c r="F239" s="3">
        <f t="shared" si="92"/>
        <v>2459935.4458333333</v>
      </c>
      <c r="G239" s="4">
        <f t="shared" si="93"/>
        <v>0.22971788729180842</v>
      </c>
      <c r="I239">
        <f t="shared" si="94"/>
        <v>270.48726222623372</v>
      </c>
      <c r="J239">
        <f t="shared" si="95"/>
        <v>8627.1548790195666</v>
      </c>
      <c r="K239">
        <f t="shared" si="96"/>
        <v>1.6698970663173923E-2</v>
      </c>
      <c r="L239">
        <f t="shared" si="97"/>
        <v>-0.43423826097631346</v>
      </c>
      <c r="M239">
        <f t="shared" si="98"/>
        <v>270.05302396525741</v>
      </c>
      <c r="N239">
        <f t="shared" si="99"/>
        <v>346.72064075859089</v>
      </c>
      <c r="O239">
        <f t="shared" si="100"/>
        <v>0.98373405551927828</v>
      </c>
      <c r="P239">
        <f t="shared" si="101"/>
        <v>270.04421476194858</v>
      </c>
      <c r="Q239">
        <f t="shared" si="102"/>
        <v>23.436303818874904</v>
      </c>
      <c r="R239">
        <f t="shared" si="103"/>
        <v>23.438243641185746</v>
      </c>
      <c r="S239">
        <f t="shared" si="90"/>
        <v>-89.951808965335502</v>
      </c>
      <c r="T239">
        <f t="shared" si="104"/>
        <v>-23.438236245091769</v>
      </c>
      <c r="U239">
        <f t="shared" si="105"/>
        <v>4.3030573646056863E-2</v>
      </c>
      <c r="V239">
        <f t="shared" si="106"/>
        <v>1.7077751556611773</v>
      </c>
      <c r="W239">
        <f t="shared" si="107"/>
        <v>65.052125300015874</v>
      </c>
      <c r="X239" s="8">
        <f t="shared" si="108"/>
        <v>0.50660799225301312</v>
      </c>
      <c r="Y239" s="8">
        <f t="shared" si="109"/>
        <v>0.32590764419741347</v>
      </c>
      <c r="Z239" s="8">
        <f t="shared" si="110"/>
        <v>0.68730834030861276</v>
      </c>
      <c r="AA239" s="9">
        <f t="shared" si="111"/>
        <v>520.41700240012699</v>
      </c>
      <c r="AB239">
        <f t="shared" si="112"/>
        <v>1412.4844911556581</v>
      </c>
      <c r="AC239">
        <f t="shared" si="113"/>
        <v>173.12112278891453</v>
      </c>
      <c r="AD239">
        <f t="shared" si="114"/>
        <v>157.03635829451824</v>
      </c>
      <c r="AE239">
        <f t="shared" si="115"/>
        <v>-67.036358294518237</v>
      </c>
      <c r="AF239">
        <f t="shared" si="116"/>
        <v>2.4448996510897294E-3</v>
      </c>
      <c r="AG239">
        <f t="shared" si="117"/>
        <v>-67.033913394867142</v>
      </c>
      <c r="AH239">
        <f t="shared" si="118"/>
        <v>343.6407436433401</v>
      </c>
    </row>
    <row r="240" spans="4:34" x14ac:dyDescent="0.25">
      <c r="D240" s="2">
        <f t="shared" si="91"/>
        <v>44916</v>
      </c>
      <c r="E240" s="8">
        <f t="shared" si="119"/>
        <v>0.99166666666666436</v>
      </c>
      <c r="F240" s="3">
        <f t="shared" si="92"/>
        <v>2459935.4500000002</v>
      </c>
      <c r="G240" s="4">
        <f t="shared" si="93"/>
        <v>0.2297180013689305</v>
      </c>
      <c r="I240">
        <f t="shared" si="94"/>
        <v>270.49136909046501</v>
      </c>
      <c r="J240">
        <f t="shared" si="95"/>
        <v>8627.1589856876144</v>
      </c>
      <c r="K240">
        <f t="shared" si="96"/>
        <v>1.6698970658371823E-2</v>
      </c>
      <c r="L240">
        <f t="shared" si="97"/>
        <v>-0.43410191408311977</v>
      </c>
      <c r="M240">
        <f t="shared" si="98"/>
        <v>270.05726717638191</v>
      </c>
      <c r="N240">
        <f t="shared" si="99"/>
        <v>346.72488377353147</v>
      </c>
      <c r="O240">
        <f t="shared" si="100"/>
        <v>0.98373378060238703</v>
      </c>
      <c r="P240">
        <f t="shared" si="101"/>
        <v>270.04845798702115</v>
      </c>
      <c r="Q240">
        <f t="shared" si="102"/>
        <v>23.436303817391426</v>
      </c>
      <c r="R240">
        <f t="shared" si="103"/>
        <v>23.43824364613533</v>
      </c>
      <c r="S240">
        <f t="shared" si="90"/>
        <v>-89.947184143667087</v>
      </c>
      <c r="T240">
        <f t="shared" si="104"/>
        <v>-23.438234762339469</v>
      </c>
      <c r="U240">
        <f t="shared" si="105"/>
        <v>4.3030573664747815E-2</v>
      </c>
      <c r="V240">
        <f t="shared" si="106"/>
        <v>1.7057091985679493</v>
      </c>
      <c r="W240">
        <f t="shared" si="107"/>
        <v>65.052127275727329</v>
      </c>
      <c r="X240" s="8">
        <f t="shared" si="108"/>
        <v>0.50660942694543887</v>
      </c>
      <c r="Y240" s="8">
        <f t="shared" si="109"/>
        <v>0.32590907340175185</v>
      </c>
      <c r="Z240" s="8">
        <f t="shared" si="110"/>
        <v>0.68730978048912594</v>
      </c>
      <c r="AA240" s="9">
        <f t="shared" si="111"/>
        <v>520.41701820581864</v>
      </c>
      <c r="AB240">
        <f t="shared" si="112"/>
        <v>1418.4824251985647</v>
      </c>
      <c r="AC240">
        <f t="shared" si="113"/>
        <v>174.62060629964117</v>
      </c>
      <c r="AD240">
        <f t="shared" si="114"/>
        <v>157.30067076711197</v>
      </c>
      <c r="AE240">
        <f t="shared" si="115"/>
        <v>-67.300670767111967</v>
      </c>
      <c r="AF240">
        <f t="shared" si="116"/>
        <v>2.4135639147894144E-3</v>
      </c>
      <c r="AG240">
        <f t="shared" si="117"/>
        <v>-67.298257203197181</v>
      </c>
      <c r="AH240">
        <f t="shared" si="118"/>
        <v>347.12075907540577</v>
      </c>
    </row>
    <row r="241" spans="4:34" x14ac:dyDescent="0.25">
      <c r="D241" s="2">
        <f t="shared" si="91"/>
        <v>44916</v>
      </c>
      <c r="E241" s="8">
        <f t="shared" si="119"/>
        <v>0.99583333333333102</v>
      </c>
      <c r="F241" s="3">
        <f t="shared" si="92"/>
        <v>2459935.4541666666</v>
      </c>
      <c r="G241" s="4">
        <f t="shared" si="93"/>
        <v>0.22971811544603982</v>
      </c>
      <c r="I241">
        <f t="shared" si="94"/>
        <v>270.49547595423428</v>
      </c>
      <c r="J241">
        <f t="shared" si="95"/>
        <v>8627.1630923552002</v>
      </c>
      <c r="K241">
        <f t="shared" si="96"/>
        <v>1.6698970653569723E-2</v>
      </c>
      <c r="L241">
        <f t="shared" si="97"/>
        <v>-0.433965564834422</v>
      </c>
      <c r="M241">
        <f t="shared" si="98"/>
        <v>270.06151038939987</v>
      </c>
      <c r="N241">
        <f t="shared" si="99"/>
        <v>346.72912679036563</v>
      </c>
      <c r="O241">
        <f t="shared" si="100"/>
        <v>0.98373350577180629</v>
      </c>
      <c r="P241">
        <f t="shared" si="101"/>
        <v>270.05270121398718</v>
      </c>
      <c r="Q241">
        <f t="shared" si="102"/>
        <v>23.436303815907948</v>
      </c>
      <c r="R241">
        <f t="shared" si="103"/>
        <v>23.438243651084882</v>
      </c>
      <c r="S241">
        <f t="shared" si="90"/>
        <v>-89.942559320043486</v>
      </c>
      <c r="T241">
        <f t="shared" si="104"/>
        <v>-23.438233143351045</v>
      </c>
      <c r="U241">
        <f t="shared" si="105"/>
        <v>4.3030573683438669E-2</v>
      </c>
      <c r="V241">
        <f t="shared" si="106"/>
        <v>1.7036432327957212</v>
      </c>
      <c r="W241">
        <f t="shared" si="107"/>
        <v>65.052129432968172</v>
      </c>
      <c r="X241" s="8">
        <f t="shared" si="108"/>
        <v>0.50661086164389191</v>
      </c>
      <c r="Y241" s="8">
        <f t="shared" si="109"/>
        <v>0.3259105021078692</v>
      </c>
      <c r="Z241" s="8">
        <f t="shared" si="110"/>
        <v>0.68731122117991461</v>
      </c>
      <c r="AA241" s="9">
        <f t="shared" si="111"/>
        <v>520.41703546374538</v>
      </c>
      <c r="AB241">
        <f t="shared" si="112"/>
        <v>1424.4803592327924</v>
      </c>
      <c r="AC241">
        <f t="shared" si="113"/>
        <v>176.12008980819809</v>
      </c>
      <c r="AD241">
        <f t="shared" si="114"/>
        <v>157.502433584583</v>
      </c>
      <c r="AE241">
        <f t="shared" si="115"/>
        <v>-67.502433584583002</v>
      </c>
      <c r="AF241">
        <f t="shared" si="116"/>
        <v>2.3897251363150587E-3</v>
      </c>
      <c r="AG241">
        <f t="shared" si="117"/>
        <v>-67.500043859446691</v>
      </c>
      <c r="AH241">
        <f t="shared" si="118"/>
        <v>350.66273533373999</v>
      </c>
    </row>
  </sheetData>
  <mergeCells count="1">
    <mergeCell ref="A1:C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Calculations</vt:lpstr>
    </vt:vector>
  </TitlesOfParts>
  <Company>NOAA/ESRL/GMD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Cornwall</dc:creator>
  <cp:lastModifiedBy>utente</cp:lastModifiedBy>
  <dcterms:created xsi:type="dcterms:W3CDTF">2010-04-20T18:52:34Z</dcterms:created>
  <dcterms:modified xsi:type="dcterms:W3CDTF">2022-10-28T10:22:16Z</dcterms:modified>
</cp:coreProperties>
</file>